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45" windowWidth="14805" windowHeight="6870" firstSheet="5" activeTab="5"/>
  </bookViews>
  <sheets>
    <sheet name="1.Дох" sheetId="15" state="hidden" r:id="rId1"/>
    <sheet name="6.ВС" sheetId="1" state="hidden" r:id="rId2"/>
    <sheet name="7.ФС" sheetId="3" state="hidden" r:id="rId3"/>
    <sheet name="8.ПС" sheetId="2" state="hidden" r:id="rId4"/>
    <sheet name="11.1.Сбал" sheetId="22" state="hidden" r:id="rId5"/>
    <sheet name="11.2.Дороги" sheetId="23" r:id="rId6"/>
    <sheet name="12.Ист" sheetId="13" state="hidden" r:id="rId7"/>
  </sheets>
  <externalReferences>
    <externalReference r:id="rId8"/>
  </externalReferences>
  <definedNames>
    <definedName name="_xlnm.Print_Titles" localSheetId="0">'1.Дох'!$7:$8</definedName>
    <definedName name="_xlnm.Print_Titles" localSheetId="1">'6.ВС'!$7:$7</definedName>
    <definedName name="_xlnm.Print_Titles" localSheetId="2">'7.ФС'!$9:$9</definedName>
    <definedName name="_xlnm.Print_Titles" localSheetId="3">'8.ПС'!$7:$7</definedName>
  </definedNames>
  <calcPr calcId="145621"/>
</workbook>
</file>

<file path=xl/calcChain.xml><?xml version="1.0" encoding="utf-8"?>
<calcChain xmlns="http://schemas.openxmlformats.org/spreadsheetml/2006/main">
  <c r="N50" i="1" l="1"/>
  <c r="N18" i="1"/>
  <c r="D78" i="15" l="1"/>
  <c r="F78" i="15"/>
  <c r="G78" i="15"/>
  <c r="I78" i="15"/>
  <c r="J78" i="15"/>
  <c r="F68" i="15"/>
  <c r="G68" i="15"/>
  <c r="G9" i="15" s="1"/>
  <c r="I68" i="15"/>
  <c r="J68" i="15"/>
  <c r="J9" i="15" s="1"/>
  <c r="D68" i="15"/>
  <c r="E11" i="23" l="1"/>
  <c r="E12" i="23"/>
  <c r="E13" i="23"/>
  <c r="E14" i="23"/>
  <c r="E10" i="23"/>
  <c r="E19" i="13" l="1"/>
  <c r="E9" i="13"/>
  <c r="E15" i="13"/>
  <c r="E16" i="13"/>
  <c r="E17" i="13"/>
  <c r="C13" i="22" l="1"/>
  <c r="J179" i="15"/>
  <c r="G179" i="15"/>
  <c r="J178" i="15"/>
  <c r="J176" i="15" s="1"/>
  <c r="I178" i="15"/>
  <c r="G178" i="15"/>
  <c r="F178" i="15"/>
  <c r="D178" i="15"/>
  <c r="C178" i="15"/>
  <c r="J177" i="15"/>
  <c r="G177" i="15"/>
  <c r="C177" i="15"/>
  <c r="J175" i="15"/>
  <c r="I175" i="15"/>
  <c r="G175" i="15"/>
  <c r="F175" i="15"/>
  <c r="D175" i="15"/>
  <c r="C175" i="15"/>
  <c r="J174" i="15"/>
  <c r="G174" i="15"/>
  <c r="I167" i="15"/>
  <c r="F167" i="15"/>
  <c r="I165" i="15"/>
  <c r="C165" i="15"/>
  <c r="I164" i="15"/>
  <c r="I160" i="15"/>
  <c r="I158" i="15"/>
  <c r="K153" i="15"/>
  <c r="K152" i="15" s="1"/>
  <c r="H153" i="15"/>
  <c r="H152" i="15" s="1"/>
  <c r="C153" i="15"/>
  <c r="E153" i="15" s="1"/>
  <c r="I152" i="15"/>
  <c r="F152" i="15"/>
  <c r="D152" i="15"/>
  <c r="I151" i="15"/>
  <c r="I179" i="15" s="1"/>
  <c r="H151" i="15"/>
  <c r="H179" i="15" s="1"/>
  <c r="F151" i="15"/>
  <c r="F179" i="15" s="1"/>
  <c r="D151" i="15"/>
  <c r="D179" i="15" s="1"/>
  <c r="C151" i="15"/>
  <c r="C179" i="15" s="1"/>
  <c r="K150" i="15"/>
  <c r="K175" i="15" s="1"/>
  <c r="H150" i="15"/>
  <c r="H175" i="15" s="1"/>
  <c r="E150" i="15"/>
  <c r="E175" i="15" s="1"/>
  <c r="K149" i="15"/>
  <c r="K178" i="15" s="1"/>
  <c r="H149" i="15"/>
  <c r="H178" i="15" s="1"/>
  <c r="H176" i="15" s="1"/>
  <c r="E149" i="15"/>
  <c r="E148" i="15" s="1"/>
  <c r="E147" i="15" s="1"/>
  <c r="J148" i="15"/>
  <c r="I148" i="15"/>
  <c r="I147" i="15" s="1"/>
  <c r="H148" i="15"/>
  <c r="H147" i="15" s="1"/>
  <c r="H144" i="15" s="1"/>
  <c r="G148" i="15"/>
  <c r="F148" i="15"/>
  <c r="F147" i="15" s="1"/>
  <c r="F166" i="15" s="1"/>
  <c r="D148" i="15"/>
  <c r="C148" i="15"/>
  <c r="D147" i="15"/>
  <c r="C147" i="15"/>
  <c r="K146" i="15"/>
  <c r="K145" i="15" s="1"/>
  <c r="K177" i="15" s="1"/>
  <c r="H146" i="15"/>
  <c r="E146" i="15"/>
  <c r="E145" i="15" s="1"/>
  <c r="E177" i="15" s="1"/>
  <c r="I145" i="15"/>
  <c r="I177" i="15" s="1"/>
  <c r="I176" i="15" s="1"/>
  <c r="H145" i="15"/>
  <c r="H177" i="15" s="1"/>
  <c r="F145" i="15"/>
  <c r="F177" i="15" s="1"/>
  <c r="F176" i="15" s="1"/>
  <c r="D145" i="15"/>
  <c r="D177" i="15" s="1"/>
  <c r="D176" i="15" s="1"/>
  <c r="C145" i="15"/>
  <c r="K143" i="15"/>
  <c r="K142" i="15" s="1"/>
  <c r="H143" i="15"/>
  <c r="H142" i="15" s="1"/>
  <c r="E143" i="15"/>
  <c r="E142" i="15" s="1"/>
  <c r="I142" i="15"/>
  <c r="F142" i="15"/>
  <c r="D142" i="15"/>
  <c r="C142" i="15"/>
  <c r="K141" i="15"/>
  <c r="K140" i="15" s="1"/>
  <c r="H141" i="15"/>
  <c r="H140" i="15" s="1"/>
  <c r="E141" i="15"/>
  <c r="E140" i="15" s="1"/>
  <c r="I140" i="15"/>
  <c r="F140" i="15"/>
  <c r="D140" i="15"/>
  <c r="C140" i="15"/>
  <c r="K139" i="15"/>
  <c r="K138" i="15" s="1"/>
  <c r="H139" i="15"/>
  <c r="H138" i="15" s="1"/>
  <c r="E139" i="15"/>
  <c r="E138" i="15" s="1"/>
  <c r="I138" i="15"/>
  <c r="F138" i="15"/>
  <c r="D138" i="15"/>
  <c r="C138" i="15"/>
  <c r="K137" i="15"/>
  <c r="K136" i="15" s="1"/>
  <c r="H137" i="15"/>
  <c r="H136" i="15" s="1"/>
  <c r="E137" i="15"/>
  <c r="E136" i="15" s="1"/>
  <c r="I136" i="15"/>
  <c r="F136" i="15"/>
  <c r="D136" i="15"/>
  <c r="C136" i="15"/>
  <c r="K135" i="15"/>
  <c r="K134" i="15" s="1"/>
  <c r="H135" i="15"/>
  <c r="H134" i="15" s="1"/>
  <c r="E135" i="15"/>
  <c r="E134" i="15" s="1"/>
  <c r="I134" i="15"/>
  <c r="F134" i="15"/>
  <c r="D134" i="15"/>
  <c r="C134" i="15"/>
  <c r="K133" i="15"/>
  <c r="H133" i="15"/>
  <c r="E133" i="15"/>
  <c r="K132" i="15"/>
  <c r="H132" i="15"/>
  <c r="E132" i="15"/>
  <c r="K131" i="15"/>
  <c r="H131" i="15"/>
  <c r="E131" i="15"/>
  <c r="K130" i="15"/>
  <c r="H130" i="15"/>
  <c r="E130" i="15"/>
  <c r="K129" i="15"/>
  <c r="H129" i="15"/>
  <c r="E129" i="15"/>
  <c r="K128" i="15"/>
  <c r="H128" i="15"/>
  <c r="E128" i="15"/>
  <c r="K127" i="15"/>
  <c r="I127" i="15"/>
  <c r="F127" i="15"/>
  <c r="H127" i="15" s="1"/>
  <c r="H125" i="15" s="1"/>
  <c r="H124" i="15" s="1"/>
  <c r="E127" i="15"/>
  <c r="C127" i="15"/>
  <c r="K126" i="15"/>
  <c r="H126" i="15"/>
  <c r="E126" i="15"/>
  <c r="I125" i="15"/>
  <c r="I124" i="15" s="1"/>
  <c r="I123" i="15" s="1"/>
  <c r="I174" i="15" s="1"/>
  <c r="E125" i="15"/>
  <c r="E124" i="15" s="1"/>
  <c r="D125" i="15"/>
  <c r="C125" i="15"/>
  <c r="C124" i="15" s="1"/>
  <c r="C123" i="15" s="1"/>
  <c r="D124" i="15"/>
  <c r="K122" i="15"/>
  <c r="H122" i="15"/>
  <c r="E122" i="15"/>
  <c r="K121" i="15"/>
  <c r="H121" i="15"/>
  <c r="E121" i="15"/>
  <c r="K120" i="15"/>
  <c r="H120" i="15"/>
  <c r="E120" i="15"/>
  <c r="K119" i="15"/>
  <c r="H119" i="15"/>
  <c r="E119" i="15"/>
  <c r="K118" i="15"/>
  <c r="H118" i="15"/>
  <c r="F118" i="15"/>
  <c r="E118" i="15"/>
  <c r="C118" i="15"/>
  <c r="K117" i="15"/>
  <c r="K115" i="15" s="1"/>
  <c r="K114" i="15" s="1"/>
  <c r="H117" i="15"/>
  <c r="E117" i="15"/>
  <c r="K116" i="15"/>
  <c r="H116" i="15"/>
  <c r="H115" i="15" s="1"/>
  <c r="H114" i="15" s="1"/>
  <c r="E116" i="15"/>
  <c r="E115" i="15" s="1"/>
  <c r="E114" i="15" s="1"/>
  <c r="J115" i="15"/>
  <c r="I115" i="15"/>
  <c r="I114" i="15" s="1"/>
  <c r="G115" i="15"/>
  <c r="G114" i="15" s="1"/>
  <c r="G89" i="15" s="1"/>
  <c r="G173" i="15" s="1"/>
  <c r="F115" i="15"/>
  <c r="F114" i="15" s="1"/>
  <c r="D115" i="15"/>
  <c r="D114" i="15" s="1"/>
  <c r="C115" i="15"/>
  <c r="C114" i="15" s="1"/>
  <c r="J114" i="15"/>
  <c r="J89" i="15" s="1"/>
  <c r="J173" i="15" s="1"/>
  <c r="K113" i="15"/>
  <c r="H113" i="15"/>
  <c r="E113" i="15"/>
  <c r="K112" i="15"/>
  <c r="H112" i="15"/>
  <c r="D112" i="15"/>
  <c r="E112" i="15" s="1"/>
  <c r="K111" i="15"/>
  <c r="H111" i="15"/>
  <c r="E111" i="15"/>
  <c r="E110" i="15" s="1"/>
  <c r="K110" i="15"/>
  <c r="I110" i="15"/>
  <c r="H110" i="15"/>
  <c r="F110" i="15"/>
  <c r="D110" i="15"/>
  <c r="C110" i="15"/>
  <c r="K109" i="15"/>
  <c r="K108" i="15" s="1"/>
  <c r="H109" i="15"/>
  <c r="E109" i="15"/>
  <c r="E108" i="15" s="1"/>
  <c r="I108" i="15"/>
  <c r="H108" i="15"/>
  <c r="F108" i="15"/>
  <c r="D108" i="15"/>
  <c r="C108" i="15"/>
  <c r="K107" i="15"/>
  <c r="H107" i="15"/>
  <c r="E107" i="15"/>
  <c r="E106" i="15" s="1"/>
  <c r="K106" i="15"/>
  <c r="I106" i="15"/>
  <c r="H106" i="15"/>
  <c r="F106" i="15"/>
  <c r="D106" i="15"/>
  <c r="C106" i="15"/>
  <c r="K97" i="15"/>
  <c r="H97" i="15"/>
  <c r="H96" i="15" s="1"/>
  <c r="F97" i="15"/>
  <c r="E97" i="15"/>
  <c r="E96" i="15" s="1"/>
  <c r="K96" i="15"/>
  <c r="I96" i="15"/>
  <c r="F96" i="15"/>
  <c r="D96" i="15"/>
  <c r="C96" i="15"/>
  <c r="K95" i="15"/>
  <c r="K94" i="15" s="1"/>
  <c r="H95" i="15"/>
  <c r="E95" i="15"/>
  <c r="E94" i="15" s="1"/>
  <c r="I94" i="15"/>
  <c r="I166" i="15" s="1"/>
  <c r="H94" i="15"/>
  <c r="F94" i="15"/>
  <c r="D94" i="15"/>
  <c r="C94" i="15"/>
  <c r="K93" i="15"/>
  <c r="H93" i="15"/>
  <c r="C93" i="15"/>
  <c r="E93" i="15" s="1"/>
  <c r="E91" i="15" s="1"/>
  <c r="E90" i="15" s="1"/>
  <c r="K92" i="15"/>
  <c r="K91" i="15" s="1"/>
  <c r="K90" i="15" s="1"/>
  <c r="H92" i="15"/>
  <c r="E92" i="15"/>
  <c r="I91" i="15"/>
  <c r="I163" i="15" s="1"/>
  <c r="H91" i="15"/>
  <c r="G91" i="15"/>
  <c r="F91" i="15"/>
  <c r="D91" i="15"/>
  <c r="D90" i="15" s="1"/>
  <c r="H90" i="15"/>
  <c r="F90" i="15"/>
  <c r="K88" i="15"/>
  <c r="K87" i="15" s="1"/>
  <c r="H88" i="15"/>
  <c r="E88" i="15"/>
  <c r="E87" i="15" s="1"/>
  <c r="I87" i="15"/>
  <c r="I159" i="15" s="1"/>
  <c r="H87" i="15"/>
  <c r="F87" i="15"/>
  <c r="D87" i="15"/>
  <c r="C87" i="15"/>
  <c r="K86" i="15"/>
  <c r="K85" i="15" s="1"/>
  <c r="H86" i="15"/>
  <c r="E86" i="15"/>
  <c r="E85" i="15" s="1"/>
  <c r="E84" i="15" s="1"/>
  <c r="I85" i="15"/>
  <c r="I84" i="15" s="1"/>
  <c r="H85" i="15"/>
  <c r="H84" i="15" s="1"/>
  <c r="F85" i="15"/>
  <c r="D85" i="15"/>
  <c r="D84" i="15" s="1"/>
  <c r="C85" i="15"/>
  <c r="J84" i="15"/>
  <c r="J172" i="15" s="1"/>
  <c r="J171" i="15" s="1"/>
  <c r="G84" i="15"/>
  <c r="G172" i="15" s="1"/>
  <c r="K81" i="15"/>
  <c r="H81" i="15"/>
  <c r="E81" i="15"/>
  <c r="I80" i="15"/>
  <c r="K80" i="15" s="1"/>
  <c r="F80" i="15"/>
  <c r="H80" i="15" s="1"/>
  <c r="C80" i="15"/>
  <c r="E80" i="15" s="1"/>
  <c r="K79" i="15"/>
  <c r="K78" i="15" s="1"/>
  <c r="H79" i="15"/>
  <c r="H78" i="15" s="1"/>
  <c r="E79" i="15"/>
  <c r="E78" i="15" s="1"/>
  <c r="C78" i="15"/>
  <c r="K77" i="15"/>
  <c r="H77" i="15"/>
  <c r="E77" i="15"/>
  <c r="I76" i="15"/>
  <c r="K76" i="15" s="1"/>
  <c r="F76" i="15"/>
  <c r="C76" i="15"/>
  <c r="E76" i="15" s="1"/>
  <c r="K75" i="15"/>
  <c r="H75" i="15"/>
  <c r="E75" i="15"/>
  <c r="K74" i="15"/>
  <c r="F74" i="15"/>
  <c r="E74" i="15"/>
  <c r="C74" i="15"/>
  <c r="K73" i="15"/>
  <c r="H73" i="15"/>
  <c r="E73" i="15"/>
  <c r="I72" i="15"/>
  <c r="K72" i="15" s="1"/>
  <c r="F72" i="15"/>
  <c r="H72" i="15" s="1"/>
  <c r="C72" i="15"/>
  <c r="E72" i="15" s="1"/>
  <c r="K71" i="15"/>
  <c r="H71" i="15"/>
  <c r="E71" i="15"/>
  <c r="I70" i="15"/>
  <c r="I69" i="15" s="1"/>
  <c r="K69" i="15" s="1"/>
  <c r="F70" i="15"/>
  <c r="H70" i="15" s="1"/>
  <c r="E70" i="15"/>
  <c r="C70" i="15"/>
  <c r="C68" i="15"/>
  <c r="K67" i="15"/>
  <c r="H67" i="15"/>
  <c r="E67" i="15"/>
  <c r="K66" i="15"/>
  <c r="H66" i="15"/>
  <c r="E66" i="15"/>
  <c r="I65" i="15"/>
  <c r="I64" i="15" s="1"/>
  <c r="I63" i="15" s="1"/>
  <c r="K63" i="15" s="1"/>
  <c r="F65" i="15"/>
  <c r="H65" i="15" s="1"/>
  <c r="C65" i="15"/>
  <c r="E65" i="15" s="1"/>
  <c r="K62" i="15"/>
  <c r="H62" i="15"/>
  <c r="E62" i="15"/>
  <c r="I61" i="15"/>
  <c r="K61" i="15" s="1"/>
  <c r="F61" i="15"/>
  <c r="H61" i="15" s="1"/>
  <c r="C61" i="15"/>
  <c r="E61" i="15" s="1"/>
  <c r="K60" i="15"/>
  <c r="H60" i="15"/>
  <c r="E60" i="15"/>
  <c r="I59" i="15"/>
  <c r="K59" i="15" s="1"/>
  <c r="F59" i="15"/>
  <c r="H59" i="15" s="1"/>
  <c r="C59" i="15"/>
  <c r="E59" i="15" s="1"/>
  <c r="I58" i="15"/>
  <c r="K58" i="15" s="1"/>
  <c r="F58" i="15"/>
  <c r="F57" i="15" s="1"/>
  <c r="H57" i="15" s="1"/>
  <c r="C58" i="15"/>
  <c r="E58" i="15" s="1"/>
  <c r="K56" i="15"/>
  <c r="H56" i="15"/>
  <c r="E56" i="15"/>
  <c r="K55" i="15"/>
  <c r="H55" i="15"/>
  <c r="E55" i="15"/>
  <c r="I54" i="15"/>
  <c r="K54" i="15" s="1"/>
  <c r="F54" i="15"/>
  <c r="H54" i="15" s="1"/>
  <c r="E54" i="15"/>
  <c r="C54" i="15"/>
  <c r="K53" i="15"/>
  <c r="H53" i="15"/>
  <c r="E53" i="15"/>
  <c r="K52" i="15"/>
  <c r="H52" i="15"/>
  <c r="E52" i="15"/>
  <c r="K51" i="15"/>
  <c r="I51" i="15"/>
  <c r="I50" i="15" s="1"/>
  <c r="K50" i="15" s="1"/>
  <c r="F51" i="15"/>
  <c r="H51" i="15" s="1"/>
  <c r="C51" i="15"/>
  <c r="C50" i="15" s="1"/>
  <c r="E50" i="15" s="1"/>
  <c r="K49" i="15"/>
  <c r="H49" i="15"/>
  <c r="E49" i="15"/>
  <c r="I48" i="15"/>
  <c r="K48" i="15" s="1"/>
  <c r="F48" i="15"/>
  <c r="H48" i="15" s="1"/>
  <c r="C48" i="15"/>
  <c r="C47" i="15" s="1"/>
  <c r="E47" i="15" s="1"/>
  <c r="K46" i="15"/>
  <c r="H46" i="15"/>
  <c r="E46" i="15"/>
  <c r="I45" i="15"/>
  <c r="I44" i="15" s="1"/>
  <c r="K44" i="15" s="1"/>
  <c r="F45" i="15"/>
  <c r="H45" i="15" s="1"/>
  <c r="C45" i="15"/>
  <c r="E45" i="15" s="1"/>
  <c r="K43" i="15"/>
  <c r="H43" i="15"/>
  <c r="E43" i="15"/>
  <c r="I42" i="15"/>
  <c r="K42" i="15" s="1"/>
  <c r="F42" i="15"/>
  <c r="H42" i="15" s="1"/>
  <c r="C42" i="15"/>
  <c r="E42" i="15" s="1"/>
  <c r="K41" i="15"/>
  <c r="H41" i="15"/>
  <c r="E41" i="15"/>
  <c r="K40" i="15"/>
  <c r="H40" i="15"/>
  <c r="E40" i="15"/>
  <c r="I39" i="15"/>
  <c r="K39" i="15" s="1"/>
  <c r="F39" i="15"/>
  <c r="H39" i="15" s="1"/>
  <c r="C39" i="15"/>
  <c r="E39" i="15" s="1"/>
  <c r="K36" i="15"/>
  <c r="H36" i="15"/>
  <c r="E36" i="15"/>
  <c r="K35" i="15"/>
  <c r="H35" i="15"/>
  <c r="E35" i="15"/>
  <c r="I34" i="15"/>
  <c r="K34" i="15" s="1"/>
  <c r="F34" i="15"/>
  <c r="H34" i="15" s="1"/>
  <c r="C34" i="15"/>
  <c r="E34" i="15" s="1"/>
  <c r="K33" i="15"/>
  <c r="H33" i="15"/>
  <c r="E33" i="15"/>
  <c r="I32" i="15"/>
  <c r="F32" i="15"/>
  <c r="H32" i="15" s="1"/>
  <c r="C32" i="15"/>
  <c r="E32" i="15" s="1"/>
  <c r="K31" i="15"/>
  <c r="H31" i="15"/>
  <c r="E31" i="15"/>
  <c r="I30" i="15"/>
  <c r="K30" i="15" s="1"/>
  <c r="F30" i="15"/>
  <c r="H30" i="15" s="1"/>
  <c r="C30" i="15"/>
  <c r="E30" i="15" s="1"/>
  <c r="K29" i="15"/>
  <c r="H29" i="15"/>
  <c r="E29" i="15"/>
  <c r="K28" i="15"/>
  <c r="H28" i="15"/>
  <c r="E28" i="15"/>
  <c r="I27" i="15"/>
  <c r="K27" i="15" s="1"/>
  <c r="F27" i="15"/>
  <c r="H27" i="15" s="1"/>
  <c r="C27" i="15"/>
  <c r="E27" i="15" s="1"/>
  <c r="K25" i="15"/>
  <c r="H25" i="15"/>
  <c r="E25" i="15"/>
  <c r="K24" i="15"/>
  <c r="H24" i="15"/>
  <c r="E24" i="15"/>
  <c r="K23" i="15"/>
  <c r="H23" i="15"/>
  <c r="E23" i="15"/>
  <c r="K22" i="15"/>
  <c r="H22" i="15"/>
  <c r="E22" i="15"/>
  <c r="K21" i="15"/>
  <c r="H21" i="15"/>
  <c r="E21" i="15"/>
  <c r="K20" i="15"/>
  <c r="H20" i="15"/>
  <c r="E20" i="15"/>
  <c r="K19" i="15"/>
  <c r="H19" i="15"/>
  <c r="E19" i="15"/>
  <c r="K18" i="15"/>
  <c r="H18" i="15"/>
  <c r="E18" i="15"/>
  <c r="I17" i="15"/>
  <c r="F17" i="15"/>
  <c r="H17" i="15" s="1"/>
  <c r="C17" i="15"/>
  <c r="E17" i="15" s="1"/>
  <c r="K15" i="15"/>
  <c r="H15" i="15"/>
  <c r="E15" i="15"/>
  <c r="K14" i="15"/>
  <c r="H14" i="15"/>
  <c r="E14" i="15"/>
  <c r="K13" i="15"/>
  <c r="H13" i="15"/>
  <c r="E13" i="15"/>
  <c r="K12" i="15"/>
  <c r="H12" i="15"/>
  <c r="E12" i="15"/>
  <c r="I11" i="15"/>
  <c r="F11" i="15"/>
  <c r="F10" i="15" s="1"/>
  <c r="D11" i="15"/>
  <c r="D10" i="15" s="1"/>
  <c r="D9" i="15" s="1"/>
  <c r="C11" i="15"/>
  <c r="C10" i="15" s="1"/>
  <c r="D89" i="15" l="1"/>
  <c r="D173" i="15" s="1"/>
  <c r="H123" i="15"/>
  <c r="H174" i="15" s="1"/>
  <c r="I162" i="15"/>
  <c r="C91" i="15"/>
  <c r="C90" i="15" s="1"/>
  <c r="I144" i="15"/>
  <c r="G176" i="15"/>
  <c r="F84" i="15"/>
  <c r="F161" i="15" s="1"/>
  <c r="C144" i="15"/>
  <c r="C176" i="15"/>
  <c r="J170" i="15"/>
  <c r="J169" i="15" s="1"/>
  <c r="H89" i="15"/>
  <c r="H173" i="15" s="1"/>
  <c r="I90" i="15"/>
  <c r="F125" i="15"/>
  <c r="F124" i="15" s="1"/>
  <c r="F123" i="15" s="1"/>
  <c r="F163" i="15" s="1"/>
  <c r="K125" i="15"/>
  <c r="K124" i="15" s="1"/>
  <c r="K123" i="15" s="1"/>
  <c r="K174" i="15" s="1"/>
  <c r="K151" i="15"/>
  <c r="K179" i="15" s="1"/>
  <c r="E51" i="15"/>
  <c r="F64" i="15"/>
  <c r="H64" i="15" s="1"/>
  <c r="K70" i="15"/>
  <c r="H68" i="15"/>
  <c r="I26" i="15"/>
  <c r="K26" i="15" s="1"/>
  <c r="F44" i="15"/>
  <c r="H44" i="15" s="1"/>
  <c r="K68" i="15"/>
  <c r="F50" i="15"/>
  <c r="H50" i="15" s="1"/>
  <c r="E68" i="15"/>
  <c r="K11" i="15"/>
  <c r="K10" i="15" s="1"/>
  <c r="K32" i="15"/>
  <c r="C44" i="15"/>
  <c r="E44" i="15" s="1"/>
  <c r="K45" i="15"/>
  <c r="I47" i="15"/>
  <c r="K47" i="15" s="1"/>
  <c r="I57" i="15"/>
  <c r="K57" i="15" s="1"/>
  <c r="H58" i="15"/>
  <c r="C64" i="15"/>
  <c r="C63" i="15" s="1"/>
  <c r="E63" i="15" s="1"/>
  <c r="K65" i="15"/>
  <c r="C57" i="15"/>
  <c r="E57" i="15" s="1"/>
  <c r="C69" i="15"/>
  <c r="E69" i="15" s="1"/>
  <c r="K84" i="15"/>
  <c r="K172" i="15" s="1"/>
  <c r="I89" i="15"/>
  <c r="I173" i="15" s="1"/>
  <c r="K89" i="15"/>
  <c r="K173" i="15" s="1"/>
  <c r="K176" i="15"/>
  <c r="E144" i="15"/>
  <c r="E151" i="15"/>
  <c r="E179" i="15" s="1"/>
  <c r="E152" i="15"/>
  <c r="H11" i="15"/>
  <c r="H10" i="15" s="1"/>
  <c r="C16" i="15"/>
  <c r="E16" i="15" s="1"/>
  <c r="F69" i="15"/>
  <c r="H69" i="15" s="1"/>
  <c r="I16" i="15"/>
  <c r="K16" i="15" s="1"/>
  <c r="C26" i="15"/>
  <c r="E26" i="15" s="1"/>
  <c r="H76" i="15"/>
  <c r="J83" i="15"/>
  <c r="J82" i="15" s="1"/>
  <c r="J154" i="15" s="1"/>
  <c r="C84" i="15"/>
  <c r="C172" i="15" s="1"/>
  <c r="D144" i="15"/>
  <c r="K148" i="15"/>
  <c r="K147" i="15" s="1"/>
  <c r="F165" i="15"/>
  <c r="F164" i="15" s="1"/>
  <c r="C167" i="15"/>
  <c r="H83" i="15"/>
  <c r="H82" i="15" s="1"/>
  <c r="C89" i="15"/>
  <c r="C162" i="15" s="1"/>
  <c r="E89" i="15"/>
  <c r="E173" i="15" s="1"/>
  <c r="F144" i="15"/>
  <c r="I157" i="15"/>
  <c r="E178" i="15"/>
  <c r="E176" i="15" s="1"/>
  <c r="I156" i="15"/>
  <c r="F38" i="15"/>
  <c r="H38" i="15" s="1"/>
  <c r="E48" i="15"/>
  <c r="D123" i="15"/>
  <c r="D174" i="15" s="1"/>
  <c r="C152" i="15"/>
  <c r="E11" i="15"/>
  <c r="E10" i="15" s="1"/>
  <c r="E123" i="15"/>
  <c r="E174" i="15" s="1"/>
  <c r="F89" i="15"/>
  <c r="G171" i="15"/>
  <c r="C83" i="15"/>
  <c r="C82" i="15" s="1"/>
  <c r="C173" i="15"/>
  <c r="C174" i="15"/>
  <c r="C163" i="15"/>
  <c r="F16" i="15"/>
  <c r="H16" i="15" s="1"/>
  <c r="F26" i="15"/>
  <c r="H26" i="15" s="1"/>
  <c r="C38" i="15"/>
  <c r="I38" i="15"/>
  <c r="F47" i="15"/>
  <c r="H47" i="15" s="1"/>
  <c r="K64" i="15"/>
  <c r="G83" i="15"/>
  <c r="G82" i="15" s="1"/>
  <c r="G154" i="15" s="1"/>
  <c r="K144" i="15"/>
  <c r="D172" i="15"/>
  <c r="D171" i="15" s="1"/>
  <c r="D170" i="15" s="1"/>
  <c r="D169" i="15" s="1"/>
  <c r="H172" i="15"/>
  <c r="H171" i="15" s="1"/>
  <c r="H170" i="15" s="1"/>
  <c r="H169" i="15" s="1"/>
  <c r="F174" i="15"/>
  <c r="I10" i="15"/>
  <c r="K17" i="15"/>
  <c r="C166" i="15"/>
  <c r="C164" i="15" s="1"/>
  <c r="E172" i="15"/>
  <c r="I172" i="15"/>
  <c r="F172" i="15" l="1"/>
  <c r="K171" i="15"/>
  <c r="K170" i="15" s="1"/>
  <c r="K169" i="15" s="1"/>
  <c r="G170" i="15"/>
  <c r="G169" i="15" s="1"/>
  <c r="J181" i="15"/>
  <c r="F63" i="15"/>
  <c r="H63" i="15" s="1"/>
  <c r="E64" i="15"/>
  <c r="I171" i="15"/>
  <c r="I170" i="15" s="1"/>
  <c r="I169" i="15" s="1"/>
  <c r="I161" i="15"/>
  <c r="C161" i="15"/>
  <c r="C160" i="15" s="1"/>
  <c r="C158" i="15" s="1"/>
  <c r="I83" i="15"/>
  <c r="I82" i="15" s="1"/>
  <c r="E171" i="15"/>
  <c r="E170" i="15" s="1"/>
  <c r="E169" i="15" s="1"/>
  <c r="K83" i="15"/>
  <c r="K82" i="15" s="1"/>
  <c r="E83" i="15"/>
  <c r="E82" i="15" s="1"/>
  <c r="D83" i="15"/>
  <c r="D82" i="15" s="1"/>
  <c r="D154" i="15" s="1"/>
  <c r="D181" i="15" s="1"/>
  <c r="G181" i="15"/>
  <c r="I37" i="15"/>
  <c r="K37" i="15" s="1"/>
  <c r="K9" i="15" s="1"/>
  <c r="K154" i="15" s="1"/>
  <c r="K38" i="15"/>
  <c r="C37" i="15"/>
  <c r="E38" i="15"/>
  <c r="F173" i="15"/>
  <c r="F171" i="15" s="1"/>
  <c r="F170" i="15" s="1"/>
  <c r="F169" i="15" s="1"/>
  <c r="F83" i="15"/>
  <c r="F82" i="15" s="1"/>
  <c r="F162" i="15"/>
  <c r="F160" i="15" s="1"/>
  <c r="F37" i="15"/>
  <c r="H37" i="15" s="1"/>
  <c r="H9" i="15" s="1"/>
  <c r="C171" i="15"/>
  <c r="C170" i="15" s="1"/>
  <c r="C169" i="15" s="1"/>
  <c r="P18" i="1"/>
  <c r="P17" i="1" s="1"/>
  <c r="AI275" i="1"/>
  <c r="AV275" i="1"/>
  <c r="AV272" i="1"/>
  <c r="AI272" i="1"/>
  <c r="N257" i="1"/>
  <c r="P50" i="1"/>
  <c r="P49" i="1" s="1"/>
  <c r="P48" i="1" s="1"/>
  <c r="P176" i="1"/>
  <c r="P175" i="1" s="1"/>
  <c r="P174" i="1" s="1"/>
  <c r="P173" i="1" s="1"/>
  <c r="P198" i="1"/>
  <c r="P197" i="1" s="1"/>
  <c r="P196" i="1" s="1"/>
  <c r="P195" i="1" s="1"/>
  <c r="N254" i="1"/>
  <c r="AX269" i="1"/>
  <c r="K143" i="3"/>
  <c r="K142" i="3" s="1"/>
  <c r="K141" i="3" s="1"/>
  <c r="K146" i="3"/>
  <c r="K145" i="3" s="1"/>
  <c r="K144" i="3" s="1"/>
  <c r="M143" i="3"/>
  <c r="M142" i="3" s="1"/>
  <c r="M141" i="3" s="1"/>
  <c r="M146" i="3"/>
  <c r="M145" i="3" s="1"/>
  <c r="M144" i="3" s="1"/>
  <c r="N143" i="3"/>
  <c r="N142" i="3" s="1"/>
  <c r="N141" i="3" s="1"/>
  <c r="N146" i="3"/>
  <c r="N145" i="3" s="1"/>
  <c r="N144" i="3" s="1"/>
  <c r="O143" i="3"/>
  <c r="O142" i="3" s="1"/>
  <c r="O141" i="3" s="1"/>
  <c r="O146" i="3"/>
  <c r="O145" i="3" s="1"/>
  <c r="O144" i="3" s="1"/>
  <c r="Q143" i="3"/>
  <c r="Q142" i="3" s="1"/>
  <c r="Q141" i="3" s="1"/>
  <c r="Q146" i="3"/>
  <c r="Q145" i="3" s="1"/>
  <c r="Q144" i="3" s="1"/>
  <c r="V143" i="3"/>
  <c r="V142" i="3" s="1"/>
  <c r="V141" i="3" s="1"/>
  <c r="V146" i="3"/>
  <c r="V145" i="3" s="1"/>
  <c r="V144" i="3" s="1"/>
  <c r="W143" i="3"/>
  <c r="W142" i="3" s="1"/>
  <c r="W141" i="3" s="1"/>
  <c r="W146" i="3"/>
  <c r="W145" i="3" s="1"/>
  <c r="W144" i="3" s="1"/>
  <c r="X143" i="3"/>
  <c r="X142" i="3" s="1"/>
  <c r="X141" i="3" s="1"/>
  <c r="X146" i="3"/>
  <c r="X145" i="3" s="1"/>
  <c r="X144" i="3" s="1"/>
  <c r="Y143" i="3"/>
  <c r="Y142" i="3" s="1"/>
  <c r="Y141" i="3" s="1"/>
  <c r="Y146" i="3"/>
  <c r="Y145" i="3" s="1"/>
  <c r="Y144" i="3" s="1"/>
  <c r="Z143" i="3"/>
  <c r="Z142" i="3" s="1"/>
  <c r="Z141" i="3" s="1"/>
  <c r="Z146" i="3"/>
  <c r="Z145" i="3" s="1"/>
  <c r="Z144" i="3" s="1"/>
  <c r="AA143" i="3"/>
  <c r="AA142" i="3" s="1"/>
  <c r="AA141" i="3" s="1"/>
  <c r="AA146" i="3"/>
  <c r="AA145" i="3" s="1"/>
  <c r="AA144" i="3" s="1"/>
  <c r="AB143" i="3"/>
  <c r="AB142" i="3" s="1"/>
  <c r="AB141" i="3" s="1"/>
  <c r="AB146" i="3"/>
  <c r="AB145" i="3" s="1"/>
  <c r="AB144" i="3" s="1"/>
  <c r="AC143" i="3"/>
  <c r="AC142" i="3" s="1"/>
  <c r="AC141" i="3" s="1"/>
  <c r="AC146" i="3"/>
  <c r="AC145" i="3" s="1"/>
  <c r="AC144" i="3" s="1"/>
  <c r="AD143" i="3"/>
  <c r="AD142" i="3" s="1"/>
  <c r="AD141" i="3" s="1"/>
  <c r="AD146" i="3"/>
  <c r="AD145" i="3" s="1"/>
  <c r="AD144" i="3" s="1"/>
  <c r="AE143" i="3"/>
  <c r="AE142" i="3" s="1"/>
  <c r="AE141" i="3" s="1"/>
  <c r="AE146" i="3"/>
  <c r="AE145" i="3" s="1"/>
  <c r="AE144" i="3" s="1"/>
  <c r="AF143" i="3"/>
  <c r="AF142" i="3" s="1"/>
  <c r="AF141" i="3" s="1"/>
  <c r="AF146" i="3"/>
  <c r="AF145" i="3" s="1"/>
  <c r="AF144" i="3" s="1"/>
  <c r="AH143" i="3"/>
  <c r="AH142" i="3" s="1"/>
  <c r="AH141" i="3" s="1"/>
  <c r="AH146" i="3"/>
  <c r="AH145" i="3" s="1"/>
  <c r="AH144" i="3" s="1"/>
  <c r="AI143" i="3"/>
  <c r="AI142" i="3" s="1"/>
  <c r="AI141" i="3" s="1"/>
  <c r="AI146" i="3"/>
  <c r="AI145" i="3" s="1"/>
  <c r="AI144" i="3" s="1"/>
  <c r="AJ143" i="3"/>
  <c r="AJ142" i="3" s="1"/>
  <c r="AJ141" i="3" s="1"/>
  <c r="AJ146" i="3"/>
  <c r="AJ145" i="3" s="1"/>
  <c r="AJ144" i="3" s="1"/>
  <c r="AL143" i="3"/>
  <c r="AL142" i="3" s="1"/>
  <c r="AL141" i="3" s="1"/>
  <c r="AL146" i="3"/>
  <c r="AL145" i="3" s="1"/>
  <c r="AL144" i="3" s="1"/>
  <c r="AQ143" i="3"/>
  <c r="AQ142" i="3" s="1"/>
  <c r="AQ141" i="3" s="1"/>
  <c r="AQ146" i="3"/>
  <c r="AQ145" i="3" s="1"/>
  <c r="AQ144" i="3" s="1"/>
  <c r="AR143" i="3"/>
  <c r="AR142" i="3" s="1"/>
  <c r="AR141" i="3" s="1"/>
  <c r="AR146" i="3"/>
  <c r="AR145" i="3" s="1"/>
  <c r="AR144" i="3" s="1"/>
  <c r="AS143" i="3"/>
  <c r="AS142" i="3" s="1"/>
  <c r="AS141" i="3" s="1"/>
  <c r="AS146" i="3"/>
  <c r="AS145" i="3" s="1"/>
  <c r="AS144" i="3" s="1"/>
  <c r="AU143" i="3"/>
  <c r="AU142" i="3" s="1"/>
  <c r="AU141" i="3" s="1"/>
  <c r="AU146" i="3"/>
  <c r="AU145" i="3" s="1"/>
  <c r="AU144" i="3" s="1"/>
  <c r="AV143" i="3"/>
  <c r="AV142" i="3" s="1"/>
  <c r="AV141" i="3" s="1"/>
  <c r="AV146" i="3"/>
  <c r="AV145" i="3" s="1"/>
  <c r="AV144" i="3" s="1"/>
  <c r="AW143" i="3"/>
  <c r="AW142" i="3" s="1"/>
  <c r="AW141" i="3" s="1"/>
  <c r="AW146" i="3"/>
  <c r="AW145" i="3" s="1"/>
  <c r="AW144" i="3" s="1"/>
  <c r="AY143" i="3"/>
  <c r="AY142" i="3" s="1"/>
  <c r="AY141" i="3" s="1"/>
  <c r="AY146" i="3"/>
  <c r="AY145" i="3" s="1"/>
  <c r="AY144" i="3" s="1"/>
  <c r="J146" i="3"/>
  <c r="J145" i="3" s="1"/>
  <c r="J144" i="3" s="1"/>
  <c r="J143" i="3"/>
  <c r="J142" i="3" s="1"/>
  <c r="J141" i="3" s="1"/>
  <c r="K264" i="3"/>
  <c r="K263" i="3" s="1"/>
  <c r="K262" i="3" s="1"/>
  <c r="K267" i="3"/>
  <c r="K266" i="3" s="1"/>
  <c r="K265" i="3" s="1"/>
  <c r="K278" i="3"/>
  <c r="K277" i="3" s="1"/>
  <c r="K280" i="3"/>
  <c r="K279" i="3" s="1"/>
  <c r="K270" i="3"/>
  <c r="K269" i="3" s="1"/>
  <c r="K272" i="3"/>
  <c r="K271" i="3" s="1"/>
  <c r="K275" i="3"/>
  <c r="K274" i="3" s="1"/>
  <c r="K273" i="3" s="1"/>
  <c r="K283" i="3"/>
  <c r="K282" i="3" s="1"/>
  <c r="K281" i="3" s="1"/>
  <c r="K286" i="3"/>
  <c r="K285" i="3" s="1"/>
  <c r="K284" i="3" s="1"/>
  <c r="L278" i="3"/>
  <c r="L277" i="3"/>
  <c r="L280" i="3"/>
  <c r="L279" i="3" s="1"/>
  <c r="L261" i="3"/>
  <c r="L260" i="3" s="1"/>
  <c r="L259" i="3" s="1"/>
  <c r="L283" i="3"/>
  <c r="L282" i="3" s="1"/>
  <c r="L281" i="3" s="1"/>
  <c r="L286" i="3"/>
  <c r="L285" i="3" s="1"/>
  <c r="L284" i="3" s="1"/>
  <c r="M264" i="3"/>
  <c r="M263" i="3" s="1"/>
  <c r="M262" i="3" s="1"/>
  <c r="M267" i="3"/>
  <c r="M266" i="3" s="1"/>
  <c r="M265" i="3" s="1"/>
  <c r="M261" i="3"/>
  <c r="M260" i="3" s="1"/>
  <c r="M259" i="3" s="1"/>
  <c r="M270" i="3"/>
  <c r="M269" i="3" s="1"/>
  <c r="M272" i="3"/>
  <c r="M271" i="3" s="1"/>
  <c r="M275" i="3"/>
  <c r="M274" i="3" s="1"/>
  <c r="M273" i="3" s="1"/>
  <c r="M283" i="3"/>
  <c r="M282" i="3" s="1"/>
  <c r="M281" i="3" s="1"/>
  <c r="M286" i="3"/>
  <c r="M285" i="3" s="1"/>
  <c r="M284" i="3" s="1"/>
  <c r="N264" i="3"/>
  <c r="N263" i="3" s="1"/>
  <c r="N262" i="3" s="1"/>
  <c r="N267" i="3"/>
  <c r="N266" i="3" s="1"/>
  <c r="N265" i="3" s="1"/>
  <c r="N278" i="3"/>
  <c r="N277" i="3" s="1"/>
  <c r="N280" i="3"/>
  <c r="N279" i="3" s="1"/>
  <c r="N261" i="3"/>
  <c r="N260" i="3" s="1"/>
  <c r="N259" i="3" s="1"/>
  <c r="N270" i="3"/>
  <c r="N269" i="3" s="1"/>
  <c r="N272" i="3"/>
  <c r="N271" i="3" s="1"/>
  <c r="N275" i="3"/>
  <c r="N274" i="3" s="1"/>
  <c r="N273" i="3" s="1"/>
  <c r="O264" i="3"/>
  <c r="O263" i="3" s="1"/>
  <c r="O262" i="3" s="1"/>
  <c r="O267" i="3"/>
  <c r="O266" i="3" s="1"/>
  <c r="O265" i="3" s="1"/>
  <c r="O278" i="3"/>
  <c r="O277" i="3" s="1"/>
  <c r="O280" i="3"/>
  <c r="O279" i="3" s="1"/>
  <c r="O270" i="3"/>
  <c r="O269" i="3" s="1"/>
  <c r="O272" i="3"/>
  <c r="O271" i="3" s="1"/>
  <c r="O275" i="3"/>
  <c r="O274" i="3" s="1"/>
  <c r="O273" i="3" s="1"/>
  <c r="O283" i="3"/>
  <c r="O282" i="3" s="1"/>
  <c r="O281" i="3" s="1"/>
  <c r="O289" i="3"/>
  <c r="O288" i="3" s="1"/>
  <c r="O287" i="3" s="1"/>
  <c r="P278" i="3"/>
  <c r="P277" i="3" s="1"/>
  <c r="P280" i="3"/>
  <c r="P279" i="3" s="1"/>
  <c r="P261" i="3"/>
  <c r="P260" i="3" s="1"/>
  <c r="P259" i="3" s="1"/>
  <c r="P283" i="3"/>
  <c r="P282" i="3" s="1"/>
  <c r="P281" i="3" s="1"/>
  <c r="P286" i="3"/>
  <c r="P285" i="3" s="1"/>
  <c r="P284" i="3" s="1"/>
  <c r="P289" i="3"/>
  <c r="P288" i="3" s="1"/>
  <c r="P287" i="3" s="1"/>
  <c r="Q264" i="3"/>
  <c r="Q263" i="3" s="1"/>
  <c r="Q262" i="3" s="1"/>
  <c r="Q267" i="3"/>
  <c r="Q266" i="3" s="1"/>
  <c r="Q265" i="3" s="1"/>
  <c r="Q261" i="3"/>
  <c r="Q260" i="3" s="1"/>
  <c r="Q259" i="3" s="1"/>
  <c r="Q270" i="3"/>
  <c r="Q269" i="3" s="1"/>
  <c r="Q272" i="3"/>
  <c r="Q271" i="3" s="1"/>
  <c r="Q275" i="3"/>
  <c r="Q274" i="3" s="1"/>
  <c r="Q273" i="3"/>
  <c r="Q283" i="3"/>
  <c r="Q282" i="3" s="1"/>
  <c r="Q281" i="3" s="1"/>
  <c r="Q286" i="3"/>
  <c r="Q285" i="3" s="1"/>
  <c r="Q284" i="3" s="1"/>
  <c r="Q289" i="3"/>
  <c r="Q288" i="3" s="1"/>
  <c r="Q287" i="3" s="1"/>
  <c r="V286" i="3"/>
  <c r="V285" i="3" s="1"/>
  <c r="V284" i="3" s="1"/>
  <c r="V258" i="3" s="1"/>
  <c r="W286" i="3"/>
  <c r="W285" i="3" s="1"/>
  <c r="W284" i="3" s="1"/>
  <c r="W258" i="3" s="1"/>
  <c r="X286" i="3"/>
  <c r="X285" i="3" s="1"/>
  <c r="X284" i="3" s="1"/>
  <c r="X258" i="3" s="1"/>
  <c r="Y286" i="3"/>
  <c r="Y285" i="3" s="1"/>
  <c r="Y284" i="3" s="1"/>
  <c r="Y258" i="3" s="1"/>
  <c r="Z286" i="3"/>
  <c r="Z285" i="3" s="1"/>
  <c r="Z284" i="3" s="1"/>
  <c r="Z258" i="3" s="1"/>
  <c r="AA286" i="3"/>
  <c r="AA285" i="3" s="1"/>
  <c r="AA284" i="3" s="1"/>
  <c r="AA258" i="3" s="1"/>
  <c r="AB286" i="3"/>
  <c r="AB285" i="3" s="1"/>
  <c r="AB284" i="3" s="1"/>
  <c r="AB258" i="3" s="1"/>
  <c r="AC286" i="3"/>
  <c r="AC285" i="3" s="1"/>
  <c r="AC284" i="3" s="1"/>
  <c r="AC258" i="3" s="1"/>
  <c r="AD264" i="3"/>
  <c r="AD263" i="3" s="1"/>
  <c r="AD262" i="3" s="1"/>
  <c r="AD267" i="3"/>
  <c r="AD266" i="3" s="1"/>
  <c r="AD265" i="3" s="1"/>
  <c r="AD278" i="3"/>
  <c r="AD277" i="3" s="1"/>
  <c r="AD280" i="3"/>
  <c r="AD279" i="3" s="1"/>
  <c r="AD261" i="3"/>
  <c r="AD260" i="3" s="1"/>
  <c r="AD259" i="3" s="1"/>
  <c r="AD270" i="3"/>
  <c r="AD269" i="3" s="1"/>
  <c r="AD272" i="3"/>
  <c r="AD271" i="3" s="1"/>
  <c r="AD283" i="3"/>
  <c r="AD282" i="3" s="1"/>
  <c r="AD281" i="3" s="1"/>
  <c r="AD286" i="3"/>
  <c r="AD285" i="3" s="1"/>
  <c r="AD284" i="3" s="1"/>
  <c r="AD289" i="3"/>
  <c r="AD288" i="3"/>
  <c r="AD287" i="3" s="1"/>
  <c r="AE264" i="3"/>
  <c r="AE263" i="3" s="1"/>
  <c r="AE262" i="3" s="1"/>
  <c r="AE267" i="3"/>
  <c r="AE266" i="3" s="1"/>
  <c r="AE265" i="3" s="1"/>
  <c r="AE278" i="3"/>
  <c r="AE277" i="3" s="1"/>
  <c r="AE280" i="3"/>
  <c r="AE279" i="3" s="1"/>
  <c r="AE270" i="3"/>
  <c r="AE269" i="3" s="1"/>
  <c r="AE272" i="3"/>
  <c r="AE271" i="3" s="1"/>
  <c r="AE283" i="3"/>
  <c r="AE282" i="3" s="1"/>
  <c r="AE281" i="3" s="1"/>
  <c r="AE286" i="3"/>
  <c r="AE285" i="3" s="1"/>
  <c r="AE284" i="3" s="1"/>
  <c r="AE289" i="3"/>
  <c r="AE288" i="3" s="1"/>
  <c r="AE287" i="3" s="1"/>
  <c r="AF278" i="3"/>
  <c r="AF277" i="3" s="1"/>
  <c r="AF280" i="3"/>
  <c r="AF279" i="3" s="1"/>
  <c r="AF261" i="3"/>
  <c r="AF260" i="3" s="1"/>
  <c r="AF259" i="3" s="1"/>
  <c r="AF283" i="3"/>
  <c r="AF282" i="3" s="1"/>
  <c r="AF281" i="3" s="1"/>
  <c r="AF286" i="3"/>
  <c r="AF285" i="3" s="1"/>
  <c r="AF284" i="3" s="1"/>
  <c r="AF289" i="3"/>
  <c r="AF288" i="3" s="1"/>
  <c r="AF287" i="3" s="1"/>
  <c r="AG264" i="3"/>
  <c r="AG263" i="3" s="1"/>
  <c r="AG262" i="3" s="1"/>
  <c r="AG267" i="3"/>
  <c r="AG266" i="3" s="1"/>
  <c r="AG265" i="3" s="1"/>
  <c r="AG261" i="3"/>
  <c r="AG260" i="3" s="1"/>
  <c r="AG259" i="3" s="1"/>
  <c r="AG270" i="3"/>
  <c r="AG269" i="3" s="1"/>
  <c r="AG272" i="3"/>
  <c r="AG271" i="3" s="1"/>
  <c r="AG283" i="3"/>
  <c r="AG282" i="3" s="1"/>
  <c r="AG281" i="3" s="1"/>
  <c r="AG286" i="3"/>
  <c r="AG285" i="3"/>
  <c r="AG284" i="3" s="1"/>
  <c r="AG289" i="3"/>
  <c r="AG288" i="3" s="1"/>
  <c r="AG287" i="3" s="1"/>
  <c r="AH264" i="3"/>
  <c r="AH263" i="3" s="1"/>
  <c r="AH262" i="3" s="1"/>
  <c r="AH267" i="3"/>
  <c r="AH266" i="3" s="1"/>
  <c r="AH265" i="3" s="1"/>
  <c r="AH278" i="3"/>
  <c r="AH277" i="3" s="1"/>
  <c r="AH280" i="3"/>
  <c r="AH279" i="3" s="1"/>
  <c r="AH276" i="3" s="1"/>
  <c r="AH261" i="3"/>
  <c r="AH260" i="3" s="1"/>
  <c r="AH259" i="3" s="1"/>
  <c r="AH270" i="3"/>
  <c r="AH269" i="3" s="1"/>
  <c r="AH272" i="3"/>
  <c r="AH271" i="3" s="1"/>
  <c r="AH283" i="3"/>
  <c r="AH282" i="3" s="1"/>
  <c r="AH281" i="3" s="1"/>
  <c r="AH286" i="3"/>
  <c r="AH285" i="3" s="1"/>
  <c r="AH284" i="3" s="1"/>
  <c r="AH289" i="3"/>
  <c r="AH288" i="3" s="1"/>
  <c r="AH287" i="3" s="1"/>
  <c r="AI264" i="3"/>
  <c r="AI263" i="3" s="1"/>
  <c r="AI262" i="3" s="1"/>
  <c r="AI267" i="3"/>
  <c r="AI266" i="3" s="1"/>
  <c r="AI265" i="3" s="1"/>
  <c r="AI278" i="3"/>
  <c r="AI277" i="3" s="1"/>
  <c r="AI280" i="3"/>
  <c r="AI279" i="3" s="1"/>
  <c r="AI270" i="3"/>
  <c r="AI269" i="3" s="1"/>
  <c r="AI272" i="3"/>
  <c r="AI271" i="3" s="1"/>
  <c r="AI283" i="3"/>
  <c r="AI282" i="3" s="1"/>
  <c r="AI281" i="3" s="1"/>
  <c r="AI286" i="3"/>
  <c r="AI285" i="3" s="1"/>
  <c r="AI284" i="3" s="1"/>
  <c r="AI289" i="3"/>
  <c r="AI288" i="3" s="1"/>
  <c r="AI287" i="3" s="1"/>
  <c r="AJ278" i="3"/>
  <c r="AJ277" i="3" s="1"/>
  <c r="AJ280" i="3"/>
  <c r="AJ279" i="3" s="1"/>
  <c r="AJ261" i="3"/>
  <c r="AJ260" i="3" s="1"/>
  <c r="AJ259" i="3" s="1"/>
  <c r="AJ283" i="3"/>
  <c r="AJ282" i="3" s="1"/>
  <c r="AJ281" i="3" s="1"/>
  <c r="AJ286" i="3"/>
  <c r="AJ285" i="3" s="1"/>
  <c r="AJ284" i="3" s="1"/>
  <c r="AJ289" i="3"/>
  <c r="AJ288" i="3" s="1"/>
  <c r="AJ287" i="3" s="1"/>
  <c r="AK264" i="3"/>
  <c r="AK263" i="3" s="1"/>
  <c r="AK262" i="3" s="1"/>
  <c r="AK267" i="3"/>
  <c r="AK266" i="3" s="1"/>
  <c r="AK265" i="3" s="1"/>
  <c r="AK261" i="3"/>
  <c r="AK260" i="3" s="1"/>
  <c r="AK259" i="3" s="1"/>
  <c r="AK270" i="3"/>
  <c r="AK269" i="3" s="1"/>
  <c r="AK272" i="3"/>
  <c r="AK271" i="3" s="1"/>
  <c r="AK283" i="3"/>
  <c r="AK282" i="3" s="1"/>
  <c r="AK281" i="3" s="1"/>
  <c r="AK286" i="3"/>
  <c r="AK285" i="3" s="1"/>
  <c r="AK284" i="3" s="1"/>
  <c r="AK289" i="3"/>
  <c r="AK288" i="3" s="1"/>
  <c r="AK287" i="3" s="1"/>
  <c r="AL289" i="3"/>
  <c r="AL288" i="3" s="1"/>
  <c r="AL287" i="3" s="1"/>
  <c r="AM289" i="3"/>
  <c r="AM288" i="3" s="1"/>
  <c r="AM287" i="3" s="1"/>
  <c r="AN289" i="3"/>
  <c r="AN288" i="3" s="1"/>
  <c r="AN287" i="3" s="1"/>
  <c r="AO289" i="3"/>
  <c r="AO288" i="3" s="1"/>
  <c r="AO287" i="3" s="1"/>
  <c r="AP264" i="3"/>
  <c r="AP263" i="3" s="1"/>
  <c r="AP262" i="3" s="1"/>
  <c r="AP267" i="3"/>
  <c r="AP266" i="3" s="1"/>
  <c r="AP265" i="3" s="1"/>
  <c r="AP278" i="3"/>
  <c r="AP277" i="3" s="1"/>
  <c r="AP280" i="3"/>
  <c r="AP279" i="3" s="1"/>
  <c r="AP261" i="3"/>
  <c r="AP260" i="3" s="1"/>
  <c r="AP259" i="3" s="1"/>
  <c r="AP270" i="3"/>
  <c r="AP269" i="3" s="1"/>
  <c r="AP272" i="3"/>
  <c r="AP271" i="3" s="1"/>
  <c r="AP283" i="3"/>
  <c r="AP282" i="3" s="1"/>
  <c r="AP281" i="3"/>
  <c r="AP286" i="3"/>
  <c r="AP285" i="3" s="1"/>
  <c r="AP284" i="3" s="1"/>
  <c r="AP289" i="3"/>
  <c r="AP288" i="3" s="1"/>
  <c r="AP287" i="3" s="1"/>
  <c r="AQ264" i="3"/>
  <c r="AQ263" i="3" s="1"/>
  <c r="AQ262" i="3" s="1"/>
  <c r="AQ267" i="3"/>
  <c r="AQ266" i="3" s="1"/>
  <c r="AQ265" i="3" s="1"/>
  <c r="AQ278" i="3"/>
  <c r="AQ277" i="3" s="1"/>
  <c r="AQ280" i="3"/>
  <c r="AQ279" i="3" s="1"/>
  <c r="AQ261" i="3"/>
  <c r="AQ260" i="3" s="1"/>
  <c r="AQ259" i="3" s="1"/>
  <c r="AQ270" i="3"/>
  <c r="AQ269" i="3" s="1"/>
  <c r="AQ272" i="3"/>
  <c r="AQ271" i="3" s="1"/>
  <c r="AQ283" i="3"/>
  <c r="AQ282" i="3" s="1"/>
  <c r="AQ281" i="3" s="1"/>
  <c r="AQ286" i="3"/>
  <c r="AQ285" i="3" s="1"/>
  <c r="AQ284" i="3" s="1"/>
  <c r="AQ289" i="3"/>
  <c r="AQ288" i="3" s="1"/>
  <c r="AQ287" i="3" s="1"/>
  <c r="AR264" i="3"/>
  <c r="AR263" i="3" s="1"/>
  <c r="AR262" i="3" s="1"/>
  <c r="AR267" i="3"/>
  <c r="AR266" i="3" s="1"/>
  <c r="AR265" i="3" s="1"/>
  <c r="AR278" i="3"/>
  <c r="AR277" i="3" s="1"/>
  <c r="AR280" i="3"/>
  <c r="AR279" i="3" s="1"/>
  <c r="AR270" i="3"/>
  <c r="AR269" i="3" s="1"/>
  <c r="AR272" i="3"/>
  <c r="AR271" i="3" s="1"/>
  <c r="AR283" i="3"/>
  <c r="AR282" i="3"/>
  <c r="AR281" i="3" s="1"/>
  <c r="AR286" i="3"/>
  <c r="AR285" i="3" s="1"/>
  <c r="AR284" i="3" s="1"/>
  <c r="AR289" i="3"/>
  <c r="AR288" i="3" s="1"/>
  <c r="AR287" i="3" s="1"/>
  <c r="AS278" i="3"/>
  <c r="AS277" i="3" s="1"/>
  <c r="AS280" i="3"/>
  <c r="AS279" i="3" s="1"/>
  <c r="AS261" i="3"/>
  <c r="AS260" i="3" s="1"/>
  <c r="AS259" i="3" s="1"/>
  <c r="AS283" i="3"/>
  <c r="AS282" i="3" s="1"/>
  <c r="AS281" i="3" s="1"/>
  <c r="AS286" i="3"/>
  <c r="AS285" i="3" s="1"/>
  <c r="AS284" i="3" s="1"/>
  <c r="AS289" i="3"/>
  <c r="AS288" i="3" s="1"/>
  <c r="AS287" i="3" s="1"/>
  <c r="AT264" i="3"/>
  <c r="AT263" i="3" s="1"/>
  <c r="AT262" i="3" s="1"/>
  <c r="AT267" i="3"/>
  <c r="AT266" i="3" s="1"/>
  <c r="AT265" i="3" s="1"/>
  <c r="AT261" i="3"/>
  <c r="AT260" i="3" s="1"/>
  <c r="AT259" i="3" s="1"/>
  <c r="AT270" i="3"/>
  <c r="AT269" i="3" s="1"/>
  <c r="AT272" i="3"/>
  <c r="AT271" i="3" s="1"/>
  <c r="AT283" i="3"/>
  <c r="AT282" i="3" s="1"/>
  <c r="AT281" i="3" s="1"/>
  <c r="AT286" i="3"/>
  <c r="AT285" i="3" s="1"/>
  <c r="AT284" i="3" s="1"/>
  <c r="AT289" i="3"/>
  <c r="AT288" i="3" s="1"/>
  <c r="AT287" i="3" s="1"/>
  <c r="AU264" i="3"/>
  <c r="AU263" i="3" s="1"/>
  <c r="AU262" i="3" s="1"/>
  <c r="AU267" i="3"/>
  <c r="AU266" i="3" s="1"/>
  <c r="AU265" i="3" s="1"/>
  <c r="AU278" i="3"/>
  <c r="AU277" i="3" s="1"/>
  <c r="AU280" i="3"/>
  <c r="AU279" i="3" s="1"/>
  <c r="AU261" i="3"/>
  <c r="AU260" i="3" s="1"/>
  <c r="AU259" i="3" s="1"/>
  <c r="AU270" i="3"/>
  <c r="AU269" i="3" s="1"/>
  <c r="AU272" i="3"/>
  <c r="AU271" i="3" s="1"/>
  <c r="AU283" i="3"/>
  <c r="AU282" i="3" s="1"/>
  <c r="AU281" i="3" s="1"/>
  <c r="AU286" i="3"/>
  <c r="AU285" i="3" s="1"/>
  <c r="AU284" i="3" s="1"/>
  <c r="AU289" i="3"/>
  <c r="AU288" i="3" s="1"/>
  <c r="AU287" i="3" s="1"/>
  <c r="AV264" i="3"/>
  <c r="AV263" i="3" s="1"/>
  <c r="AV262" i="3" s="1"/>
  <c r="AV267" i="3"/>
  <c r="AV266" i="3" s="1"/>
  <c r="AV265" i="3" s="1"/>
  <c r="AV278" i="3"/>
  <c r="AV277" i="3" s="1"/>
  <c r="AV280" i="3"/>
  <c r="AV279" i="3" s="1"/>
  <c r="AV270" i="3"/>
  <c r="AV269" i="3" s="1"/>
  <c r="AV272" i="3"/>
  <c r="AV271" i="3" s="1"/>
  <c r="AV283" i="3"/>
  <c r="AV282" i="3" s="1"/>
  <c r="AV281" i="3" s="1"/>
  <c r="AV286" i="3"/>
  <c r="AV285" i="3" s="1"/>
  <c r="AV284" i="3" s="1"/>
  <c r="AV289" i="3"/>
  <c r="AV288" i="3" s="1"/>
  <c r="AV287" i="3" s="1"/>
  <c r="AW278" i="3"/>
  <c r="AW277" i="3" s="1"/>
  <c r="AW280" i="3"/>
  <c r="AW279" i="3" s="1"/>
  <c r="AW261" i="3"/>
  <c r="AW260" i="3" s="1"/>
  <c r="AW259" i="3" s="1"/>
  <c r="AW283" i="3"/>
  <c r="AW282" i="3" s="1"/>
  <c r="AW281" i="3" s="1"/>
  <c r="AW286" i="3"/>
  <c r="AW285" i="3" s="1"/>
  <c r="AW284" i="3" s="1"/>
  <c r="AW289" i="3"/>
  <c r="AW288" i="3" s="1"/>
  <c r="AW287" i="3" s="1"/>
  <c r="AX264" i="3"/>
  <c r="AX263" i="3" s="1"/>
  <c r="AX262" i="3" s="1"/>
  <c r="AX267" i="3"/>
  <c r="AX266" i="3" s="1"/>
  <c r="AX265" i="3" s="1"/>
  <c r="AX261" i="3"/>
  <c r="AX260" i="3" s="1"/>
  <c r="AX259" i="3" s="1"/>
  <c r="AX270" i="3"/>
  <c r="AX269" i="3" s="1"/>
  <c r="AX272" i="3"/>
  <c r="AX271" i="3" s="1"/>
  <c r="AX283" i="3"/>
  <c r="AX282" i="3" s="1"/>
  <c r="AX281" i="3" s="1"/>
  <c r="AX286" i="3"/>
  <c r="AX285" i="3" s="1"/>
  <c r="AX284" i="3" s="1"/>
  <c r="AX289" i="3"/>
  <c r="AX288" i="3"/>
  <c r="AX287" i="3" s="1"/>
  <c r="AY264" i="3"/>
  <c r="AY263" i="3" s="1"/>
  <c r="AY262" i="3" s="1"/>
  <c r="AY267" i="3"/>
  <c r="AY266" i="3" s="1"/>
  <c r="AY265" i="3" s="1"/>
  <c r="AY278" i="3"/>
  <c r="AY277" i="3" s="1"/>
  <c r="AY280" i="3"/>
  <c r="AY279" i="3" s="1"/>
  <c r="AY261" i="3"/>
  <c r="AY260" i="3" s="1"/>
  <c r="AY259" i="3" s="1"/>
  <c r="AY270" i="3"/>
  <c r="AY269" i="3" s="1"/>
  <c r="AY272" i="3"/>
  <c r="AY271" i="3" s="1"/>
  <c r="AY283" i="3"/>
  <c r="AY282" i="3" s="1"/>
  <c r="AY281" i="3" s="1"/>
  <c r="AY289" i="3"/>
  <c r="AY288" i="3" s="1"/>
  <c r="AY287" i="3" s="1"/>
  <c r="AZ264" i="3"/>
  <c r="AZ263" i="3" s="1"/>
  <c r="AZ262" i="3" s="1"/>
  <c r="AZ267" i="3"/>
  <c r="AZ266" i="3" s="1"/>
  <c r="AZ265" i="3" s="1"/>
  <c r="AZ278" i="3"/>
  <c r="AZ277" i="3" s="1"/>
  <c r="AZ280" i="3"/>
  <c r="AZ279" i="3" s="1"/>
  <c r="AZ270" i="3"/>
  <c r="AZ269" i="3" s="1"/>
  <c r="AZ272" i="3"/>
  <c r="AZ271" i="3" s="1"/>
  <c r="AZ283" i="3"/>
  <c r="AZ282" i="3" s="1"/>
  <c r="AZ281" i="3" s="1"/>
  <c r="AZ289" i="3"/>
  <c r="AZ288" i="3" s="1"/>
  <c r="AZ287" i="3" s="1"/>
  <c r="BA278" i="3"/>
  <c r="BA277" i="3"/>
  <c r="BA280" i="3"/>
  <c r="BA279" i="3" s="1"/>
  <c r="BA261" i="3"/>
  <c r="BA260" i="3" s="1"/>
  <c r="BA259" i="3" s="1"/>
  <c r="BA283" i="3"/>
  <c r="BA282" i="3" s="1"/>
  <c r="BA281" i="3" s="1"/>
  <c r="BA289" i="3"/>
  <c r="BA288" i="3" s="1"/>
  <c r="BA287" i="3" s="1"/>
  <c r="BB264" i="3"/>
  <c r="BB263" i="3" s="1"/>
  <c r="BB262" i="3" s="1"/>
  <c r="BB267" i="3"/>
  <c r="BB266" i="3" s="1"/>
  <c r="BB265" i="3" s="1"/>
  <c r="BB261" i="3"/>
  <c r="BB260" i="3" s="1"/>
  <c r="BB259" i="3" s="1"/>
  <c r="BB270" i="3"/>
  <c r="BB269" i="3" s="1"/>
  <c r="BB272" i="3"/>
  <c r="BB271" i="3" s="1"/>
  <c r="BB283" i="3"/>
  <c r="BB282" i="3" s="1"/>
  <c r="BB281" i="3" s="1"/>
  <c r="BB289" i="3"/>
  <c r="BB288" i="3" s="1"/>
  <c r="BB287" i="3" s="1"/>
  <c r="J264" i="3"/>
  <c r="J263" i="3" s="1"/>
  <c r="J262" i="3" s="1"/>
  <c r="J267" i="3"/>
  <c r="J266" i="3" s="1"/>
  <c r="J265" i="3" s="1"/>
  <c r="J278" i="3"/>
  <c r="J277" i="3" s="1"/>
  <c r="J280" i="3"/>
  <c r="J279" i="3" s="1"/>
  <c r="J261" i="3"/>
  <c r="J260" i="3" s="1"/>
  <c r="J259" i="3" s="1"/>
  <c r="J270" i="3"/>
  <c r="J269" i="3" s="1"/>
  <c r="J272" i="3"/>
  <c r="J271" i="3" s="1"/>
  <c r="J275" i="3"/>
  <c r="J274" i="3" s="1"/>
  <c r="J273" i="3" s="1"/>
  <c r="J283" i="3"/>
  <c r="J282" i="3" s="1"/>
  <c r="J281" i="3" s="1"/>
  <c r="J286" i="3"/>
  <c r="J285" i="3" s="1"/>
  <c r="J284" i="3" s="1"/>
  <c r="N14" i="3"/>
  <c r="N13" i="3" s="1"/>
  <c r="N16" i="3"/>
  <c r="N15" i="3" s="1"/>
  <c r="N20" i="3"/>
  <c r="N19" i="3" s="1"/>
  <c r="N18" i="3" s="1"/>
  <c r="N23" i="3"/>
  <c r="N22" i="3" s="1"/>
  <c r="N25" i="3"/>
  <c r="N24" i="3" s="1"/>
  <c r="N27" i="3"/>
  <c r="N26" i="3" s="1"/>
  <c r="N36" i="3"/>
  <c r="N35" i="3" s="1"/>
  <c r="N34" i="3" s="1"/>
  <c r="N30" i="3"/>
  <c r="N29" i="3" s="1"/>
  <c r="N28" i="3" s="1"/>
  <c r="N33" i="3"/>
  <c r="N32" i="3" s="1"/>
  <c r="N31" i="3" s="1"/>
  <c r="N40" i="3"/>
  <c r="N39" i="3" s="1"/>
  <c r="N38" i="3" s="1"/>
  <c r="N37" i="3" s="1"/>
  <c r="N44" i="3"/>
  <c r="N43" i="3" s="1"/>
  <c r="N46" i="3"/>
  <c r="N45" i="3" s="1"/>
  <c r="N49" i="3"/>
  <c r="N48" i="3" s="1"/>
  <c r="N47" i="3" s="1"/>
  <c r="N52" i="3"/>
  <c r="N51" i="3" s="1"/>
  <c r="N50" i="3" s="1"/>
  <c r="N55" i="3"/>
  <c r="N54" i="3" s="1"/>
  <c r="N53" i="3" s="1"/>
  <c r="N58" i="3"/>
  <c r="N57" i="3" s="1"/>
  <c r="N56" i="3" s="1"/>
  <c r="N66" i="3"/>
  <c r="N65" i="3" s="1"/>
  <c r="N68" i="3"/>
  <c r="N67" i="3" s="1"/>
  <c r="N70" i="3"/>
  <c r="N69" i="3" s="1"/>
  <c r="N73" i="3"/>
  <c r="N72" i="3" s="1"/>
  <c r="N71" i="3" s="1"/>
  <c r="N76" i="3"/>
  <c r="N75" i="3" s="1"/>
  <c r="N74" i="3" s="1"/>
  <c r="N79" i="3"/>
  <c r="N78" i="3" s="1"/>
  <c r="N77" i="3" s="1"/>
  <c r="N82" i="3"/>
  <c r="N81" i="3" s="1"/>
  <c r="N80" i="3" s="1"/>
  <c r="N85" i="3"/>
  <c r="N84" i="3" s="1"/>
  <c r="N83" i="3" s="1"/>
  <c r="N88" i="3"/>
  <c r="N86" i="3" s="1"/>
  <c r="N93" i="3"/>
  <c r="N92" i="3" s="1"/>
  <c r="N95" i="3"/>
  <c r="N94" i="3" s="1"/>
  <c r="N91" i="3" s="1"/>
  <c r="N90" i="3" s="1"/>
  <c r="N89" i="3" s="1"/>
  <c r="N97" i="3"/>
  <c r="N96" i="3" s="1"/>
  <c r="N102" i="3"/>
  <c r="N101" i="3" s="1"/>
  <c r="N104" i="3"/>
  <c r="N103" i="3" s="1"/>
  <c r="N106" i="3"/>
  <c r="N105" i="3" s="1"/>
  <c r="N109" i="3"/>
  <c r="N108" i="3" s="1"/>
  <c r="N107" i="3" s="1"/>
  <c r="N114" i="3"/>
  <c r="N113" i="3" s="1"/>
  <c r="N112" i="3" s="1"/>
  <c r="N111" i="3" s="1"/>
  <c r="N118" i="3"/>
  <c r="N117" i="3" s="1"/>
  <c r="N116" i="3" s="1"/>
  <c r="N121" i="3"/>
  <c r="N120" i="3" s="1"/>
  <c r="N119" i="3" s="1"/>
  <c r="N125" i="3"/>
  <c r="N124" i="3" s="1"/>
  <c r="N123" i="3" s="1"/>
  <c r="N122" i="3" s="1"/>
  <c r="N129" i="3"/>
  <c r="N128" i="3" s="1"/>
  <c r="N131" i="3"/>
  <c r="N130" i="3" s="1"/>
  <c r="N136" i="3"/>
  <c r="N135" i="3" s="1"/>
  <c r="N134" i="3" s="1"/>
  <c r="N139" i="3"/>
  <c r="N138" i="3" s="1"/>
  <c r="N137" i="3" s="1"/>
  <c r="N149" i="3"/>
  <c r="N148" i="3" s="1"/>
  <c r="N147" i="3" s="1"/>
  <c r="N152" i="3"/>
  <c r="N151" i="3" s="1"/>
  <c r="N150" i="3" s="1"/>
  <c r="N155" i="3"/>
  <c r="N154" i="3" s="1"/>
  <c r="N153" i="3" s="1"/>
  <c r="N159" i="3"/>
  <c r="N158" i="3" s="1"/>
  <c r="N157" i="3" s="1"/>
  <c r="N156" i="3" s="1"/>
  <c r="N163" i="3"/>
  <c r="N162" i="3" s="1"/>
  <c r="N161" i="3" s="1"/>
  <c r="N160" i="3" s="1"/>
  <c r="N168" i="3"/>
  <c r="N167" i="3" s="1"/>
  <c r="N166" i="3" s="1"/>
  <c r="N177" i="3"/>
  <c r="N176" i="3" s="1"/>
  <c r="N175" i="3" s="1"/>
  <c r="N183" i="3"/>
  <c r="N182" i="3" s="1"/>
  <c r="N181" i="3" s="1"/>
  <c r="N186" i="3"/>
  <c r="N185" i="3" s="1"/>
  <c r="N184" i="3" s="1"/>
  <c r="N189" i="3"/>
  <c r="N188" i="3" s="1"/>
  <c r="N187" i="3" s="1"/>
  <c r="N193" i="3"/>
  <c r="N192" i="3" s="1"/>
  <c r="N191" i="3" s="1"/>
  <c r="N196" i="3"/>
  <c r="N195" i="3" s="1"/>
  <c r="N194" i="3" s="1"/>
  <c r="N199" i="3"/>
  <c r="N198" i="3" s="1"/>
  <c r="N197" i="3" s="1"/>
  <c r="N202" i="3"/>
  <c r="N201" i="3" s="1"/>
  <c r="N200" i="3" s="1"/>
  <c r="N208" i="3"/>
  <c r="N207" i="3" s="1"/>
  <c r="N206" i="3" s="1"/>
  <c r="N220" i="3"/>
  <c r="N219" i="3" s="1"/>
  <c r="N218" i="3" s="1"/>
  <c r="N223" i="3"/>
  <c r="N222" i="3" s="1"/>
  <c r="N221" i="3" s="1"/>
  <c r="N233" i="3"/>
  <c r="N232" i="3" s="1"/>
  <c r="N231" i="3" s="1"/>
  <c r="N236" i="3"/>
  <c r="N235" i="3" s="1"/>
  <c r="N234" i="3" s="1"/>
  <c r="N240" i="3"/>
  <c r="N239" i="3" s="1"/>
  <c r="N242" i="3"/>
  <c r="N241" i="3" s="1"/>
  <c r="N246" i="3"/>
  <c r="N245" i="3"/>
  <c r="N244" i="3" s="1"/>
  <c r="N253" i="3"/>
  <c r="N252" i="3" s="1"/>
  <c r="N256" i="3"/>
  <c r="N255" i="3" s="1"/>
  <c r="N254" i="3" s="1"/>
  <c r="N293" i="3"/>
  <c r="N292" i="3" s="1"/>
  <c r="N291" i="3" s="1"/>
  <c r="N290" i="3" s="1"/>
  <c r="N298" i="3"/>
  <c r="N297" i="3" s="1"/>
  <c r="N296" i="3" s="1"/>
  <c r="N295" i="3" s="1"/>
  <c r="N302" i="3"/>
  <c r="N301" i="3" s="1"/>
  <c r="N300" i="3" s="1"/>
  <c r="N305" i="3"/>
  <c r="N304" i="3"/>
  <c r="N303" i="3" s="1"/>
  <c r="N312" i="3"/>
  <c r="N311" i="3" s="1"/>
  <c r="N310" i="3" s="1"/>
  <c r="N309" i="3"/>
  <c r="N308" i="3" s="1"/>
  <c r="N307" i="3" s="1"/>
  <c r="N315" i="3"/>
  <c r="N314" i="3" s="1"/>
  <c r="N313" i="3" s="1"/>
  <c r="N318" i="3"/>
  <c r="N319" i="3"/>
  <c r="N322" i="3"/>
  <c r="N321" i="3" s="1"/>
  <c r="N320" i="3" s="1"/>
  <c r="N326" i="3"/>
  <c r="N325" i="3"/>
  <c r="N328" i="3"/>
  <c r="N327" i="3" s="1"/>
  <c r="N331" i="3"/>
  <c r="N330" i="3" s="1"/>
  <c r="N333" i="3"/>
  <c r="N332" i="3"/>
  <c r="N336" i="3"/>
  <c r="N335" i="3" s="1"/>
  <c r="N334" i="3" s="1"/>
  <c r="N341" i="3"/>
  <c r="N340" i="3" s="1"/>
  <c r="N339" i="3" s="1"/>
  <c r="N338" i="3" s="1"/>
  <c r="N345" i="3"/>
  <c r="N344" i="3" s="1"/>
  <c r="N347" i="3"/>
  <c r="N346" i="3" s="1"/>
  <c r="N352" i="3"/>
  <c r="N351" i="3" s="1"/>
  <c r="N350" i="3"/>
  <c r="N349" i="3" s="1"/>
  <c r="N360" i="3"/>
  <c r="N359" i="3" s="1"/>
  <c r="N358" i="3"/>
  <c r="N357" i="3"/>
  <c r="N355" i="3"/>
  <c r="N354" i="3" s="1"/>
  <c r="N353" i="3" s="1"/>
  <c r="N363" i="3"/>
  <c r="N362" i="3" s="1"/>
  <c r="N361" i="3" s="1"/>
  <c r="N368" i="3"/>
  <c r="N367" i="3" s="1"/>
  <c r="N366" i="3" s="1"/>
  <c r="N365" i="3" s="1"/>
  <c r="N372" i="3"/>
  <c r="N371" i="3" s="1"/>
  <c r="N370" i="3" s="1"/>
  <c r="N369" i="3" s="1"/>
  <c r="N49" i="1"/>
  <c r="N48" i="1"/>
  <c r="N17" i="1"/>
  <c r="N88" i="1"/>
  <c r="N87" i="1" s="1"/>
  <c r="N83" i="1" s="1"/>
  <c r="N85" i="1"/>
  <c r="N84" i="1" s="1"/>
  <c r="N175" i="1"/>
  <c r="N174" i="1" s="1"/>
  <c r="N173" i="1" s="1"/>
  <c r="N197" i="1"/>
  <c r="N196" i="1" s="1"/>
  <c r="N195" i="1" s="1"/>
  <c r="N366" i="1"/>
  <c r="N365" i="1" s="1"/>
  <c r="N364" i="1" s="1"/>
  <c r="N253" i="1"/>
  <c r="N252" i="1" s="1"/>
  <c r="N256" i="1"/>
  <c r="N255" i="1" s="1"/>
  <c r="N354" i="1"/>
  <c r="N62" i="3" s="1"/>
  <c r="N61" i="3" s="1"/>
  <c r="N60" i="3" s="1"/>
  <c r="N59" i="3" s="1"/>
  <c r="AD387" i="1"/>
  <c r="N353" i="1"/>
  <c r="N352" i="1" s="1"/>
  <c r="N351" i="1" s="1"/>
  <c r="N179" i="1"/>
  <c r="N178" i="1" s="1"/>
  <c r="N177" i="1" s="1"/>
  <c r="P354" i="1"/>
  <c r="P353" i="1" s="1"/>
  <c r="P352" i="1" s="1"/>
  <c r="P351" i="1" s="1"/>
  <c r="P367" i="1"/>
  <c r="P366" i="1" s="1"/>
  <c r="P365" i="1" s="1"/>
  <c r="P364" i="1" s="1"/>
  <c r="P180" i="1"/>
  <c r="P179" i="1" s="1"/>
  <c r="P178" i="1" s="1"/>
  <c r="P177" i="1" s="1"/>
  <c r="P89" i="1"/>
  <c r="P88" i="1" s="1"/>
  <c r="P87" i="1" s="1"/>
  <c r="P86" i="1"/>
  <c r="P85" i="1" s="1"/>
  <c r="P84" i="1" s="1"/>
  <c r="P254" i="1"/>
  <c r="P253" i="1" s="1"/>
  <c r="P252" i="1" s="1"/>
  <c r="P257" i="1"/>
  <c r="P256" i="1" s="1"/>
  <c r="P255" i="1" s="1"/>
  <c r="R18" i="1"/>
  <c r="R17" i="1" s="1"/>
  <c r="R50" i="1"/>
  <c r="R49" i="1" s="1"/>
  <c r="R48" i="1" s="1"/>
  <c r="R86" i="1"/>
  <c r="R85" i="1" s="1"/>
  <c r="R84" i="1" s="1"/>
  <c r="R89" i="1"/>
  <c r="R88" i="1" s="1"/>
  <c r="R87" i="1" s="1"/>
  <c r="R176" i="1"/>
  <c r="R175" i="1" s="1"/>
  <c r="R174" i="1" s="1"/>
  <c r="R173" i="1" s="1"/>
  <c r="R180" i="1"/>
  <c r="R179" i="1" s="1"/>
  <c r="R178" i="1" s="1"/>
  <c r="R177" i="1" s="1"/>
  <c r="R198" i="1"/>
  <c r="R197" i="1" s="1"/>
  <c r="R196" i="1" s="1"/>
  <c r="R195" i="1" s="1"/>
  <c r="R254" i="1"/>
  <c r="R253" i="1"/>
  <c r="R252" i="1" s="1"/>
  <c r="R257" i="1"/>
  <c r="R256" i="1" s="1"/>
  <c r="R255" i="1" s="1"/>
  <c r="R354" i="1"/>
  <c r="R353" i="1" s="1"/>
  <c r="R352" i="1" s="1"/>
  <c r="R351" i="1" s="1"/>
  <c r="R367" i="1"/>
  <c r="R366" i="1" s="1"/>
  <c r="R365" i="1" s="1"/>
  <c r="R364" i="1" s="1"/>
  <c r="N309" i="1"/>
  <c r="N251" i="3" s="1"/>
  <c r="N250" i="3" s="1"/>
  <c r="N307" i="1"/>
  <c r="N249" i="3" s="1"/>
  <c r="N248" i="3" s="1"/>
  <c r="N288" i="1"/>
  <c r="N230" i="3" s="1"/>
  <c r="N229" i="3" s="1"/>
  <c r="N228" i="3" s="1"/>
  <c r="N285" i="1"/>
  <c r="N227" i="3" s="1"/>
  <c r="N226" i="3" s="1"/>
  <c r="N225" i="3" s="1"/>
  <c r="P269" i="1"/>
  <c r="N269" i="1"/>
  <c r="N211" i="3" s="1"/>
  <c r="N210" i="3" s="1"/>
  <c r="N209" i="3" s="1"/>
  <c r="N275" i="1"/>
  <c r="N217" i="3" s="1"/>
  <c r="N216" i="3" s="1"/>
  <c r="N215" i="3" s="1"/>
  <c r="N272" i="1"/>
  <c r="N214" i="3" s="1"/>
  <c r="N213" i="3" s="1"/>
  <c r="N212" i="3" s="1"/>
  <c r="N263" i="1"/>
  <c r="N205" i="3" s="1"/>
  <c r="N204" i="3" s="1"/>
  <c r="N203" i="3" s="1"/>
  <c r="N238" i="1"/>
  <c r="N180" i="3" s="1"/>
  <c r="N179" i="3" s="1"/>
  <c r="N178" i="3" s="1"/>
  <c r="N232" i="1"/>
  <c r="N174" i="3" s="1"/>
  <c r="N173" i="3" s="1"/>
  <c r="N172" i="3" s="1"/>
  <c r="N229" i="1"/>
  <c r="N171" i="3" s="1"/>
  <c r="N170" i="3" s="1"/>
  <c r="N169" i="3" s="1"/>
  <c r="P232" i="1"/>
  <c r="P231" i="1"/>
  <c r="P230" i="1" s="1"/>
  <c r="P225" i="1"/>
  <c r="P224" i="1" s="1"/>
  <c r="P235" i="1"/>
  <c r="P234" i="1" s="1"/>
  <c r="P233" i="1" s="1"/>
  <c r="P240" i="1"/>
  <c r="P239" i="1" s="1"/>
  <c r="P243" i="1"/>
  <c r="P242" i="1" s="1"/>
  <c r="P246" i="1"/>
  <c r="P245" i="1" s="1"/>
  <c r="P271" i="1"/>
  <c r="P270" i="1"/>
  <c r="P268" i="1"/>
  <c r="P267" i="1" s="1"/>
  <c r="P250" i="1"/>
  <c r="P249" i="1" s="1"/>
  <c r="P260" i="1"/>
  <c r="P259" i="1" s="1"/>
  <c r="P258" i="1" s="1"/>
  <c r="P265" i="1"/>
  <c r="P264" i="1" s="1"/>
  <c r="P277" i="1"/>
  <c r="P276" i="1"/>
  <c r="P280" i="1"/>
  <c r="P279" i="1" s="1"/>
  <c r="P285" i="1"/>
  <c r="P284" i="1" s="1"/>
  <c r="P283" i="1" s="1"/>
  <c r="P288" i="1"/>
  <c r="P287" i="1" s="1"/>
  <c r="P286" i="1" s="1"/>
  <c r="P290" i="1"/>
  <c r="P289" i="1" s="1"/>
  <c r="P293" i="1"/>
  <c r="P292" i="1" s="1"/>
  <c r="P309" i="1"/>
  <c r="P308" i="1" s="1"/>
  <c r="P311" i="1"/>
  <c r="P310" i="1" s="1"/>
  <c r="P304" i="1"/>
  <c r="P303" i="1"/>
  <c r="P302" i="1" s="1"/>
  <c r="P313" i="1"/>
  <c r="P312" i="1" s="1"/>
  <c r="P298" i="1"/>
  <c r="P297" i="1" s="1"/>
  <c r="P300" i="1"/>
  <c r="P299" i="1" s="1"/>
  <c r="P318" i="1"/>
  <c r="P317" i="1" s="1"/>
  <c r="P316" i="1" s="1"/>
  <c r="P322" i="1"/>
  <c r="P321" i="1" s="1"/>
  <c r="P325" i="1"/>
  <c r="P324" i="1" s="1"/>
  <c r="P329" i="1"/>
  <c r="P328" i="1" s="1"/>
  <c r="P338" i="1"/>
  <c r="P337" i="1" s="1"/>
  <c r="P333" i="1"/>
  <c r="P335" i="1"/>
  <c r="N15" i="1"/>
  <c r="N19" i="1"/>
  <c r="N12" i="1"/>
  <c r="N11" i="1" s="1"/>
  <c r="N28" i="1"/>
  <c r="N27" i="1" s="1"/>
  <c r="N22" i="1"/>
  <c r="N21" i="1" s="1"/>
  <c r="N25" i="1"/>
  <c r="N24" i="1" s="1"/>
  <c r="N32" i="1"/>
  <c r="N31" i="1" s="1"/>
  <c r="N30" i="1" s="1"/>
  <c r="N36" i="1"/>
  <c r="N38" i="1"/>
  <c r="N40" i="1"/>
  <c r="N43" i="1"/>
  <c r="N42" i="1" s="1"/>
  <c r="N46" i="1"/>
  <c r="N45" i="1" s="1"/>
  <c r="N52" i="1"/>
  <c r="N51" i="1" s="1"/>
  <c r="N55" i="1"/>
  <c r="N54" i="1" s="1"/>
  <c r="N60" i="1"/>
  <c r="N62" i="1"/>
  <c r="N64" i="1"/>
  <c r="N69" i="1"/>
  <c r="N71" i="1"/>
  <c r="N73" i="1"/>
  <c r="N76" i="1"/>
  <c r="N75" i="1" s="1"/>
  <c r="N81" i="1"/>
  <c r="N80" i="1" s="1"/>
  <c r="N79" i="1" s="1"/>
  <c r="N92" i="1"/>
  <c r="N91" i="1" s="1"/>
  <c r="N90" i="1" s="1"/>
  <c r="N96" i="1"/>
  <c r="N95" i="1" s="1"/>
  <c r="N94" i="1" s="1"/>
  <c r="N98" i="1"/>
  <c r="N103" i="1"/>
  <c r="N102" i="1"/>
  <c r="N106" i="1"/>
  <c r="N105" i="1" s="1"/>
  <c r="N110" i="1"/>
  <c r="N109" i="1"/>
  <c r="N113" i="1"/>
  <c r="N112" i="1" s="1"/>
  <c r="N116" i="1"/>
  <c r="N115" i="1" s="1"/>
  <c r="N119" i="1"/>
  <c r="N118" i="1" s="1"/>
  <c r="N122" i="1"/>
  <c r="N121" i="1" s="1"/>
  <c r="N125" i="1"/>
  <c r="N124" i="1" s="1"/>
  <c r="N129" i="1"/>
  <c r="N128" i="1" s="1"/>
  <c r="N127" i="1" s="1"/>
  <c r="N133" i="1"/>
  <c r="N132" i="1" s="1"/>
  <c r="N131" i="1" s="1"/>
  <c r="N141" i="1"/>
  <c r="N140" i="1" s="1"/>
  <c r="N144" i="1"/>
  <c r="N143" i="1" s="1"/>
  <c r="N152" i="1"/>
  <c r="N151" i="1" s="1"/>
  <c r="N155" i="1"/>
  <c r="N157" i="1"/>
  <c r="N138" i="1"/>
  <c r="N137" i="1" s="1"/>
  <c r="N147" i="1"/>
  <c r="N149" i="1"/>
  <c r="N161" i="1"/>
  <c r="N283" i="3" s="1"/>
  <c r="N282" i="3" s="1"/>
  <c r="N281" i="3" s="1"/>
  <c r="N164" i="1"/>
  <c r="N286" i="3" s="1"/>
  <c r="N285" i="3" s="1"/>
  <c r="N284" i="3" s="1"/>
  <c r="N163" i="1"/>
  <c r="N162" i="1" s="1"/>
  <c r="N167" i="1"/>
  <c r="N289" i="3" s="1"/>
  <c r="N288" i="3" s="1"/>
  <c r="N287" i="3" s="1"/>
  <c r="N166" i="1"/>
  <c r="N165" i="1" s="1"/>
  <c r="N170" i="1"/>
  <c r="N169" i="1" s="1"/>
  <c r="N168" i="1" s="1"/>
  <c r="N186" i="1"/>
  <c r="N185" i="1" s="1"/>
  <c r="N183" i="1"/>
  <c r="N182" i="1" s="1"/>
  <c r="N190" i="1"/>
  <c r="N192" i="1"/>
  <c r="N201" i="1"/>
  <c r="N203" i="1"/>
  <c r="N200" i="1" s="1"/>
  <c r="N208" i="1"/>
  <c r="N205" i="1" s="1"/>
  <c r="N206" i="1"/>
  <c r="N216" i="1"/>
  <c r="N214" i="1"/>
  <c r="N211" i="1"/>
  <c r="N210" i="1" s="1"/>
  <c r="N219" i="1"/>
  <c r="N218" i="1" s="1"/>
  <c r="P142" i="1"/>
  <c r="P264" i="3" s="1"/>
  <c r="P263" i="3" s="1"/>
  <c r="P262" i="3" s="1"/>
  <c r="P141" i="1"/>
  <c r="P140" i="1" s="1"/>
  <c r="P145" i="1"/>
  <c r="P267" i="3" s="1"/>
  <c r="P266" i="3" s="1"/>
  <c r="P265" i="3" s="1"/>
  <c r="P153" i="1"/>
  <c r="P275" i="3" s="1"/>
  <c r="P274" i="3" s="1"/>
  <c r="P273" i="3" s="1"/>
  <c r="P155" i="1"/>
  <c r="P154" i="1" s="1"/>
  <c r="P157" i="1"/>
  <c r="P138" i="1"/>
  <c r="P137" i="1"/>
  <c r="P148" i="1"/>
  <c r="P270" i="3" s="1"/>
  <c r="P269" i="3" s="1"/>
  <c r="P150" i="1"/>
  <c r="P272" i="3" s="1"/>
  <c r="P271" i="3" s="1"/>
  <c r="P160" i="1"/>
  <c r="P159" i="1"/>
  <c r="P163" i="1"/>
  <c r="P162" i="1" s="1"/>
  <c r="P166" i="1"/>
  <c r="P165" i="1" s="1"/>
  <c r="P171" i="1"/>
  <c r="P170" i="1" s="1"/>
  <c r="P169" i="1" s="1"/>
  <c r="P168" i="1" s="1"/>
  <c r="P16" i="1"/>
  <c r="P15" i="1" s="1"/>
  <c r="P20" i="1"/>
  <c r="P19" i="1" s="1"/>
  <c r="P13" i="1"/>
  <c r="P12" i="1" s="1"/>
  <c r="P11" i="1" s="1"/>
  <c r="P28" i="1"/>
  <c r="P27" i="1" s="1"/>
  <c r="P23" i="1"/>
  <c r="P22" i="1" s="1"/>
  <c r="P21" i="1" s="1"/>
  <c r="P26" i="1"/>
  <c r="P25" i="1"/>
  <c r="P24" i="1" s="1"/>
  <c r="P32" i="1"/>
  <c r="P31" i="1" s="1"/>
  <c r="P30" i="1" s="1"/>
  <c r="P36" i="1"/>
  <c r="P38" i="1"/>
  <c r="P40" i="1"/>
  <c r="P44" i="1"/>
  <c r="P43" i="1" s="1"/>
  <c r="P42" i="1" s="1"/>
  <c r="P47" i="1"/>
  <c r="P46" i="1" s="1"/>
  <c r="P45" i="1" s="1"/>
  <c r="P53" i="1"/>
  <c r="P52" i="1" s="1"/>
  <c r="P51" i="1" s="1"/>
  <c r="P56" i="1"/>
  <c r="P55" i="1" s="1"/>
  <c r="P54" i="1" s="1"/>
  <c r="P81" i="1"/>
  <c r="P80" i="1" s="1"/>
  <c r="P79" i="1" s="1"/>
  <c r="P93" i="1"/>
  <c r="P92" i="1" s="1"/>
  <c r="P91" i="1" s="1"/>
  <c r="P90" i="1" s="1"/>
  <c r="P96" i="1"/>
  <c r="P95" i="1" s="1"/>
  <c r="P94" i="1" s="1"/>
  <c r="P98" i="1"/>
  <c r="P60" i="1"/>
  <c r="P59" i="1" s="1"/>
  <c r="P58" i="1" s="1"/>
  <c r="P57" i="1" s="1"/>
  <c r="P62" i="1"/>
  <c r="P64" i="1"/>
  <c r="P70" i="1"/>
  <c r="P69" i="1"/>
  <c r="P72" i="1"/>
  <c r="P71" i="1" s="1"/>
  <c r="P74" i="1"/>
  <c r="P73" i="1" s="1"/>
  <c r="P77" i="1"/>
  <c r="P76" i="1" s="1"/>
  <c r="P75" i="1" s="1"/>
  <c r="P104" i="1"/>
  <c r="P103" i="1"/>
  <c r="P102" i="1" s="1"/>
  <c r="P107" i="1"/>
  <c r="P106" i="1" s="1"/>
  <c r="P105" i="1" s="1"/>
  <c r="P111" i="1"/>
  <c r="P143" i="3" s="1"/>
  <c r="P142" i="3" s="1"/>
  <c r="P141" i="3" s="1"/>
  <c r="P114" i="1"/>
  <c r="P146" i="3" s="1"/>
  <c r="P145" i="3" s="1"/>
  <c r="P144" i="3" s="1"/>
  <c r="P117" i="1"/>
  <c r="P116" i="1" s="1"/>
  <c r="P115" i="1" s="1"/>
  <c r="P119" i="1"/>
  <c r="P118" i="1" s="1"/>
  <c r="P122" i="1"/>
  <c r="P121" i="1" s="1"/>
  <c r="P125" i="1"/>
  <c r="P124" i="1" s="1"/>
  <c r="P129" i="1"/>
  <c r="P128" i="1" s="1"/>
  <c r="P127" i="1" s="1"/>
  <c r="P133" i="1"/>
  <c r="P132" i="1" s="1"/>
  <c r="P131" i="1" s="1"/>
  <c r="P186" i="1"/>
  <c r="P185" i="1" s="1"/>
  <c r="P183" i="1"/>
  <c r="P182" i="1" s="1"/>
  <c r="P190" i="1"/>
  <c r="P192" i="1"/>
  <c r="P189" i="1" s="1"/>
  <c r="P188" i="1" s="1"/>
  <c r="P202" i="1"/>
  <c r="P201" i="1" s="1"/>
  <c r="P200" i="1" s="1"/>
  <c r="P204" i="1"/>
  <c r="P203" i="1" s="1"/>
  <c r="P209" i="1"/>
  <c r="P208" i="1" s="1"/>
  <c r="P207" i="1"/>
  <c r="P206" i="1" s="1"/>
  <c r="P216" i="1"/>
  <c r="P213" i="1" s="1"/>
  <c r="P214" i="1"/>
  <c r="P212" i="1"/>
  <c r="P211" i="1" s="1"/>
  <c r="P210" i="1" s="1"/>
  <c r="P219" i="1"/>
  <c r="P218" i="1" s="1"/>
  <c r="AH12" i="1"/>
  <c r="AH11" i="1" s="1"/>
  <c r="AH15" i="1"/>
  <c r="AH17" i="1"/>
  <c r="AH19" i="1"/>
  <c r="AH29" i="1"/>
  <c r="AH28" i="1"/>
  <c r="AH27" i="1" s="1"/>
  <c r="AH22" i="1"/>
  <c r="AH21" i="1" s="1"/>
  <c r="AH25" i="1"/>
  <c r="AH24" i="1" s="1"/>
  <c r="AH32" i="1"/>
  <c r="AH31" i="1" s="1"/>
  <c r="AH30" i="1" s="1"/>
  <c r="AH36" i="1"/>
  <c r="AH38" i="1"/>
  <c r="AH40" i="1"/>
  <c r="AH43" i="1"/>
  <c r="AH42" i="1"/>
  <c r="AH46" i="1"/>
  <c r="AH45" i="1" s="1"/>
  <c r="AH49" i="1"/>
  <c r="AH48" i="1" s="1"/>
  <c r="AH52" i="1"/>
  <c r="AH51" i="1" s="1"/>
  <c r="AH55" i="1"/>
  <c r="AH54" i="1" s="1"/>
  <c r="AH61" i="1"/>
  <c r="AH60" i="1" s="1"/>
  <c r="AH63" i="1"/>
  <c r="AH62" i="1" s="1"/>
  <c r="AH64" i="1"/>
  <c r="AH69" i="1"/>
  <c r="AH68" i="1" s="1"/>
  <c r="AH71" i="1"/>
  <c r="AH73" i="1"/>
  <c r="AH76" i="1"/>
  <c r="AH75" i="1"/>
  <c r="AH81" i="1"/>
  <c r="AH80" i="1" s="1"/>
  <c r="AH79" i="1" s="1"/>
  <c r="AH85" i="1"/>
  <c r="AH84" i="1"/>
  <c r="AH88" i="1"/>
  <c r="AH87" i="1" s="1"/>
  <c r="AH83" i="1" s="1"/>
  <c r="AH92" i="1"/>
  <c r="AH91" i="1" s="1"/>
  <c r="AH90" i="1" s="1"/>
  <c r="AH96" i="1"/>
  <c r="AH95" i="1" s="1"/>
  <c r="AH94" i="1" s="1"/>
  <c r="AH98" i="1"/>
  <c r="AH103" i="1"/>
  <c r="AH102" i="1" s="1"/>
  <c r="AH106" i="1"/>
  <c r="AH105" i="1" s="1"/>
  <c r="AH110" i="1"/>
  <c r="AH109" i="1" s="1"/>
  <c r="AH113" i="1"/>
  <c r="AH112" i="1" s="1"/>
  <c r="AH116" i="1"/>
  <c r="AH115" i="1" s="1"/>
  <c r="AH119" i="1"/>
  <c r="AH118" i="1" s="1"/>
  <c r="AH122" i="1"/>
  <c r="AH121" i="1" s="1"/>
  <c r="AH125" i="1"/>
  <c r="AH124" i="1" s="1"/>
  <c r="AH129" i="1"/>
  <c r="AH128" i="1" s="1"/>
  <c r="AH127" i="1" s="1"/>
  <c r="AH133" i="1"/>
  <c r="AH132" i="1" s="1"/>
  <c r="AH131" i="1" s="1"/>
  <c r="AH141" i="1"/>
  <c r="AH140" i="1" s="1"/>
  <c r="AH144" i="1"/>
  <c r="AH143" i="1" s="1"/>
  <c r="AH152" i="1"/>
  <c r="AH151" i="1" s="1"/>
  <c r="AH156" i="1"/>
  <c r="AG278" i="3" s="1"/>
  <c r="AG277" i="3" s="1"/>
  <c r="AH158" i="1"/>
  <c r="AH157" i="1" s="1"/>
  <c r="AH138" i="1"/>
  <c r="AH137" i="1" s="1"/>
  <c r="AH147" i="1"/>
  <c r="AH149" i="1"/>
  <c r="AH160" i="1"/>
  <c r="AH159" i="1"/>
  <c r="AH163" i="1"/>
  <c r="AH162" i="1"/>
  <c r="AH166" i="1"/>
  <c r="AH165" i="1"/>
  <c r="AH170" i="1"/>
  <c r="AH169" i="1" s="1"/>
  <c r="AH168" i="1" s="1"/>
  <c r="AH175" i="1"/>
  <c r="AH174" i="1" s="1"/>
  <c r="AH173" i="1" s="1"/>
  <c r="AH179" i="1"/>
  <c r="AH178" i="1"/>
  <c r="AH177" i="1" s="1"/>
  <c r="AH186" i="1"/>
  <c r="AH185" i="1"/>
  <c r="AH183" i="1"/>
  <c r="AH182" i="1" s="1"/>
  <c r="AH190" i="1"/>
  <c r="AH192" i="1"/>
  <c r="AH201" i="1"/>
  <c r="AH203" i="1"/>
  <c r="AH208" i="1"/>
  <c r="AH206" i="1"/>
  <c r="AH217" i="1"/>
  <c r="AH216" i="1" s="1"/>
  <c r="AH213" i="1" s="1"/>
  <c r="AH215" i="1"/>
  <c r="AH214" i="1" s="1"/>
  <c r="AH211" i="1"/>
  <c r="AH210" i="1" s="1"/>
  <c r="AH219" i="1"/>
  <c r="AH218" i="1" s="1"/>
  <c r="AH197" i="1"/>
  <c r="AH196" i="1" s="1"/>
  <c r="AH195" i="1" s="1"/>
  <c r="AH225" i="1"/>
  <c r="AH224" i="1" s="1"/>
  <c r="AH234" i="1"/>
  <c r="AH233" i="1" s="1"/>
  <c r="AH228" i="1"/>
  <c r="AH227" i="1" s="1"/>
  <c r="AH231" i="1"/>
  <c r="AH230" i="1" s="1"/>
  <c r="AH237" i="1"/>
  <c r="AH236" i="1" s="1"/>
  <c r="AH240" i="1"/>
  <c r="AH239" i="1" s="1"/>
  <c r="AH243" i="1"/>
  <c r="AH242" i="1" s="1"/>
  <c r="AH246" i="1"/>
  <c r="AH245" i="1" s="1"/>
  <c r="AH250" i="1"/>
  <c r="AH249" i="1" s="1"/>
  <c r="AH253" i="1"/>
  <c r="AH252" i="1"/>
  <c r="AH256" i="1"/>
  <c r="AH255" i="1" s="1"/>
  <c r="AH259" i="1"/>
  <c r="AH258" i="1" s="1"/>
  <c r="AH262" i="1"/>
  <c r="AH261" i="1"/>
  <c r="AH265" i="1"/>
  <c r="AH264" i="1"/>
  <c r="AH268" i="1"/>
  <c r="AH267" i="1"/>
  <c r="AH271" i="1"/>
  <c r="AH270" i="1"/>
  <c r="AH277" i="1"/>
  <c r="AH276" i="1" s="1"/>
  <c r="AH280" i="1"/>
  <c r="AH279" i="1" s="1"/>
  <c r="AH284" i="1"/>
  <c r="AH283" i="1"/>
  <c r="AH287" i="1"/>
  <c r="AH286" i="1"/>
  <c r="AH290" i="1"/>
  <c r="AH289" i="1"/>
  <c r="AH293" i="1"/>
  <c r="AH292" i="1" s="1"/>
  <c r="AH297" i="1"/>
  <c r="AH296" i="1" s="1"/>
  <c r="AH295" i="1" s="1"/>
  <c r="AH299" i="1"/>
  <c r="AH303" i="1"/>
  <c r="AH302" i="1" s="1"/>
  <c r="AH306" i="1"/>
  <c r="AH308" i="1"/>
  <c r="AH310" i="1"/>
  <c r="AH313" i="1"/>
  <c r="AH312" i="1" s="1"/>
  <c r="AH318" i="1"/>
  <c r="AH317" i="1" s="1"/>
  <c r="AH316" i="1" s="1"/>
  <c r="AH322" i="1"/>
  <c r="AH321" i="1" s="1"/>
  <c r="AH325" i="1"/>
  <c r="AH324" i="1" s="1"/>
  <c r="AH329" i="1"/>
  <c r="AH328" i="1" s="1"/>
  <c r="AH338" i="1"/>
  <c r="AH337" i="1" s="1"/>
  <c r="AH333" i="1"/>
  <c r="AH335" i="1"/>
  <c r="AH344" i="1"/>
  <c r="AH346" i="1"/>
  <c r="AH350" i="1"/>
  <c r="AH349" i="1" s="1"/>
  <c r="AH348" i="1" s="1"/>
  <c r="AH353" i="1"/>
  <c r="AH352" i="1" s="1"/>
  <c r="AH351" i="1" s="1"/>
  <c r="AH356" i="1"/>
  <c r="AH355" i="1" s="1"/>
  <c r="AH362" i="1"/>
  <c r="AH361" i="1" s="1"/>
  <c r="AH360" i="1" s="1"/>
  <c r="AH366" i="1"/>
  <c r="AH365" i="1" s="1"/>
  <c r="AH364" i="1" s="1"/>
  <c r="AH372" i="1"/>
  <c r="AH374" i="1"/>
  <c r="AH380" i="1"/>
  <c r="AH379" i="1" s="1"/>
  <c r="AH383" i="1"/>
  <c r="AH382" i="1" s="1"/>
  <c r="AH387" i="1"/>
  <c r="AH386" i="1" s="1"/>
  <c r="AI12" i="1"/>
  <c r="AI11" i="1" s="1"/>
  <c r="AI15" i="1"/>
  <c r="AI17" i="1"/>
  <c r="AI19" i="1"/>
  <c r="AI28" i="1"/>
  <c r="AI27" i="1" s="1"/>
  <c r="AI22" i="1"/>
  <c r="AI21" i="1" s="1"/>
  <c r="AI25" i="1"/>
  <c r="AI24" i="1" s="1"/>
  <c r="AI32" i="1"/>
  <c r="AI31" i="1" s="1"/>
  <c r="AI30" i="1" s="1"/>
  <c r="AI36" i="1"/>
  <c r="AI38" i="1"/>
  <c r="AI40" i="1"/>
  <c r="AI43" i="1"/>
  <c r="AI42" i="1" s="1"/>
  <c r="AI46" i="1"/>
  <c r="AI45" i="1" s="1"/>
  <c r="AI49" i="1"/>
  <c r="AI48" i="1" s="1"/>
  <c r="AI52" i="1"/>
  <c r="AI51" i="1" s="1"/>
  <c r="AI55" i="1"/>
  <c r="AI54" i="1" s="1"/>
  <c r="AI60" i="1"/>
  <c r="AI62" i="1"/>
  <c r="AI64" i="1"/>
  <c r="AI69" i="1"/>
  <c r="AI71" i="1"/>
  <c r="AI73" i="1"/>
  <c r="AI76" i="1"/>
  <c r="AI75" i="1" s="1"/>
  <c r="AI81" i="1"/>
  <c r="AI80" i="1" s="1"/>
  <c r="AI79" i="1" s="1"/>
  <c r="AI85" i="1"/>
  <c r="AI84" i="1" s="1"/>
  <c r="AI88" i="1"/>
  <c r="AI87" i="1"/>
  <c r="AI92" i="1"/>
  <c r="AI91" i="1" s="1"/>
  <c r="AI90" i="1" s="1"/>
  <c r="AI96" i="1"/>
  <c r="AI98" i="1"/>
  <c r="AI103" i="1"/>
  <c r="AI102" i="1" s="1"/>
  <c r="AI106" i="1"/>
  <c r="AI105" i="1" s="1"/>
  <c r="AI110" i="1"/>
  <c r="AI109" i="1"/>
  <c r="AI113" i="1"/>
  <c r="AI112" i="1" s="1"/>
  <c r="AI116" i="1"/>
  <c r="AI115" i="1" s="1"/>
  <c r="AI119" i="1"/>
  <c r="AI118" i="1" s="1"/>
  <c r="AI122" i="1"/>
  <c r="AI121" i="1" s="1"/>
  <c r="AI125" i="1"/>
  <c r="AI124" i="1" s="1"/>
  <c r="AI129" i="1"/>
  <c r="AI128" i="1" s="1"/>
  <c r="AI127" i="1" s="1"/>
  <c r="AI133" i="1"/>
  <c r="AI132" i="1" s="1"/>
  <c r="AI131" i="1" s="1"/>
  <c r="AI141" i="1"/>
  <c r="AI140" i="1" s="1"/>
  <c r="AI144" i="1"/>
  <c r="AI143" i="1"/>
  <c r="AI152" i="1"/>
  <c r="AI151" i="1" s="1"/>
  <c r="AI155" i="1"/>
  <c r="AI157" i="1"/>
  <c r="AI138" i="1"/>
  <c r="AI137" i="1" s="1"/>
  <c r="AI147" i="1"/>
  <c r="AI149" i="1"/>
  <c r="AI146" i="1"/>
  <c r="AI160" i="1"/>
  <c r="AI159" i="1" s="1"/>
  <c r="AI163" i="1"/>
  <c r="AI162" i="1"/>
  <c r="AI166" i="1"/>
  <c r="AI165" i="1" s="1"/>
  <c r="AI170" i="1"/>
  <c r="AI169" i="1" s="1"/>
  <c r="AI168" i="1" s="1"/>
  <c r="AI175" i="1"/>
  <c r="AI174" i="1" s="1"/>
  <c r="AI173" i="1" s="1"/>
  <c r="AI179" i="1"/>
  <c r="AI178" i="1" s="1"/>
  <c r="AI177" i="1" s="1"/>
  <c r="AI186" i="1"/>
  <c r="AI185" i="1" s="1"/>
  <c r="AI183" i="1"/>
  <c r="AI182" i="1" s="1"/>
  <c r="AI190" i="1"/>
  <c r="AI192" i="1"/>
  <c r="AI201" i="1"/>
  <c r="AI200" i="1" s="1"/>
  <c r="AI203" i="1"/>
  <c r="AI208" i="1"/>
  <c r="AI206" i="1"/>
  <c r="AI216" i="1"/>
  <c r="AI213" i="1" s="1"/>
  <c r="AI214" i="1"/>
  <c r="AI211" i="1"/>
  <c r="AI210" i="1" s="1"/>
  <c r="AI219" i="1"/>
  <c r="AI218" i="1" s="1"/>
  <c r="AI197" i="1"/>
  <c r="AI196" i="1" s="1"/>
  <c r="AI195" i="1" s="1"/>
  <c r="AI225" i="1"/>
  <c r="AI224" i="1" s="1"/>
  <c r="AI234" i="1"/>
  <c r="AI233" i="1" s="1"/>
  <c r="AI228" i="1"/>
  <c r="AI227" i="1" s="1"/>
  <c r="AI231" i="1"/>
  <c r="AI230" i="1"/>
  <c r="AI237" i="1"/>
  <c r="AI236" i="1" s="1"/>
  <c r="AI240" i="1"/>
  <c r="AI239" i="1" s="1"/>
  <c r="AI243" i="1"/>
  <c r="AI242" i="1" s="1"/>
  <c r="AI246" i="1"/>
  <c r="AI245" i="1" s="1"/>
  <c r="AI250" i="1"/>
  <c r="AI249" i="1" s="1"/>
  <c r="AI253" i="1"/>
  <c r="AI252" i="1"/>
  <c r="AI256" i="1"/>
  <c r="AI255" i="1" s="1"/>
  <c r="AI259" i="1"/>
  <c r="AI258" i="1" s="1"/>
  <c r="AI262" i="1"/>
  <c r="AI261" i="1" s="1"/>
  <c r="AI265" i="1"/>
  <c r="AI264" i="1" s="1"/>
  <c r="AI268" i="1"/>
  <c r="AI267" i="1" s="1"/>
  <c r="AI271" i="1"/>
  <c r="AI270" i="1" s="1"/>
  <c r="AI277" i="1"/>
  <c r="AI276" i="1" s="1"/>
  <c r="AI280" i="1"/>
  <c r="AI279" i="1" s="1"/>
  <c r="AI284" i="1"/>
  <c r="AI283" i="1" s="1"/>
  <c r="AI287" i="1"/>
  <c r="AI286" i="1" s="1"/>
  <c r="AI290" i="1"/>
  <c r="AI289" i="1" s="1"/>
  <c r="AI293" i="1"/>
  <c r="AI292" i="1" s="1"/>
  <c r="AI297" i="1"/>
  <c r="AI299" i="1"/>
  <c r="AI303" i="1"/>
  <c r="AI302" i="1" s="1"/>
  <c r="AI306" i="1"/>
  <c r="AI308" i="1"/>
  <c r="AI310" i="1"/>
  <c r="AI313" i="1"/>
  <c r="AI312" i="1" s="1"/>
  <c r="AI318" i="1"/>
  <c r="AI317" i="1" s="1"/>
  <c r="AI316" i="1" s="1"/>
  <c r="AI322" i="1"/>
  <c r="AI321" i="1" s="1"/>
  <c r="AI325" i="1"/>
  <c r="AI324" i="1" s="1"/>
  <c r="AI329" i="1"/>
  <c r="AI328" i="1"/>
  <c r="AI338" i="1"/>
  <c r="AI337" i="1" s="1"/>
  <c r="AI333" i="1"/>
  <c r="AI335" i="1"/>
  <c r="AI344" i="1"/>
  <c r="AI346" i="1"/>
  <c r="AI349" i="1"/>
  <c r="AI348" i="1" s="1"/>
  <c r="AI353" i="1"/>
  <c r="AI352" i="1"/>
  <c r="AI351" i="1" s="1"/>
  <c r="AI356" i="1"/>
  <c r="AI355" i="1" s="1"/>
  <c r="AI362" i="1"/>
  <c r="AI361" i="1" s="1"/>
  <c r="AI360" i="1" s="1"/>
  <c r="AI366" i="1"/>
  <c r="AI365" i="1" s="1"/>
  <c r="AI364" i="1" s="1"/>
  <c r="AI372" i="1"/>
  <c r="AI374" i="1"/>
  <c r="AI380" i="1"/>
  <c r="AI379" i="1" s="1"/>
  <c r="AI383" i="1"/>
  <c r="AI382" i="1" s="1"/>
  <c r="AI386" i="1"/>
  <c r="AJ12" i="1"/>
  <c r="AJ11" i="1" s="1"/>
  <c r="AJ15" i="1"/>
  <c r="AJ14" i="1" s="1"/>
  <c r="AJ17" i="1"/>
  <c r="AJ19" i="1"/>
  <c r="AJ28" i="1"/>
  <c r="AJ27" i="1" s="1"/>
  <c r="AJ22" i="1"/>
  <c r="AJ21" i="1" s="1"/>
  <c r="AJ25" i="1"/>
  <c r="AJ24" i="1" s="1"/>
  <c r="AJ33" i="1"/>
  <c r="AJ32" i="1" s="1"/>
  <c r="AJ31" i="1" s="1"/>
  <c r="AJ30" i="1" s="1"/>
  <c r="AJ37" i="1"/>
  <c r="AJ36" i="1" s="1"/>
  <c r="AJ39" i="1"/>
  <c r="AJ38" i="1" s="1"/>
  <c r="AJ41" i="1"/>
  <c r="AJ40" i="1" s="1"/>
  <c r="AJ43" i="1"/>
  <c r="AJ42" i="1"/>
  <c r="AJ46" i="1"/>
  <c r="AJ45" i="1" s="1"/>
  <c r="AJ49" i="1"/>
  <c r="AJ48" i="1" s="1"/>
  <c r="AJ52" i="1"/>
  <c r="AJ51" i="1" s="1"/>
  <c r="AJ55" i="1"/>
  <c r="AJ54" i="1" s="1"/>
  <c r="AJ60" i="1"/>
  <c r="AJ62" i="1"/>
  <c r="AJ65" i="1"/>
  <c r="AJ64" i="1" s="1"/>
  <c r="AJ69" i="1"/>
  <c r="AJ71" i="1"/>
  <c r="AJ73" i="1"/>
  <c r="AJ76" i="1"/>
  <c r="AJ75" i="1" s="1"/>
  <c r="AJ82" i="1"/>
  <c r="AJ81" i="1" s="1"/>
  <c r="AJ80" i="1" s="1"/>
  <c r="AJ79" i="1" s="1"/>
  <c r="AJ85" i="1"/>
  <c r="AJ84" i="1" s="1"/>
  <c r="AJ88" i="1"/>
  <c r="AJ87" i="1" s="1"/>
  <c r="AJ92" i="1"/>
  <c r="AJ91" i="1" s="1"/>
  <c r="AJ90" i="1" s="1"/>
  <c r="AJ97" i="1"/>
  <c r="AJ96" i="1" s="1"/>
  <c r="AJ95" i="1" s="1"/>
  <c r="AJ94" i="1" s="1"/>
  <c r="AJ99" i="1"/>
  <c r="AJ98" i="1" s="1"/>
  <c r="AJ103" i="1"/>
  <c r="AJ102" i="1" s="1"/>
  <c r="AJ106" i="1"/>
  <c r="AJ105" i="1" s="1"/>
  <c r="AJ110" i="1"/>
  <c r="AJ109" i="1" s="1"/>
  <c r="AJ113" i="1"/>
  <c r="AJ112" i="1" s="1"/>
  <c r="AJ116" i="1"/>
  <c r="AJ115" i="1" s="1"/>
  <c r="AJ119" i="1"/>
  <c r="AJ118" i="1" s="1"/>
  <c r="AJ122" i="1"/>
  <c r="AJ121" i="1"/>
  <c r="AJ125" i="1"/>
  <c r="AJ124" i="1" s="1"/>
  <c r="AJ129" i="1"/>
  <c r="AJ128" i="1" s="1"/>
  <c r="AJ127" i="1" s="1"/>
  <c r="AJ133" i="1"/>
  <c r="AJ132" i="1" s="1"/>
  <c r="AJ131" i="1" s="1"/>
  <c r="AJ141" i="1"/>
  <c r="AJ140" i="1" s="1"/>
  <c r="AJ144" i="1"/>
  <c r="AJ143" i="1" s="1"/>
  <c r="AJ152" i="1"/>
  <c r="AJ151" i="1"/>
  <c r="AJ155" i="1"/>
  <c r="AJ154" i="1" s="1"/>
  <c r="AJ157" i="1"/>
  <c r="AJ139" i="1"/>
  <c r="AI261" i="3" s="1"/>
  <c r="AI260" i="3" s="1"/>
  <c r="AI259" i="3" s="1"/>
  <c r="AJ138" i="1"/>
  <c r="AJ137" i="1" s="1"/>
  <c r="AJ147" i="1"/>
  <c r="AJ146" i="1" s="1"/>
  <c r="AJ149" i="1"/>
  <c r="AJ160" i="1"/>
  <c r="AJ159" i="1"/>
  <c r="AJ163" i="1"/>
  <c r="AJ162" i="1" s="1"/>
  <c r="AJ166" i="1"/>
  <c r="AJ165" i="1"/>
  <c r="AJ170" i="1"/>
  <c r="AJ169" i="1" s="1"/>
  <c r="AJ168" i="1" s="1"/>
  <c r="AJ175" i="1"/>
  <c r="AJ174" i="1" s="1"/>
  <c r="AJ173" i="1" s="1"/>
  <c r="AJ179" i="1"/>
  <c r="AJ178" i="1" s="1"/>
  <c r="AJ177" i="1" s="1"/>
  <c r="AJ186" i="1"/>
  <c r="AJ185" i="1" s="1"/>
  <c r="AJ184" i="1"/>
  <c r="AJ183" i="1" s="1"/>
  <c r="AJ182" i="1" s="1"/>
  <c r="AJ191" i="1"/>
  <c r="AJ190" i="1" s="1"/>
  <c r="AJ193" i="1"/>
  <c r="AJ192" i="1" s="1"/>
  <c r="AJ201" i="1"/>
  <c r="AJ203" i="1"/>
  <c r="AJ208" i="1"/>
  <c r="AJ206" i="1"/>
  <c r="AJ216" i="1"/>
  <c r="AJ213" i="1" s="1"/>
  <c r="AJ214" i="1"/>
  <c r="AJ211" i="1"/>
  <c r="AJ210" i="1" s="1"/>
  <c r="AJ219" i="1"/>
  <c r="AJ218" i="1"/>
  <c r="AJ197" i="1"/>
  <c r="AJ196" i="1" s="1"/>
  <c r="AJ195" i="1" s="1"/>
  <c r="AJ226" i="1"/>
  <c r="AJ225" i="1" s="1"/>
  <c r="AJ224" i="1" s="1"/>
  <c r="AJ234" i="1"/>
  <c r="AJ233" i="1" s="1"/>
  <c r="AJ228" i="1"/>
  <c r="AJ227" i="1" s="1"/>
  <c r="AJ231" i="1"/>
  <c r="AJ230" i="1"/>
  <c r="AJ237" i="1"/>
  <c r="AJ236" i="1" s="1"/>
  <c r="AJ240" i="1"/>
  <c r="AJ239" i="1" s="1"/>
  <c r="AJ243" i="1"/>
  <c r="AJ242" i="1" s="1"/>
  <c r="AJ247" i="1"/>
  <c r="AJ246" i="1" s="1"/>
  <c r="AJ245" i="1" s="1"/>
  <c r="AJ251" i="1"/>
  <c r="AJ250" i="1" s="1"/>
  <c r="AJ249" i="1" s="1"/>
  <c r="AJ253" i="1"/>
  <c r="AJ252" i="1"/>
  <c r="AJ256" i="1"/>
  <c r="AJ255" i="1" s="1"/>
  <c r="AJ259" i="1"/>
  <c r="AJ258" i="1" s="1"/>
  <c r="AJ262" i="1"/>
  <c r="AJ261" i="1"/>
  <c r="AJ265" i="1"/>
  <c r="AJ264" i="1" s="1"/>
  <c r="AJ268" i="1"/>
  <c r="AJ267" i="1"/>
  <c r="AJ271" i="1"/>
  <c r="AJ270" i="1" s="1"/>
  <c r="AJ278" i="1"/>
  <c r="AJ277" i="1" s="1"/>
  <c r="AJ276" i="1" s="1"/>
  <c r="AJ280" i="1"/>
  <c r="AJ279" i="1"/>
  <c r="AJ284" i="1"/>
  <c r="AJ283" i="1" s="1"/>
  <c r="AJ287" i="1"/>
  <c r="AJ286" i="1"/>
  <c r="AJ290" i="1"/>
  <c r="AJ289" i="1" s="1"/>
  <c r="AJ294" i="1"/>
  <c r="AJ293" i="1" s="1"/>
  <c r="AJ292" i="1" s="1"/>
  <c r="AJ297" i="1"/>
  <c r="AJ299" i="1"/>
  <c r="AJ303" i="1"/>
  <c r="AJ302" i="1" s="1"/>
  <c r="AJ306" i="1"/>
  <c r="AJ308" i="1"/>
  <c r="AJ310" i="1"/>
  <c r="AJ314" i="1"/>
  <c r="AJ313" i="1" s="1"/>
  <c r="AJ312" i="1" s="1"/>
  <c r="AJ319" i="1"/>
  <c r="AJ318" i="1" s="1"/>
  <c r="AJ317" i="1" s="1"/>
  <c r="AJ316" i="1" s="1"/>
  <c r="AJ323" i="1"/>
  <c r="AJ322" i="1" s="1"/>
  <c r="AJ321" i="1" s="1"/>
  <c r="AJ326" i="1"/>
  <c r="AJ327" i="1"/>
  <c r="AJ330" i="1"/>
  <c r="AJ329" i="1" s="1"/>
  <c r="AJ328" i="1" s="1"/>
  <c r="AJ339" i="1"/>
  <c r="AJ338" i="1"/>
  <c r="AJ337" i="1" s="1"/>
  <c r="AJ334" i="1"/>
  <c r="AJ333" i="1" s="1"/>
  <c r="AJ332" i="1" s="1"/>
  <c r="AJ336" i="1"/>
  <c r="AJ335" i="1" s="1"/>
  <c r="AJ344" i="1"/>
  <c r="AJ343" i="1" s="1"/>
  <c r="AJ346" i="1"/>
  <c r="AJ349" i="1"/>
  <c r="AJ348" i="1" s="1"/>
  <c r="AJ353" i="1"/>
  <c r="AJ352" i="1" s="1"/>
  <c r="AJ351" i="1" s="1"/>
  <c r="AJ356" i="1"/>
  <c r="AJ355" i="1" s="1"/>
  <c r="AJ363" i="1"/>
  <c r="AJ362" i="1" s="1"/>
  <c r="AJ361" i="1" s="1"/>
  <c r="AJ360" i="1" s="1"/>
  <c r="AJ366" i="1"/>
  <c r="AJ365" i="1" s="1"/>
  <c r="AJ364" i="1" s="1"/>
  <c r="AJ372" i="1"/>
  <c r="AJ371" i="1" s="1"/>
  <c r="AJ370" i="1" s="1"/>
  <c r="AJ369" i="1" s="1"/>
  <c r="AJ368" i="1" s="1"/>
  <c r="AJ374" i="1"/>
  <c r="AJ380" i="1"/>
  <c r="AJ379" i="1" s="1"/>
  <c r="AJ383" i="1"/>
  <c r="AJ382" i="1" s="1"/>
  <c r="AJ386" i="1"/>
  <c r="AK13" i="1"/>
  <c r="AK12" i="1" s="1"/>
  <c r="AK11" i="1" s="1"/>
  <c r="AK16" i="1"/>
  <c r="AK15" i="1" s="1"/>
  <c r="AK18" i="1"/>
  <c r="AK17" i="1"/>
  <c r="AK20" i="1"/>
  <c r="AK19" i="1" s="1"/>
  <c r="AK28" i="1"/>
  <c r="AK27" i="1" s="1"/>
  <c r="AK23" i="1"/>
  <c r="AK22" i="1" s="1"/>
  <c r="AK21" i="1" s="1"/>
  <c r="AK26" i="1"/>
  <c r="AK25" i="1" s="1"/>
  <c r="AK24" i="1" s="1"/>
  <c r="AK32" i="1"/>
  <c r="AK31" i="1" s="1"/>
  <c r="AK30" i="1" s="1"/>
  <c r="AK36" i="1"/>
  <c r="AK38" i="1"/>
  <c r="AK40" i="1"/>
  <c r="AK44" i="1"/>
  <c r="AK43" i="1" s="1"/>
  <c r="AK42" i="1" s="1"/>
  <c r="AK47" i="1"/>
  <c r="AK46" i="1" s="1"/>
  <c r="AK45" i="1" s="1"/>
  <c r="AK50" i="1"/>
  <c r="AK49" i="1" s="1"/>
  <c r="AK48" i="1" s="1"/>
  <c r="AK53" i="1"/>
  <c r="AK52" i="1" s="1"/>
  <c r="AK51" i="1" s="1"/>
  <c r="AK56" i="1"/>
  <c r="AK55" i="1" s="1"/>
  <c r="AK54" i="1" s="1"/>
  <c r="AK60" i="1"/>
  <c r="AK62" i="1"/>
  <c r="AK64" i="1"/>
  <c r="AK70" i="1"/>
  <c r="AK69" i="1" s="1"/>
  <c r="AK72" i="1"/>
  <c r="AK71" i="1" s="1"/>
  <c r="AK74" i="1"/>
  <c r="AK73" i="1" s="1"/>
  <c r="AK77" i="1"/>
  <c r="AK76" i="1" s="1"/>
  <c r="AK75" i="1" s="1"/>
  <c r="AK81" i="1"/>
  <c r="AK80" i="1" s="1"/>
  <c r="AK79" i="1" s="1"/>
  <c r="AK86" i="1"/>
  <c r="AK85" i="1"/>
  <c r="AK84" i="1" s="1"/>
  <c r="AK89" i="1"/>
  <c r="AK88" i="1" s="1"/>
  <c r="AK87" i="1" s="1"/>
  <c r="AK93" i="1"/>
  <c r="AK92" i="1"/>
  <c r="AK91" i="1" s="1"/>
  <c r="AK90" i="1" s="1"/>
  <c r="AK96" i="1"/>
  <c r="AK98" i="1"/>
  <c r="AK104" i="1"/>
  <c r="AK103" i="1"/>
  <c r="AK102" i="1" s="1"/>
  <c r="AK107" i="1"/>
  <c r="AK106" i="1" s="1"/>
  <c r="AK105" i="1" s="1"/>
  <c r="AK111" i="1"/>
  <c r="AK143" i="3" s="1"/>
  <c r="AK142" i="3" s="1"/>
  <c r="AK141" i="3" s="1"/>
  <c r="AK114" i="1"/>
  <c r="AK146" i="3" s="1"/>
  <c r="AK145" i="3" s="1"/>
  <c r="AK144" i="3" s="1"/>
  <c r="AK113" i="1"/>
  <c r="AK112" i="1" s="1"/>
  <c r="AK117" i="1"/>
  <c r="AK116" i="1" s="1"/>
  <c r="AK115" i="1" s="1"/>
  <c r="AK119" i="1"/>
  <c r="AK118" i="1"/>
  <c r="AK122" i="1"/>
  <c r="AK121" i="1" s="1"/>
  <c r="AK125" i="1"/>
  <c r="AK124" i="1" s="1"/>
  <c r="AK129" i="1"/>
  <c r="AK128" i="1" s="1"/>
  <c r="AK127" i="1" s="1"/>
  <c r="AK133" i="1"/>
  <c r="AK132" i="1" s="1"/>
  <c r="AK131" i="1" s="1"/>
  <c r="AK142" i="1"/>
  <c r="AJ264" i="3" s="1"/>
  <c r="AJ263" i="3" s="1"/>
  <c r="AJ262" i="3" s="1"/>
  <c r="AK145" i="1"/>
  <c r="AJ267" i="3" s="1"/>
  <c r="AJ266" i="3" s="1"/>
  <c r="AJ265" i="3" s="1"/>
  <c r="AK153" i="1"/>
  <c r="AK152" i="1"/>
  <c r="AK151" i="1"/>
  <c r="AK155" i="1"/>
  <c r="AK157" i="1"/>
  <c r="AK138" i="1"/>
  <c r="AK137" i="1" s="1"/>
  <c r="AK148" i="1"/>
  <c r="AJ270" i="3" s="1"/>
  <c r="AJ269" i="3" s="1"/>
  <c r="AK150" i="1"/>
  <c r="AJ272" i="3" s="1"/>
  <c r="AJ271" i="3" s="1"/>
  <c r="AK160" i="1"/>
  <c r="AK159" i="1"/>
  <c r="AK163" i="1"/>
  <c r="AK162" i="1" s="1"/>
  <c r="AK166" i="1"/>
  <c r="AK165" i="1"/>
  <c r="AK171" i="1"/>
  <c r="AK170" i="1" s="1"/>
  <c r="AK169" i="1" s="1"/>
  <c r="AK168" i="1" s="1"/>
  <c r="AK176" i="1"/>
  <c r="AK175" i="1"/>
  <c r="AK174" i="1"/>
  <c r="AK173" i="1" s="1"/>
  <c r="AK180" i="1"/>
  <c r="AK179" i="1" s="1"/>
  <c r="AK178" i="1" s="1"/>
  <c r="AK177" i="1" s="1"/>
  <c r="AK186" i="1"/>
  <c r="AK185" i="1" s="1"/>
  <c r="AK183" i="1"/>
  <c r="AK182" i="1" s="1"/>
  <c r="AK190" i="1"/>
  <c r="AK192" i="1"/>
  <c r="AK189" i="1" s="1"/>
  <c r="AK188" i="1" s="1"/>
  <c r="AK202" i="1"/>
  <c r="AK201" i="1" s="1"/>
  <c r="AK204" i="1"/>
  <c r="AK203" i="1" s="1"/>
  <c r="AK209" i="1"/>
  <c r="AK208" i="1" s="1"/>
  <c r="AK207" i="1"/>
  <c r="AK206" i="1" s="1"/>
  <c r="AK216" i="1"/>
  <c r="AK214" i="1"/>
  <c r="AK212" i="1"/>
  <c r="AK211" i="1" s="1"/>
  <c r="AK210" i="1" s="1"/>
  <c r="AK219" i="1"/>
  <c r="AK218" i="1" s="1"/>
  <c r="AK198" i="1"/>
  <c r="AK197" i="1" s="1"/>
  <c r="AK196" i="1" s="1"/>
  <c r="AK195" i="1" s="1"/>
  <c r="AK225" i="1"/>
  <c r="AK224" i="1" s="1"/>
  <c r="AK235" i="1"/>
  <c r="AK234" i="1" s="1"/>
  <c r="AK233" i="1" s="1"/>
  <c r="AK229" i="1"/>
  <c r="AK228" i="1" s="1"/>
  <c r="AK227" i="1" s="1"/>
  <c r="AK232" i="1"/>
  <c r="AK231" i="1" s="1"/>
  <c r="AK230" i="1" s="1"/>
  <c r="AK238" i="1"/>
  <c r="AK237" i="1" s="1"/>
  <c r="AK236" i="1" s="1"/>
  <c r="AK240" i="1"/>
  <c r="AK239" i="1" s="1"/>
  <c r="AK243" i="1"/>
  <c r="AK242" i="1" s="1"/>
  <c r="AK246" i="1"/>
  <c r="AK245" i="1" s="1"/>
  <c r="AK250" i="1"/>
  <c r="AK249" i="1" s="1"/>
  <c r="AK254" i="1"/>
  <c r="AK253" i="1"/>
  <c r="AK252" i="1" s="1"/>
  <c r="AK257" i="1"/>
  <c r="AK256" i="1"/>
  <c r="AK255" i="1"/>
  <c r="AK260" i="1"/>
  <c r="AK259" i="1" s="1"/>
  <c r="AK258" i="1" s="1"/>
  <c r="AK263" i="1"/>
  <c r="AK262" i="1" s="1"/>
  <c r="AK261" i="1" s="1"/>
  <c r="AK265" i="1"/>
  <c r="AK264" i="1" s="1"/>
  <c r="AK268" i="1"/>
  <c r="AK267" i="1" s="1"/>
  <c r="AK271" i="1"/>
  <c r="AK270" i="1" s="1"/>
  <c r="AK277" i="1"/>
  <c r="AK276" i="1" s="1"/>
  <c r="AK280" i="1"/>
  <c r="AK279" i="1" s="1"/>
  <c r="AK285" i="1"/>
  <c r="AK284" i="1" s="1"/>
  <c r="AK283" i="1" s="1"/>
  <c r="AK288" i="1"/>
  <c r="AK287" i="1" s="1"/>
  <c r="AK286" i="1" s="1"/>
  <c r="AK290" i="1"/>
  <c r="AK289" i="1"/>
  <c r="AK293" i="1"/>
  <c r="AK292" i="1" s="1"/>
  <c r="AK298" i="1"/>
  <c r="AK297" i="1" s="1"/>
  <c r="AK300" i="1"/>
  <c r="AK299" i="1" s="1"/>
  <c r="AK304" i="1"/>
  <c r="AK303" i="1" s="1"/>
  <c r="AK302" i="1" s="1"/>
  <c r="AK307" i="1"/>
  <c r="AK306" i="1" s="1"/>
  <c r="AK309" i="1"/>
  <c r="AK308" i="1"/>
  <c r="AK311" i="1"/>
  <c r="AK310" i="1" s="1"/>
  <c r="AK313" i="1"/>
  <c r="AK312" i="1" s="1"/>
  <c r="AK318" i="1"/>
  <c r="AK317" i="1" s="1"/>
  <c r="AK316" i="1" s="1"/>
  <c r="AK322" i="1"/>
  <c r="AK321" i="1" s="1"/>
  <c r="AK325" i="1"/>
  <c r="AK324" i="1" s="1"/>
  <c r="AK329" i="1"/>
  <c r="AK328" i="1" s="1"/>
  <c r="AK338" i="1"/>
  <c r="AK337" i="1" s="1"/>
  <c r="AK331" i="1" s="1"/>
  <c r="AK333" i="1"/>
  <c r="AK335" i="1"/>
  <c r="AK332" i="1"/>
  <c r="AK345" i="1"/>
  <c r="AK344" i="1" s="1"/>
  <c r="AK347" i="1"/>
  <c r="AK346" i="1" s="1"/>
  <c r="AK349" i="1"/>
  <c r="AK348" i="1" s="1"/>
  <c r="AK354" i="1"/>
  <c r="AK353" i="1" s="1"/>
  <c r="AK352" i="1" s="1"/>
  <c r="AK351" i="1" s="1"/>
  <c r="AK356" i="1"/>
  <c r="AK355" i="1" s="1"/>
  <c r="AK362" i="1"/>
  <c r="AK361" i="1" s="1"/>
  <c r="AK360" i="1" s="1"/>
  <c r="AK367" i="1"/>
  <c r="AK366" i="1" s="1"/>
  <c r="AK365" i="1" s="1"/>
  <c r="AK364" i="1" s="1"/>
  <c r="AK373" i="1"/>
  <c r="AK372" i="1" s="1"/>
  <c r="AK375" i="1"/>
  <c r="AK374" i="1" s="1"/>
  <c r="AK381" i="1"/>
  <c r="AK380" i="1" s="1"/>
  <c r="AK379" i="1" s="1"/>
  <c r="AK384" i="1"/>
  <c r="AK383" i="1" s="1"/>
  <c r="AK382" i="1" s="1"/>
  <c r="AK386" i="1"/>
  <c r="AL12" i="1"/>
  <c r="AL11" i="1" s="1"/>
  <c r="AL15" i="1"/>
  <c r="AL14" i="1" s="1"/>
  <c r="AL17" i="1"/>
  <c r="AL19" i="1"/>
  <c r="AL29" i="1"/>
  <c r="AL28" i="1"/>
  <c r="AL27" i="1" s="1"/>
  <c r="AL22" i="1"/>
  <c r="AL21" i="1" s="1"/>
  <c r="AL25" i="1"/>
  <c r="AL24" i="1"/>
  <c r="AL32" i="1"/>
  <c r="AL31" i="1" s="1"/>
  <c r="AL30" i="1" s="1"/>
  <c r="AL36" i="1"/>
  <c r="AL38" i="1"/>
  <c r="AL40" i="1"/>
  <c r="AL43" i="1"/>
  <c r="AL42" i="1" s="1"/>
  <c r="AL46" i="1"/>
  <c r="AL45" i="1" s="1"/>
  <c r="AL49" i="1"/>
  <c r="AL48" i="1"/>
  <c r="AL52" i="1"/>
  <c r="AL51" i="1" s="1"/>
  <c r="AL55" i="1"/>
  <c r="AL54" i="1" s="1"/>
  <c r="AL61" i="1"/>
  <c r="AL60" i="1" s="1"/>
  <c r="AL63" i="1"/>
  <c r="AL62" i="1" s="1"/>
  <c r="AL64" i="1"/>
  <c r="AL69" i="1"/>
  <c r="AL71" i="1"/>
  <c r="AL73" i="1"/>
  <c r="AL76" i="1"/>
  <c r="AL75" i="1" s="1"/>
  <c r="AL81" i="1"/>
  <c r="AL80" i="1" s="1"/>
  <c r="AL79" i="1" s="1"/>
  <c r="AL85" i="1"/>
  <c r="AL84" i="1" s="1"/>
  <c r="AL88" i="1"/>
  <c r="AL87" i="1" s="1"/>
  <c r="AL92" i="1"/>
  <c r="AL91" i="1" s="1"/>
  <c r="AL90" i="1" s="1"/>
  <c r="AL96" i="1"/>
  <c r="AL98" i="1"/>
  <c r="AL103" i="1"/>
  <c r="AL102" i="1" s="1"/>
  <c r="AL106" i="1"/>
  <c r="AL105" i="1" s="1"/>
  <c r="AL110" i="1"/>
  <c r="AL109" i="1" s="1"/>
  <c r="AL113" i="1"/>
  <c r="AL112" i="1" s="1"/>
  <c r="AL116" i="1"/>
  <c r="AL115" i="1" s="1"/>
  <c r="AL119" i="1"/>
  <c r="AL118" i="1" s="1"/>
  <c r="AL122" i="1"/>
  <c r="AL121" i="1" s="1"/>
  <c r="AL125" i="1"/>
  <c r="AL124" i="1" s="1"/>
  <c r="AL129" i="1"/>
  <c r="AL128" i="1" s="1"/>
  <c r="AL127" i="1" s="1"/>
  <c r="AL133" i="1"/>
  <c r="AL132" i="1" s="1"/>
  <c r="AL131" i="1" s="1"/>
  <c r="AL141" i="1"/>
  <c r="AL140" i="1" s="1"/>
  <c r="AL144" i="1"/>
  <c r="AL143" i="1" s="1"/>
  <c r="AL152" i="1"/>
  <c r="AL151" i="1"/>
  <c r="AL156" i="1"/>
  <c r="AL155" i="1" s="1"/>
  <c r="AL158" i="1"/>
  <c r="AK280" i="3" s="1"/>
  <c r="AK279" i="3" s="1"/>
  <c r="AL138" i="1"/>
  <c r="AL137" i="1" s="1"/>
  <c r="AL147" i="1"/>
  <c r="AL149" i="1"/>
  <c r="AL160" i="1"/>
  <c r="AL159" i="1"/>
  <c r="AL163" i="1"/>
  <c r="AL162" i="1" s="1"/>
  <c r="AL166" i="1"/>
  <c r="AL165" i="1"/>
  <c r="AL170" i="1"/>
  <c r="AL169" i="1" s="1"/>
  <c r="AL168" i="1" s="1"/>
  <c r="AL175" i="1"/>
  <c r="AL174" i="1" s="1"/>
  <c r="AL173" i="1" s="1"/>
  <c r="AL179" i="1"/>
  <c r="AL178" i="1"/>
  <c r="AL177" i="1" s="1"/>
  <c r="AL186" i="1"/>
  <c r="AL185" i="1" s="1"/>
  <c r="AL183" i="1"/>
  <c r="AL182" i="1"/>
  <c r="AL190" i="1"/>
  <c r="AL192" i="1"/>
  <c r="AL201" i="1"/>
  <c r="AL203" i="1"/>
  <c r="AL208" i="1"/>
  <c r="AL206" i="1"/>
  <c r="AL217" i="1"/>
  <c r="AL216" i="1" s="1"/>
  <c r="AL215" i="1"/>
  <c r="AL214" i="1"/>
  <c r="AL211" i="1"/>
  <c r="AL210" i="1" s="1"/>
  <c r="AL219" i="1"/>
  <c r="AL218" i="1" s="1"/>
  <c r="AL197" i="1"/>
  <c r="AL196" i="1"/>
  <c r="AL195" i="1"/>
  <c r="AL225" i="1"/>
  <c r="AL224" i="1" s="1"/>
  <c r="AL234" i="1"/>
  <c r="AL233" i="1" s="1"/>
  <c r="AL228" i="1"/>
  <c r="AL227" i="1" s="1"/>
  <c r="AL231" i="1"/>
  <c r="AL230" i="1" s="1"/>
  <c r="AL237" i="1"/>
  <c r="AL236" i="1"/>
  <c r="AL240" i="1"/>
  <c r="AL239" i="1" s="1"/>
  <c r="AL243" i="1"/>
  <c r="AL242" i="1" s="1"/>
  <c r="AL246" i="1"/>
  <c r="AL245" i="1" s="1"/>
  <c r="AL250" i="1"/>
  <c r="AL249" i="1" s="1"/>
  <c r="AL253" i="1"/>
  <c r="AL252" i="1"/>
  <c r="AL256" i="1"/>
  <c r="AL255" i="1"/>
  <c r="AL259" i="1"/>
  <c r="AL258" i="1" s="1"/>
  <c r="AL262" i="1"/>
  <c r="AL261" i="1" s="1"/>
  <c r="AL265" i="1"/>
  <c r="AL264" i="1" s="1"/>
  <c r="AL268" i="1"/>
  <c r="AL267" i="1" s="1"/>
  <c r="AL271" i="1"/>
  <c r="AL270" i="1" s="1"/>
  <c r="AL277" i="1"/>
  <c r="AL276" i="1" s="1"/>
  <c r="AL280" i="1"/>
  <c r="AL279" i="1" s="1"/>
  <c r="AL284" i="1"/>
  <c r="AL283" i="1" s="1"/>
  <c r="AL287" i="1"/>
  <c r="AL286" i="1" s="1"/>
  <c r="AL290" i="1"/>
  <c r="AL289" i="1" s="1"/>
  <c r="AL293" i="1"/>
  <c r="AL292" i="1" s="1"/>
  <c r="AL297" i="1"/>
  <c r="AL299" i="1"/>
  <c r="AL303" i="1"/>
  <c r="AL302" i="1" s="1"/>
  <c r="AL306" i="1"/>
  <c r="AL305" i="1" s="1"/>
  <c r="AL308" i="1"/>
  <c r="AL310" i="1"/>
  <c r="AL313" i="1"/>
  <c r="AL312" i="1" s="1"/>
  <c r="AL318" i="1"/>
  <c r="AL317" i="1" s="1"/>
  <c r="AL316" i="1" s="1"/>
  <c r="AL322" i="1"/>
  <c r="AL321" i="1"/>
  <c r="AL325" i="1"/>
  <c r="AL324" i="1" s="1"/>
  <c r="AL329" i="1"/>
  <c r="AL328" i="1" s="1"/>
  <c r="AL338" i="1"/>
  <c r="AL337" i="1" s="1"/>
  <c r="AL333" i="1"/>
  <c r="AL335" i="1"/>
  <c r="AL344" i="1"/>
  <c r="AL346" i="1"/>
  <c r="AL350" i="1"/>
  <c r="AL349" i="1" s="1"/>
  <c r="AL348" i="1" s="1"/>
  <c r="AL353" i="1"/>
  <c r="AL352" i="1" s="1"/>
  <c r="AL351" i="1" s="1"/>
  <c r="AL356" i="1"/>
  <c r="AL355" i="1" s="1"/>
  <c r="AL362" i="1"/>
  <c r="AL361" i="1" s="1"/>
  <c r="AL360" i="1" s="1"/>
  <c r="AL366" i="1"/>
  <c r="AL365" i="1" s="1"/>
  <c r="AL364" i="1" s="1"/>
  <c r="AL372" i="1"/>
  <c r="AL374" i="1"/>
  <c r="AL380" i="1"/>
  <c r="AL379" i="1" s="1"/>
  <c r="AL383" i="1"/>
  <c r="AL382" i="1" s="1"/>
  <c r="AL387" i="1"/>
  <c r="AL386" i="1" s="1"/>
  <c r="AL385" i="1" s="1"/>
  <c r="AM13" i="1"/>
  <c r="AM12" i="1" s="1"/>
  <c r="AM11" i="1" s="1"/>
  <c r="AM16" i="1"/>
  <c r="AM15" i="1" s="1"/>
  <c r="AM18" i="1"/>
  <c r="AM17" i="1" s="1"/>
  <c r="AM20" i="1"/>
  <c r="AM19" i="1" s="1"/>
  <c r="AM29" i="1"/>
  <c r="AM28" i="1" s="1"/>
  <c r="AM27" i="1" s="1"/>
  <c r="AM23" i="1"/>
  <c r="AM22" i="1" s="1"/>
  <c r="AM21" i="1" s="1"/>
  <c r="AM26" i="1"/>
  <c r="AM25" i="1" s="1"/>
  <c r="AM24" i="1" s="1"/>
  <c r="AM33" i="1"/>
  <c r="AM32" i="1" s="1"/>
  <c r="AM31" i="1" s="1"/>
  <c r="AM30" i="1" s="1"/>
  <c r="AM37" i="1"/>
  <c r="AM36" i="1" s="1"/>
  <c r="AM39" i="1"/>
  <c r="AM38" i="1" s="1"/>
  <c r="AM41" i="1"/>
  <c r="AM40" i="1" s="1"/>
  <c r="AM44" i="1"/>
  <c r="AM43" i="1" s="1"/>
  <c r="AM42" i="1" s="1"/>
  <c r="AM47" i="1"/>
  <c r="AM46" i="1" s="1"/>
  <c r="AM45" i="1" s="1"/>
  <c r="AM50" i="1"/>
  <c r="AM49" i="1" s="1"/>
  <c r="AM48" i="1" s="1"/>
  <c r="AM53" i="1"/>
  <c r="AM52" i="1"/>
  <c r="AM51" i="1" s="1"/>
  <c r="AM56" i="1"/>
  <c r="AM55" i="1" s="1"/>
  <c r="AM54" i="1" s="1"/>
  <c r="AM61" i="1"/>
  <c r="AM60" i="1" s="1"/>
  <c r="AM63" i="1"/>
  <c r="AM62" i="1"/>
  <c r="AM65" i="1"/>
  <c r="AM64" i="1" s="1"/>
  <c r="AM70" i="1"/>
  <c r="AM69" i="1" s="1"/>
  <c r="AM72" i="1"/>
  <c r="AM71" i="1" s="1"/>
  <c r="AM74" i="1"/>
  <c r="AM73" i="1" s="1"/>
  <c r="AM77" i="1"/>
  <c r="AM76" i="1" s="1"/>
  <c r="AM75" i="1" s="1"/>
  <c r="AM82" i="1"/>
  <c r="AM81" i="1" s="1"/>
  <c r="AM80" i="1" s="1"/>
  <c r="AM79" i="1" s="1"/>
  <c r="AM86" i="1"/>
  <c r="AM85" i="1"/>
  <c r="AM84" i="1" s="1"/>
  <c r="AM89" i="1"/>
  <c r="AM88" i="1" s="1"/>
  <c r="AM87" i="1" s="1"/>
  <c r="AM93" i="1"/>
  <c r="AM92" i="1"/>
  <c r="AM91" i="1" s="1"/>
  <c r="AM90" i="1" s="1"/>
  <c r="AM97" i="1"/>
  <c r="AM96" i="1" s="1"/>
  <c r="AM99" i="1"/>
  <c r="AM98" i="1" s="1"/>
  <c r="AM104" i="1"/>
  <c r="AM103" i="1" s="1"/>
  <c r="AM102" i="1" s="1"/>
  <c r="AM107" i="1"/>
  <c r="AM106" i="1" s="1"/>
  <c r="AM105" i="1" s="1"/>
  <c r="AM111" i="1"/>
  <c r="AM143" i="3" s="1"/>
  <c r="AM142" i="3" s="1"/>
  <c r="AM141" i="3" s="1"/>
  <c r="AM110" i="1"/>
  <c r="AM109" i="1" s="1"/>
  <c r="AM114" i="1"/>
  <c r="AM146" i="3" s="1"/>
  <c r="AM145" i="3" s="1"/>
  <c r="AM144" i="3" s="1"/>
  <c r="AM117" i="1"/>
  <c r="AM116" i="1" s="1"/>
  <c r="AM115" i="1" s="1"/>
  <c r="AM120" i="1"/>
  <c r="AM119" i="1" s="1"/>
  <c r="AM118" i="1" s="1"/>
  <c r="AM123" i="1"/>
  <c r="AM122" i="1" s="1"/>
  <c r="AM121" i="1" s="1"/>
  <c r="AM126" i="1"/>
  <c r="AM125" i="1" s="1"/>
  <c r="AM124" i="1" s="1"/>
  <c r="AM130" i="1"/>
  <c r="AM129" i="1" s="1"/>
  <c r="AM128" i="1" s="1"/>
  <c r="AM127" i="1" s="1"/>
  <c r="AM134" i="1"/>
  <c r="AM133" i="1" s="1"/>
  <c r="AM132" i="1" s="1"/>
  <c r="AM131" i="1" s="1"/>
  <c r="AM142" i="1"/>
  <c r="AL264" i="3" s="1"/>
  <c r="AL263" i="3" s="1"/>
  <c r="AL262" i="3" s="1"/>
  <c r="AM145" i="1"/>
  <c r="AL267" i="3" s="1"/>
  <c r="AL266" i="3" s="1"/>
  <c r="AL265" i="3" s="1"/>
  <c r="AM153" i="1"/>
  <c r="AM152" i="1" s="1"/>
  <c r="AM151" i="1" s="1"/>
  <c r="AM156" i="1"/>
  <c r="AM155" i="1" s="1"/>
  <c r="AM158" i="1"/>
  <c r="AL280" i="3" s="1"/>
  <c r="AL279" i="3" s="1"/>
  <c r="AM139" i="1"/>
  <c r="AL261" i="3" s="1"/>
  <c r="AL260" i="3" s="1"/>
  <c r="AL259" i="3" s="1"/>
  <c r="AM148" i="1"/>
  <c r="AL270" i="3" s="1"/>
  <c r="AL269" i="3" s="1"/>
  <c r="AM150" i="1"/>
  <c r="AM149" i="1" s="1"/>
  <c r="AM161" i="1"/>
  <c r="AL283" i="3" s="1"/>
  <c r="AL282" i="3" s="1"/>
  <c r="AL281" i="3" s="1"/>
  <c r="AM160" i="1"/>
  <c r="AM159" i="1" s="1"/>
  <c r="AM164" i="1"/>
  <c r="AL286" i="3" s="1"/>
  <c r="AL285" i="3" s="1"/>
  <c r="AL284" i="3" s="1"/>
  <c r="AM163" i="1"/>
  <c r="AM162" i="1" s="1"/>
  <c r="AM167" i="1"/>
  <c r="AM166" i="1" s="1"/>
  <c r="AM165" i="1" s="1"/>
  <c r="AM171" i="1"/>
  <c r="AM170" i="1" s="1"/>
  <c r="AM169" i="1" s="1"/>
  <c r="AM168" i="1" s="1"/>
  <c r="AM176" i="1"/>
  <c r="AM175" i="1" s="1"/>
  <c r="AM174" i="1" s="1"/>
  <c r="AM173" i="1" s="1"/>
  <c r="AM180" i="1"/>
  <c r="AM179" i="1" s="1"/>
  <c r="AM178" i="1" s="1"/>
  <c r="AM177" i="1" s="1"/>
  <c r="AM187" i="1"/>
  <c r="AM186" i="1" s="1"/>
  <c r="AM185" i="1" s="1"/>
  <c r="AM184" i="1"/>
  <c r="AM183" i="1"/>
  <c r="AM182" i="1" s="1"/>
  <c r="AM191" i="1"/>
  <c r="AM190" i="1" s="1"/>
  <c r="AM189" i="1" s="1"/>
  <c r="AM188" i="1" s="1"/>
  <c r="AM193" i="1"/>
  <c r="AM192" i="1" s="1"/>
  <c r="AM202" i="1"/>
  <c r="AM201" i="1"/>
  <c r="AM204" i="1"/>
  <c r="AM203" i="1" s="1"/>
  <c r="AM209" i="1"/>
  <c r="AM208" i="1" s="1"/>
  <c r="AM207" i="1"/>
  <c r="AM206" i="1" s="1"/>
  <c r="AM217" i="1"/>
  <c r="AM216" i="1" s="1"/>
  <c r="AM215" i="1"/>
  <c r="AM214" i="1" s="1"/>
  <c r="AM212" i="1"/>
  <c r="AM211" i="1" s="1"/>
  <c r="AM210" i="1" s="1"/>
  <c r="AM220" i="1"/>
  <c r="AM219" i="1" s="1"/>
  <c r="AM218" i="1" s="1"/>
  <c r="AM198" i="1"/>
  <c r="AM197" i="1" s="1"/>
  <c r="AM196" i="1" s="1"/>
  <c r="AM195" i="1" s="1"/>
  <c r="AM226" i="1"/>
  <c r="AM225" i="1" s="1"/>
  <c r="AM224" i="1" s="1"/>
  <c r="AM235" i="1"/>
  <c r="AM234" i="1" s="1"/>
  <c r="AM233" i="1" s="1"/>
  <c r="AM229" i="1"/>
  <c r="AM228" i="1" s="1"/>
  <c r="AM227" i="1" s="1"/>
  <c r="AM232" i="1"/>
  <c r="AM231" i="1" s="1"/>
  <c r="AM230" i="1" s="1"/>
  <c r="AM238" i="1"/>
  <c r="AM237" i="1" s="1"/>
  <c r="AM236" i="1" s="1"/>
  <c r="AM241" i="1"/>
  <c r="AM240" i="1" s="1"/>
  <c r="AM239" i="1" s="1"/>
  <c r="AM244" i="1"/>
  <c r="AM243" i="1" s="1"/>
  <c r="AM242" i="1" s="1"/>
  <c r="AM247" i="1"/>
  <c r="AM246" i="1" s="1"/>
  <c r="AM245" i="1" s="1"/>
  <c r="AM251" i="1"/>
  <c r="AM250" i="1" s="1"/>
  <c r="AM249" i="1" s="1"/>
  <c r="AM254" i="1"/>
  <c r="AM253" i="1"/>
  <c r="AM252" i="1"/>
  <c r="AM257" i="1"/>
  <c r="AM256" i="1" s="1"/>
  <c r="AM255" i="1" s="1"/>
  <c r="AM260" i="1"/>
  <c r="AM259" i="1" s="1"/>
  <c r="AM258" i="1" s="1"/>
  <c r="AM263" i="1"/>
  <c r="AM262" i="1" s="1"/>
  <c r="AM261" i="1" s="1"/>
  <c r="AM266" i="1"/>
  <c r="AM265" i="1" s="1"/>
  <c r="AM264" i="1" s="1"/>
  <c r="AM269" i="1"/>
  <c r="AM268" i="1" s="1"/>
  <c r="AM267" i="1" s="1"/>
  <c r="AM272" i="1"/>
  <c r="AM271" i="1" s="1"/>
  <c r="AM270" i="1" s="1"/>
  <c r="AM278" i="1"/>
  <c r="AM277" i="1" s="1"/>
  <c r="AM276" i="1" s="1"/>
  <c r="AM275" i="1"/>
  <c r="AM281" i="1"/>
  <c r="AM280" i="1" s="1"/>
  <c r="AM279" i="1" s="1"/>
  <c r="AM285" i="1"/>
  <c r="AM284" i="1" s="1"/>
  <c r="AM283" i="1" s="1"/>
  <c r="AM288" i="1"/>
  <c r="AM287" i="1"/>
  <c r="AM286" i="1" s="1"/>
  <c r="AM291" i="1"/>
  <c r="AM290" i="1" s="1"/>
  <c r="AM289" i="1" s="1"/>
  <c r="AM294" i="1"/>
  <c r="AM293" i="1" s="1"/>
  <c r="AM292" i="1" s="1"/>
  <c r="AM298" i="1"/>
  <c r="AM297" i="1" s="1"/>
  <c r="AM300" i="1"/>
  <c r="AM299" i="1" s="1"/>
  <c r="AM304" i="1"/>
  <c r="AM303" i="1" s="1"/>
  <c r="AM302" i="1" s="1"/>
  <c r="AM307" i="1"/>
  <c r="AM306" i="1"/>
  <c r="AM309" i="1"/>
  <c r="AM308" i="1" s="1"/>
  <c r="AM311" i="1"/>
  <c r="AM310" i="1" s="1"/>
  <c r="AM314" i="1"/>
  <c r="AM313" i="1" s="1"/>
  <c r="AM312" i="1" s="1"/>
  <c r="AM319" i="1"/>
  <c r="AM318" i="1" s="1"/>
  <c r="AM317" i="1" s="1"/>
  <c r="AM316" i="1" s="1"/>
  <c r="AM323" i="1"/>
  <c r="AM322" i="1" s="1"/>
  <c r="AM321" i="1" s="1"/>
  <c r="AM326" i="1"/>
  <c r="AM325" i="1" s="1"/>
  <c r="AM324" i="1" s="1"/>
  <c r="AM327" i="1"/>
  <c r="AM330" i="1"/>
  <c r="AM329" i="1" s="1"/>
  <c r="AM328" i="1" s="1"/>
  <c r="AM339" i="1"/>
  <c r="AM338" i="1" s="1"/>
  <c r="AM337" i="1" s="1"/>
  <c r="AM334" i="1"/>
  <c r="AM333" i="1" s="1"/>
  <c r="AM332" i="1" s="1"/>
  <c r="AM336" i="1"/>
  <c r="AM335" i="1" s="1"/>
  <c r="AM345" i="1"/>
  <c r="AM344" i="1" s="1"/>
  <c r="AM347" i="1"/>
  <c r="AM346" i="1" s="1"/>
  <c r="AM350" i="1"/>
  <c r="AM349" i="1" s="1"/>
  <c r="AM348" i="1" s="1"/>
  <c r="AM354" i="1"/>
  <c r="AM353" i="1" s="1"/>
  <c r="AM352" i="1" s="1"/>
  <c r="AM351" i="1" s="1"/>
  <c r="AM358" i="1"/>
  <c r="AM356" i="1" s="1"/>
  <c r="AM355" i="1" s="1"/>
  <c r="AM363" i="1"/>
  <c r="AM362" i="1" s="1"/>
  <c r="AM361" i="1" s="1"/>
  <c r="AM360" i="1" s="1"/>
  <c r="AM367" i="1"/>
  <c r="AM366" i="1" s="1"/>
  <c r="AM365" i="1" s="1"/>
  <c r="AM364" i="1" s="1"/>
  <c r="AM373" i="1"/>
  <c r="AM372" i="1" s="1"/>
  <c r="AM375" i="1"/>
  <c r="AM374" i="1" s="1"/>
  <c r="AM381" i="1"/>
  <c r="AM380" i="1" s="1"/>
  <c r="AM379" i="1" s="1"/>
  <c r="AM384" i="1"/>
  <c r="AM383" i="1" s="1"/>
  <c r="AM382" i="1" s="1"/>
  <c r="AM387" i="1"/>
  <c r="AM386" i="1" s="1"/>
  <c r="AN13" i="1"/>
  <c r="AN12" i="1" s="1"/>
  <c r="AN11" i="1" s="1"/>
  <c r="AN16" i="1"/>
  <c r="AN15" i="1" s="1"/>
  <c r="AN18" i="1"/>
  <c r="AN17" i="1" s="1"/>
  <c r="AN20" i="1"/>
  <c r="AN19" i="1" s="1"/>
  <c r="AN29" i="1"/>
  <c r="AN28" i="1" s="1"/>
  <c r="AN27" i="1" s="1"/>
  <c r="AN23" i="1"/>
  <c r="AN22" i="1" s="1"/>
  <c r="AN21" i="1" s="1"/>
  <c r="AN26" i="1"/>
  <c r="AN25" i="1" s="1"/>
  <c r="AN24" i="1" s="1"/>
  <c r="AF33" i="1"/>
  <c r="AN33" i="1"/>
  <c r="AN32" i="1" s="1"/>
  <c r="AN31" i="1" s="1"/>
  <c r="AN30" i="1" s="1"/>
  <c r="AF37" i="1"/>
  <c r="AN37" i="1" s="1"/>
  <c r="AF39" i="1"/>
  <c r="AN39" i="1" s="1"/>
  <c r="AN38" i="1" s="1"/>
  <c r="AF41" i="1"/>
  <c r="AN41" i="1" s="1"/>
  <c r="AN40" i="1" s="1"/>
  <c r="AN44" i="1"/>
  <c r="AN43" i="1" s="1"/>
  <c r="AN42" i="1" s="1"/>
  <c r="AN47" i="1"/>
  <c r="AN46" i="1" s="1"/>
  <c r="AN45" i="1" s="1"/>
  <c r="AN50" i="1"/>
  <c r="AN49" i="1"/>
  <c r="AN48" i="1" s="1"/>
  <c r="AN53" i="1"/>
  <c r="AN52" i="1" s="1"/>
  <c r="AN51" i="1" s="1"/>
  <c r="AN56" i="1"/>
  <c r="AN55" i="1" s="1"/>
  <c r="AN54" i="1" s="1"/>
  <c r="AN61" i="1"/>
  <c r="AN60" i="1" s="1"/>
  <c r="AN63" i="1"/>
  <c r="AN62" i="1" s="1"/>
  <c r="AF65" i="1"/>
  <c r="AN65" i="1" s="1"/>
  <c r="AN64" i="1" s="1"/>
  <c r="AN70" i="1"/>
  <c r="AN69" i="1" s="1"/>
  <c r="AN72" i="1"/>
  <c r="AN71" i="1" s="1"/>
  <c r="AN74" i="1"/>
  <c r="AN73" i="1" s="1"/>
  <c r="AN77" i="1"/>
  <c r="AN76" i="1" s="1"/>
  <c r="AN75" i="1" s="1"/>
  <c r="AF82" i="1"/>
  <c r="AN82" i="1" s="1"/>
  <c r="AN86" i="1"/>
  <c r="AN85" i="1" s="1"/>
  <c r="AN84" i="1" s="1"/>
  <c r="AN89" i="1"/>
  <c r="AN88" i="1" s="1"/>
  <c r="AN87" i="1" s="1"/>
  <c r="AN93" i="1"/>
  <c r="AN92" i="1" s="1"/>
  <c r="AN91" i="1" s="1"/>
  <c r="AN90" i="1" s="1"/>
  <c r="AF97" i="1"/>
  <c r="AN97" i="1" s="1"/>
  <c r="AF99" i="1"/>
  <c r="AN99" i="1" s="1"/>
  <c r="AN104" i="1"/>
  <c r="AN103" i="1"/>
  <c r="AN102" i="1" s="1"/>
  <c r="AN107" i="1"/>
  <c r="AN106" i="1" s="1"/>
  <c r="AN105" i="1" s="1"/>
  <c r="AN111" i="1"/>
  <c r="AN143" i="3" s="1"/>
  <c r="AN142" i="3" s="1"/>
  <c r="AN141" i="3" s="1"/>
  <c r="AN110" i="1"/>
  <c r="AN109" i="1"/>
  <c r="AN114" i="1"/>
  <c r="AN117" i="1"/>
  <c r="AN116" i="1" s="1"/>
  <c r="AN115" i="1" s="1"/>
  <c r="AN120" i="1"/>
  <c r="AN119" i="1" s="1"/>
  <c r="AN118" i="1" s="1"/>
  <c r="AN123" i="1"/>
  <c r="AN122" i="1" s="1"/>
  <c r="AN121" i="1" s="1"/>
  <c r="AN126" i="1"/>
  <c r="AN125" i="1" s="1"/>
  <c r="AN124" i="1" s="1"/>
  <c r="AN130" i="1"/>
  <c r="AN129" i="1"/>
  <c r="AN128" i="1" s="1"/>
  <c r="AN127" i="1" s="1"/>
  <c r="AN134" i="1"/>
  <c r="AN133" i="1" s="1"/>
  <c r="AN132" i="1" s="1"/>
  <c r="AN131" i="1" s="1"/>
  <c r="AN142" i="1"/>
  <c r="AN145" i="1"/>
  <c r="AM267" i="3" s="1"/>
  <c r="AM266" i="3" s="1"/>
  <c r="AM265" i="3" s="1"/>
  <c r="AN153" i="1"/>
  <c r="AN152" i="1"/>
  <c r="AN151" i="1" s="1"/>
  <c r="AN156" i="1"/>
  <c r="AM278" i="3" s="1"/>
  <c r="AM277" i="3" s="1"/>
  <c r="AN158" i="1"/>
  <c r="AN157" i="1" s="1"/>
  <c r="AF139" i="1"/>
  <c r="AE261" i="3" s="1"/>
  <c r="AE260" i="3" s="1"/>
  <c r="AE259" i="3" s="1"/>
  <c r="AN148" i="1"/>
  <c r="AN147" i="1" s="1"/>
  <c r="AN150" i="1"/>
  <c r="AM272" i="3" s="1"/>
  <c r="AM271" i="3" s="1"/>
  <c r="AN161" i="1"/>
  <c r="AM283" i="3" s="1"/>
  <c r="AM282" i="3" s="1"/>
  <c r="AM281" i="3" s="1"/>
  <c r="AN160" i="1"/>
  <c r="AN159" i="1" s="1"/>
  <c r="AN164" i="1"/>
  <c r="AM286" i="3" s="1"/>
  <c r="AM285" i="3" s="1"/>
  <c r="AM284" i="3" s="1"/>
  <c r="AN163" i="1"/>
  <c r="AN162" i="1"/>
  <c r="AN167" i="1"/>
  <c r="AN166" i="1" s="1"/>
  <c r="AN165" i="1" s="1"/>
  <c r="AN171" i="1"/>
  <c r="AN170" i="1" s="1"/>
  <c r="AN169" i="1" s="1"/>
  <c r="AN168" i="1" s="1"/>
  <c r="AN176" i="1"/>
  <c r="AN175" i="1" s="1"/>
  <c r="AN174" i="1" s="1"/>
  <c r="AN173" i="1" s="1"/>
  <c r="AN180" i="1"/>
  <c r="AN179" i="1" s="1"/>
  <c r="AN178" i="1" s="1"/>
  <c r="AN177" i="1" s="1"/>
  <c r="AN187" i="1"/>
  <c r="AN186" i="1" s="1"/>
  <c r="AN185" i="1" s="1"/>
  <c r="AF184" i="1"/>
  <c r="AN184" i="1" s="1"/>
  <c r="AN183" i="1" s="1"/>
  <c r="AN182" i="1" s="1"/>
  <c r="AF191" i="1"/>
  <c r="AN191" i="1" s="1"/>
  <c r="AN190" i="1" s="1"/>
  <c r="AF193" i="1"/>
  <c r="AN193" i="1" s="1"/>
  <c r="AN192" i="1" s="1"/>
  <c r="AN202" i="1"/>
  <c r="AN201" i="1"/>
  <c r="AN204" i="1"/>
  <c r="AN203" i="1" s="1"/>
  <c r="AN209" i="1"/>
  <c r="AN208" i="1"/>
  <c r="AN205" i="1" s="1"/>
  <c r="AN207" i="1"/>
  <c r="AN206" i="1" s="1"/>
  <c r="AN217" i="1"/>
  <c r="AN216" i="1" s="1"/>
  <c r="AN215" i="1"/>
  <c r="AN214" i="1"/>
  <c r="AN212" i="1"/>
  <c r="AN211" i="1" s="1"/>
  <c r="AN210" i="1" s="1"/>
  <c r="AN220" i="1"/>
  <c r="AN219" i="1"/>
  <c r="AN218" i="1" s="1"/>
  <c r="AN198" i="1"/>
  <c r="AN197" i="1" s="1"/>
  <c r="AN196" i="1" s="1"/>
  <c r="AN195" i="1" s="1"/>
  <c r="AF226" i="1"/>
  <c r="AN226" i="1" s="1"/>
  <c r="AN235" i="1"/>
  <c r="AN234" i="1" s="1"/>
  <c r="AN233" i="1" s="1"/>
  <c r="AN229" i="1"/>
  <c r="AN228" i="1" s="1"/>
  <c r="AN227" i="1" s="1"/>
  <c r="AN232" i="1"/>
  <c r="AN231" i="1" s="1"/>
  <c r="AN230" i="1" s="1"/>
  <c r="AN238" i="1"/>
  <c r="AN237" i="1" s="1"/>
  <c r="AN236" i="1" s="1"/>
  <c r="AN241" i="1"/>
  <c r="AN240" i="1" s="1"/>
  <c r="AN239" i="1" s="1"/>
  <c r="AN244" i="1"/>
  <c r="AN243" i="1" s="1"/>
  <c r="AN242" i="1" s="1"/>
  <c r="AF247" i="1"/>
  <c r="AN247" i="1" s="1"/>
  <c r="AN246" i="1" s="1"/>
  <c r="AN245" i="1" s="1"/>
  <c r="AF251" i="1"/>
  <c r="AN251" i="1" s="1"/>
  <c r="AN254" i="1"/>
  <c r="AN253" i="1"/>
  <c r="AN252" i="1" s="1"/>
  <c r="AN257" i="1"/>
  <c r="AN256" i="1" s="1"/>
  <c r="AN255" i="1" s="1"/>
  <c r="AN260" i="1"/>
  <c r="AN259" i="1" s="1"/>
  <c r="AN258" i="1" s="1"/>
  <c r="AN263" i="1"/>
  <c r="AN262" i="1" s="1"/>
  <c r="AN261" i="1"/>
  <c r="AN266" i="1"/>
  <c r="AN265" i="1" s="1"/>
  <c r="AN264" i="1" s="1"/>
  <c r="AN269" i="1"/>
  <c r="AN268" i="1" s="1"/>
  <c r="AN267" i="1" s="1"/>
  <c r="AN272" i="1"/>
  <c r="AN271" i="1" s="1"/>
  <c r="AN270" i="1" s="1"/>
  <c r="AF278" i="1"/>
  <c r="AN278" i="1" s="1"/>
  <c r="AN275" i="1"/>
  <c r="AN281" i="1"/>
  <c r="AN280" i="1" s="1"/>
  <c r="AN279" i="1" s="1"/>
  <c r="AN285" i="1"/>
  <c r="AN284" i="1" s="1"/>
  <c r="AN283" i="1" s="1"/>
  <c r="AN288" i="1"/>
  <c r="AN287" i="1" s="1"/>
  <c r="AN286" i="1" s="1"/>
  <c r="AN291" i="1"/>
  <c r="AN290" i="1" s="1"/>
  <c r="AN289" i="1" s="1"/>
  <c r="AF294" i="1"/>
  <c r="AN294" i="1" s="1"/>
  <c r="AN298" i="1"/>
  <c r="AN297" i="1" s="1"/>
  <c r="AN300" i="1"/>
  <c r="AN299" i="1" s="1"/>
  <c r="AN304" i="1"/>
  <c r="AN303" i="1" s="1"/>
  <c r="AN302" i="1" s="1"/>
  <c r="AN307" i="1"/>
  <c r="AN306" i="1" s="1"/>
  <c r="AN309" i="1"/>
  <c r="AN308" i="1" s="1"/>
  <c r="AN311" i="1"/>
  <c r="AN310" i="1" s="1"/>
  <c r="AF314" i="1"/>
  <c r="AN314" i="1" s="1"/>
  <c r="AN313" i="1" s="1"/>
  <c r="AN312" i="1" s="1"/>
  <c r="AF319" i="1"/>
  <c r="AN319" i="1" s="1"/>
  <c r="AN318" i="1" s="1"/>
  <c r="AN317" i="1" s="1"/>
  <c r="AN316" i="1" s="1"/>
  <c r="AF323" i="1"/>
  <c r="AN323" i="1" s="1"/>
  <c r="AN322" i="1" s="1"/>
  <c r="AN321" i="1" s="1"/>
  <c r="AF326" i="1"/>
  <c r="AN326" i="1" s="1"/>
  <c r="AF327" i="1"/>
  <c r="AN327" i="1" s="1"/>
  <c r="AF330" i="1"/>
  <c r="AN330" i="1" s="1"/>
  <c r="AN329" i="1" s="1"/>
  <c r="AN328" i="1" s="1"/>
  <c r="AF339" i="1"/>
  <c r="AN339" i="1" s="1"/>
  <c r="AN338" i="1" s="1"/>
  <c r="AN337" i="1" s="1"/>
  <c r="AF334" i="1"/>
  <c r="AN334" i="1" s="1"/>
  <c r="AN333" i="1" s="1"/>
  <c r="AF336" i="1"/>
  <c r="AN336" i="1" s="1"/>
  <c r="AN335" i="1" s="1"/>
  <c r="AN345" i="1"/>
  <c r="AN344" i="1" s="1"/>
  <c r="AN347" i="1"/>
  <c r="AN346" i="1" s="1"/>
  <c r="AN350" i="1"/>
  <c r="AN349" i="1" s="1"/>
  <c r="AN348" i="1" s="1"/>
  <c r="AN354" i="1"/>
  <c r="AN353" i="1" s="1"/>
  <c r="AN352" i="1" s="1"/>
  <c r="AN351" i="1" s="1"/>
  <c r="AN358" i="1"/>
  <c r="AN356" i="1" s="1"/>
  <c r="AN355" i="1" s="1"/>
  <c r="AF363" i="1"/>
  <c r="AN363" i="1" s="1"/>
  <c r="AN367" i="1"/>
  <c r="AN366" i="1" s="1"/>
  <c r="AN365" i="1" s="1"/>
  <c r="AN364" i="1" s="1"/>
  <c r="AN373" i="1"/>
  <c r="AN372" i="1" s="1"/>
  <c r="AN375" i="1"/>
  <c r="AN374" i="1" s="1"/>
  <c r="AN381" i="1"/>
  <c r="AN380" i="1" s="1"/>
  <c r="AN379" i="1" s="1"/>
  <c r="AN384" i="1"/>
  <c r="AN383" i="1" s="1"/>
  <c r="AN382" i="1" s="1"/>
  <c r="AN387" i="1"/>
  <c r="AN386" i="1" s="1"/>
  <c r="AN385" i="1" s="1"/>
  <c r="AG13" i="1"/>
  <c r="AO13" i="1" s="1"/>
  <c r="AG16" i="1"/>
  <c r="AO16" i="1" s="1"/>
  <c r="AG18" i="1"/>
  <c r="AO18" i="1" s="1"/>
  <c r="AO17" i="1" s="1"/>
  <c r="AG20" i="1"/>
  <c r="AO20" i="1" s="1"/>
  <c r="AO19" i="1" s="1"/>
  <c r="AO29" i="1"/>
  <c r="AO28" i="1" s="1"/>
  <c r="AO27" i="1" s="1"/>
  <c r="AG23" i="1"/>
  <c r="AO23" i="1"/>
  <c r="AO22" i="1" s="1"/>
  <c r="AO21" i="1" s="1"/>
  <c r="AG26" i="1"/>
  <c r="AO26" i="1" s="1"/>
  <c r="AO25" i="1" s="1"/>
  <c r="AO24" i="1" s="1"/>
  <c r="AO33" i="1"/>
  <c r="AO32" i="1"/>
  <c r="AO31" i="1" s="1"/>
  <c r="AO30" i="1" s="1"/>
  <c r="AO37" i="1"/>
  <c r="AO36" i="1" s="1"/>
  <c r="AO39" i="1"/>
  <c r="AO38" i="1" s="1"/>
  <c r="AO41" i="1"/>
  <c r="AO40" i="1" s="1"/>
  <c r="AG44" i="1"/>
  <c r="AO44" i="1" s="1"/>
  <c r="AO43" i="1" s="1"/>
  <c r="AO42" i="1" s="1"/>
  <c r="AG47" i="1"/>
  <c r="AO47" i="1" s="1"/>
  <c r="AG50" i="1"/>
  <c r="AO50" i="1" s="1"/>
  <c r="AO49" i="1" s="1"/>
  <c r="AO48" i="1" s="1"/>
  <c r="AG53" i="1"/>
  <c r="AO53" i="1" s="1"/>
  <c r="AO52" i="1" s="1"/>
  <c r="AO51" i="1" s="1"/>
  <c r="AG56" i="1"/>
  <c r="AO56" i="1" s="1"/>
  <c r="AO55" i="1" s="1"/>
  <c r="AO54" i="1" s="1"/>
  <c r="AO61" i="1"/>
  <c r="AO60" i="1" s="1"/>
  <c r="AO63" i="1"/>
  <c r="AO62" i="1" s="1"/>
  <c r="AO65" i="1"/>
  <c r="AO64" i="1" s="1"/>
  <c r="AG70" i="1"/>
  <c r="AO70" i="1" s="1"/>
  <c r="AG72" i="1"/>
  <c r="AO72" i="1" s="1"/>
  <c r="AO71" i="1" s="1"/>
  <c r="AG74" i="1"/>
  <c r="AG77" i="1"/>
  <c r="AO77" i="1" s="1"/>
  <c r="AO82" i="1"/>
  <c r="AO81" i="1" s="1"/>
  <c r="AO80" i="1" s="1"/>
  <c r="AO79" i="1" s="1"/>
  <c r="AG86" i="1"/>
  <c r="AO86" i="1"/>
  <c r="AO85" i="1" s="1"/>
  <c r="AO84" i="1" s="1"/>
  <c r="AG89" i="1"/>
  <c r="AO89" i="1" s="1"/>
  <c r="AG93" i="1"/>
  <c r="AO93" i="1" s="1"/>
  <c r="AO92" i="1" s="1"/>
  <c r="AO91" i="1" s="1"/>
  <c r="AO90" i="1" s="1"/>
  <c r="AO97" i="1"/>
  <c r="AO96" i="1"/>
  <c r="AO95" i="1" s="1"/>
  <c r="AO94" i="1" s="1"/>
  <c r="AO99" i="1"/>
  <c r="AO98" i="1" s="1"/>
  <c r="AG104" i="1"/>
  <c r="AO104" i="1" s="1"/>
  <c r="AG107" i="1"/>
  <c r="AO107" i="1" s="1"/>
  <c r="AG111" i="1"/>
  <c r="AG143" i="3" s="1"/>
  <c r="AG142" i="3" s="1"/>
  <c r="AG141" i="3" s="1"/>
  <c r="AG114" i="1"/>
  <c r="AG146" i="3" s="1"/>
  <c r="AG145" i="3" s="1"/>
  <c r="AG144" i="3" s="1"/>
  <c r="AG117" i="1"/>
  <c r="AO117" i="1" s="1"/>
  <c r="AO116" i="1" s="1"/>
  <c r="AO115" i="1" s="1"/>
  <c r="AO120" i="1"/>
  <c r="AO119" i="1" s="1"/>
  <c r="AO118" i="1" s="1"/>
  <c r="AO123" i="1"/>
  <c r="AO122" i="1" s="1"/>
  <c r="AO121" i="1" s="1"/>
  <c r="AO126" i="1"/>
  <c r="AO125" i="1" s="1"/>
  <c r="AO124" i="1" s="1"/>
  <c r="AO130" i="1"/>
  <c r="AO129" i="1" s="1"/>
  <c r="AO128" i="1" s="1"/>
  <c r="AO127" i="1" s="1"/>
  <c r="AO134" i="1"/>
  <c r="AO133" i="1" s="1"/>
  <c r="AO132" i="1" s="1"/>
  <c r="AO131" i="1" s="1"/>
  <c r="AG142" i="1"/>
  <c r="AF264" i="3" s="1"/>
  <c r="AF263" i="3" s="1"/>
  <c r="AF262" i="3" s="1"/>
  <c r="AG145" i="1"/>
  <c r="AF267" i="3" s="1"/>
  <c r="AF266" i="3" s="1"/>
  <c r="AF265" i="3" s="1"/>
  <c r="AG153" i="1"/>
  <c r="AO153" i="1" s="1"/>
  <c r="AO152" i="1" s="1"/>
  <c r="AO151" i="1" s="1"/>
  <c r="AO156" i="1"/>
  <c r="AN278" i="3" s="1"/>
  <c r="AN277" i="3" s="1"/>
  <c r="AO158" i="1"/>
  <c r="AN280" i="3" s="1"/>
  <c r="AN279" i="3" s="1"/>
  <c r="AO139" i="1"/>
  <c r="AO138" i="1" s="1"/>
  <c r="AO137" i="1" s="1"/>
  <c r="AG148" i="1"/>
  <c r="AF270" i="3" s="1"/>
  <c r="AF269" i="3" s="1"/>
  <c r="AG150" i="1"/>
  <c r="AO150" i="1" s="1"/>
  <c r="AO161" i="1"/>
  <c r="AN283" i="3" s="1"/>
  <c r="AN282" i="3" s="1"/>
  <c r="AN281" i="3" s="1"/>
  <c r="AO164" i="1"/>
  <c r="AN286" i="3" s="1"/>
  <c r="AN285" i="3" s="1"/>
  <c r="AN284" i="3" s="1"/>
  <c r="AO167" i="1"/>
  <c r="AO166" i="1" s="1"/>
  <c r="AO165" i="1" s="1"/>
  <c r="AG171" i="1"/>
  <c r="AO171" i="1" s="1"/>
  <c r="AG176" i="1"/>
  <c r="AO176" i="1" s="1"/>
  <c r="AO175" i="1" s="1"/>
  <c r="AO174" i="1" s="1"/>
  <c r="AO173" i="1" s="1"/>
  <c r="AG180" i="1"/>
  <c r="AO180" i="1" s="1"/>
  <c r="AO179" i="1" s="1"/>
  <c r="AO178" i="1" s="1"/>
  <c r="AO177" i="1" s="1"/>
  <c r="AO187" i="1"/>
  <c r="AO186" i="1" s="1"/>
  <c r="AO185" i="1" s="1"/>
  <c r="AO184" i="1"/>
  <c r="AO183" i="1" s="1"/>
  <c r="AO182" i="1" s="1"/>
  <c r="AO191" i="1"/>
  <c r="AO190" i="1" s="1"/>
  <c r="AO189" i="1" s="1"/>
  <c r="AO188" i="1" s="1"/>
  <c r="AO193" i="1"/>
  <c r="AO192" i="1" s="1"/>
  <c r="AG202" i="1"/>
  <c r="AO202" i="1" s="1"/>
  <c r="AO201" i="1" s="1"/>
  <c r="AG204" i="1"/>
  <c r="AO204" i="1" s="1"/>
  <c r="AO203" i="1" s="1"/>
  <c r="AG209" i="1"/>
  <c r="AO209" i="1" s="1"/>
  <c r="AO208" i="1" s="1"/>
  <c r="AG207" i="1"/>
  <c r="AO207" i="1" s="1"/>
  <c r="AO206" i="1" s="1"/>
  <c r="AO217" i="1"/>
  <c r="AO216" i="1" s="1"/>
  <c r="AO215" i="1"/>
  <c r="AO214" i="1" s="1"/>
  <c r="AG212" i="1"/>
  <c r="AO212" i="1" s="1"/>
  <c r="AO211" i="1" s="1"/>
  <c r="AO210" i="1" s="1"/>
  <c r="AO220" i="1"/>
  <c r="AO219" i="1" s="1"/>
  <c r="AO218" i="1" s="1"/>
  <c r="AG198" i="1"/>
  <c r="AO198" i="1" s="1"/>
  <c r="AO197" i="1" s="1"/>
  <c r="AO196" i="1" s="1"/>
  <c r="AO195" i="1" s="1"/>
  <c r="AO226" i="1"/>
  <c r="AO225" i="1" s="1"/>
  <c r="AO224" i="1" s="1"/>
  <c r="AG235" i="1"/>
  <c r="AO235" i="1" s="1"/>
  <c r="AG229" i="1"/>
  <c r="AO229" i="1" s="1"/>
  <c r="AO228" i="1" s="1"/>
  <c r="AO227" i="1" s="1"/>
  <c r="AG232" i="1"/>
  <c r="AO232" i="1" s="1"/>
  <c r="AO231" i="1" s="1"/>
  <c r="AO230" i="1" s="1"/>
  <c r="AG238" i="1"/>
  <c r="AO238" i="1" s="1"/>
  <c r="AO237" i="1" s="1"/>
  <c r="AO236" i="1" s="1"/>
  <c r="AO241" i="1"/>
  <c r="AO240" i="1" s="1"/>
  <c r="AO239" i="1" s="1"/>
  <c r="AO244" i="1"/>
  <c r="AO243" i="1" s="1"/>
  <c r="AO242" i="1" s="1"/>
  <c r="AO247" i="1"/>
  <c r="AO246" i="1" s="1"/>
  <c r="AO245" i="1" s="1"/>
  <c r="AO251" i="1"/>
  <c r="AO250" i="1" s="1"/>
  <c r="AO249" i="1" s="1"/>
  <c r="AG254" i="1"/>
  <c r="AO254" i="1" s="1"/>
  <c r="AO253" i="1" s="1"/>
  <c r="AO252" i="1" s="1"/>
  <c r="AG257" i="1"/>
  <c r="AO257" i="1" s="1"/>
  <c r="AO256" i="1" s="1"/>
  <c r="AO255" i="1" s="1"/>
  <c r="AG260" i="1"/>
  <c r="AO260" i="1" s="1"/>
  <c r="AG263" i="1"/>
  <c r="AO263" i="1" s="1"/>
  <c r="AO262" i="1" s="1"/>
  <c r="AO261" i="1" s="1"/>
  <c r="AO266" i="1"/>
  <c r="AO265" i="1" s="1"/>
  <c r="AO264" i="1" s="1"/>
  <c r="AO269" i="1"/>
  <c r="AO268" i="1" s="1"/>
  <c r="AO267" i="1" s="1"/>
  <c r="AO272" i="1"/>
  <c r="AO271" i="1" s="1"/>
  <c r="AO270" i="1" s="1"/>
  <c r="AO278" i="1"/>
  <c r="AO277" i="1" s="1"/>
  <c r="AO276" i="1" s="1"/>
  <c r="AO275" i="1"/>
  <c r="AO281" i="1"/>
  <c r="AO280" i="1" s="1"/>
  <c r="AO279" i="1" s="1"/>
  <c r="AG285" i="1"/>
  <c r="AO285" i="1" s="1"/>
  <c r="AO284" i="1" s="1"/>
  <c r="AO283" i="1" s="1"/>
  <c r="AG288" i="1"/>
  <c r="AO288" i="1" s="1"/>
  <c r="AO287" i="1" s="1"/>
  <c r="AO286" i="1" s="1"/>
  <c r="AO291" i="1"/>
  <c r="AO290" i="1" s="1"/>
  <c r="AO289" i="1" s="1"/>
  <c r="AO294" i="1"/>
  <c r="AO293" i="1" s="1"/>
  <c r="AO292" i="1" s="1"/>
  <c r="AG298" i="1"/>
  <c r="AO298" i="1" s="1"/>
  <c r="AG300" i="1"/>
  <c r="AO300" i="1" s="1"/>
  <c r="AG304" i="1"/>
  <c r="AO304" i="1" s="1"/>
  <c r="AO303" i="1" s="1"/>
  <c r="AO302" i="1" s="1"/>
  <c r="AG307" i="1"/>
  <c r="AO307" i="1" s="1"/>
  <c r="AO306" i="1" s="1"/>
  <c r="AG309" i="1"/>
  <c r="AO309" i="1"/>
  <c r="AO308" i="1" s="1"/>
  <c r="AG311" i="1"/>
  <c r="AO311" i="1" s="1"/>
  <c r="AO310" i="1" s="1"/>
  <c r="AO314" i="1"/>
  <c r="AO313" i="1" s="1"/>
  <c r="AO312" i="1" s="1"/>
  <c r="AO319" i="1"/>
  <c r="AO318" i="1" s="1"/>
  <c r="AO317" i="1" s="1"/>
  <c r="AO316" i="1" s="1"/>
  <c r="AO323" i="1"/>
  <c r="AO322" i="1" s="1"/>
  <c r="AO321" i="1" s="1"/>
  <c r="AO326" i="1"/>
  <c r="AO327" i="1"/>
  <c r="AO330" i="1"/>
  <c r="AO329" i="1" s="1"/>
  <c r="AO328" i="1" s="1"/>
  <c r="AO339" i="1"/>
  <c r="AO338" i="1" s="1"/>
  <c r="AO337" i="1" s="1"/>
  <c r="AO334" i="1"/>
  <c r="AO333" i="1" s="1"/>
  <c r="AO332" i="1" s="1"/>
  <c r="AO336" i="1"/>
  <c r="AO335" i="1" s="1"/>
  <c r="AG345" i="1"/>
  <c r="AO345" i="1" s="1"/>
  <c r="AG347" i="1"/>
  <c r="AO347" i="1" s="1"/>
  <c r="AO346" i="1" s="1"/>
  <c r="AO350" i="1"/>
  <c r="AO349" i="1" s="1"/>
  <c r="AO348" i="1" s="1"/>
  <c r="AG354" i="1"/>
  <c r="AO354" i="1"/>
  <c r="AO353" i="1" s="1"/>
  <c r="AO352" i="1" s="1"/>
  <c r="AO351" i="1" s="1"/>
  <c r="AG358" i="1"/>
  <c r="AO358" i="1" s="1"/>
  <c r="AO363" i="1"/>
  <c r="AO362" i="1" s="1"/>
  <c r="AO361" i="1" s="1"/>
  <c r="AO360" i="1" s="1"/>
  <c r="AG367" i="1"/>
  <c r="AO367" i="1" s="1"/>
  <c r="AO366" i="1" s="1"/>
  <c r="AO365" i="1" s="1"/>
  <c r="AO364" i="1" s="1"/>
  <c r="AG373" i="1"/>
  <c r="AO373" i="1" s="1"/>
  <c r="AO372" i="1" s="1"/>
  <c r="AG375" i="1"/>
  <c r="AO375" i="1" s="1"/>
  <c r="AO374" i="1" s="1"/>
  <c r="AG381" i="1"/>
  <c r="AO381" i="1" s="1"/>
  <c r="AO380" i="1" s="1"/>
  <c r="AO379" i="1" s="1"/>
  <c r="AG384" i="1"/>
  <c r="AO384" i="1" s="1"/>
  <c r="AO383" i="1" s="1"/>
  <c r="AO382" i="1" s="1"/>
  <c r="AO387" i="1"/>
  <c r="AO386" i="1" s="1"/>
  <c r="AO385" i="1" s="1"/>
  <c r="AP13" i="1"/>
  <c r="AP12" i="1" s="1"/>
  <c r="AP11" i="1" s="1"/>
  <c r="AP16" i="1"/>
  <c r="AP15" i="1" s="1"/>
  <c r="AP18" i="1"/>
  <c r="AP17" i="1"/>
  <c r="AP20" i="1"/>
  <c r="AP19" i="1" s="1"/>
  <c r="AP29" i="1"/>
  <c r="AP28" i="1"/>
  <c r="AP27" i="1" s="1"/>
  <c r="AP23" i="1"/>
  <c r="AP22" i="1" s="1"/>
  <c r="AP21" i="1" s="1"/>
  <c r="AP26" i="1"/>
  <c r="AP25" i="1" s="1"/>
  <c r="AP24" i="1" s="1"/>
  <c r="AP33" i="1"/>
  <c r="AP32" i="1" s="1"/>
  <c r="AP31" i="1" s="1"/>
  <c r="AP30" i="1" s="1"/>
  <c r="AP37" i="1"/>
  <c r="AP36" i="1" s="1"/>
  <c r="AP39" i="1"/>
  <c r="AP38" i="1" s="1"/>
  <c r="AP41" i="1"/>
  <c r="AP40" i="1" s="1"/>
  <c r="AP44" i="1"/>
  <c r="AP43" i="1" s="1"/>
  <c r="AP42" i="1" s="1"/>
  <c r="AP47" i="1"/>
  <c r="AP46" i="1" s="1"/>
  <c r="AP45" i="1" s="1"/>
  <c r="AP50" i="1"/>
  <c r="AP49" i="1" s="1"/>
  <c r="AP48" i="1" s="1"/>
  <c r="AP53" i="1"/>
  <c r="AP52" i="1" s="1"/>
  <c r="AP51" i="1" s="1"/>
  <c r="AP56" i="1"/>
  <c r="AP55" i="1" s="1"/>
  <c r="AP54" i="1" s="1"/>
  <c r="AP61" i="1"/>
  <c r="AP60" i="1" s="1"/>
  <c r="AP63" i="1"/>
  <c r="AP62" i="1" s="1"/>
  <c r="AP65" i="1"/>
  <c r="AP64" i="1" s="1"/>
  <c r="AP70" i="1"/>
  <c r="AP69" i="1" s="1"/>
  <c r="AP72" i="1"/>
  <c r="AP71" i="1" s="1"/>
  <c r="AP74" i="1"/>
  <c r="AP73" i="1" s="1"/>
  <c r="AP77" i="1"/>
  <c r="AP76" i="1" s="1"/>
  <c r="AP75" i="1" s="1"/>
  <c r="AP82" i="1"/>
  <c r="AP81" i="1" s="1"/>
  <c r="AP80" i="1" s="1"/>
  <c r="AP79" i="1" s="1"/>
  <c r="AP86" i="1"/>
  <c r="AP85" i="1" s="1"/>
  <c r="AP84" i="1" s="1"/>
  <c r="AP89" i="1"/>
  <c r="AP88" i="1" s="1"/>
  <c r="AP87" i="1" s="1"/>
  <c r="AP93" i="1"/>
  <c r="AP92" i="1" s="1"/>
  <c r="AP91" i="1" s="1"/>
  <c r="AP90" i="1" s="1"/>
  <c r="AP97" i="1"/>
  <c r="AP96" i="1" s="1"/>
  <c r="AP99" i="1"/>
  <c r="AP98" i="1" s="1"/>
  <c r="AP104" i="1"/>
  <c r="AP103" i="1" s="1"/>
  <c r="AP102" i="1" s="1"/>
  <c r="AP107" i="1"/>
  <c r="AP106" i="1" s="1"/>
  <c r="AP105" i="1" s="1"/>
  <c r="AP111" i="1"/>
  <c r="AP143" i="3" s="1"/>
  <c r="AP142" i="3" s="1"/>
  <c r="AP141" i="3" s="1"/>
  <c r="AP114" i="1"/>
  <c r="AP146" i="3" s="1"/>
  <c r="AP145" i="3" s="1"/>
  <c r="AP144" i="3" s="1"/>
  <c r="AP117" i="1"/>
  <c r="AP116" i="1" s="1"/>
  <c r="AP115" i="1" s="1"/>
  <c r="AP120" i="1"/>
  <c r="AP119" i="1" s="1"/>
  <c r="AP118" i="1" s="1"/>
  <c r="AP123" i="1"/>
  <c r="AP122" i="1"/>
  <c r="AP121" i="1" s="1"/>
  <c r="AP126" i="1"/>
  <c r="AP125" i="1" s="1"/>
  <c r="AP124" i="1" s="1"/>
  <c r="AP130" i="1"/>
  <c r="AP129" i="1" s="1"/>
  <c r="AP128" i="1" s="1"/>
  <c r="AP127" i="1" s="1"/>
  <c r="AP134" i="1"/>
  <c r="AP133" i="1" s="1"/>
  <c r="AP132" i="1" s="1"/>
  <c r="AP131" i="1" s="1"/>
  <c r="AP142" i="1"/>
  <c r="AO264" i="3" s="1"/>
  <c r="AO263" i="3" s="1"/>
  <c r="AO262" i="3" s="1"/>
  <c r="AP145" i="1"/>
  <c r="AO267" i="3" s="1"/>
  <c r="AO266" i="3" s="1"/>
  <c r="AO265" i="3" s="1"/>
  <c r="AP153" i="1"/>
  <c r="AP152" i="1" s="1"/>
  <c r="AP151" i="1" s="1"/>
  <c r="AP156" i="1"/>
  <c r="AP155" i="1" s="1"/>
  <c r="AP158" i="1"/>
  <c r="AO280" i="3" s="1"/>
  <c r="AO279" i="3" s="1"/>
  <c r="AP139" i="1"/>
  <c r="AP138" i="1" s="1"/>
  <c r="AP137" i="1" s="1"/>
  <c r="AP148" i="1"/>
  <c r="AO270" i="3" s="1"/>
  <c r="AO269" i="3" s="1"/>
  <c r="AP150" i="1"/>
  <c r="AO272" i="3" s="1"/>
  <c r="AO271" i="3" s="1"/>
  <c r="AP161" i="1"/>
  <c r="AO283" i="3" s="1"/>
  <c r="AO282" i="3" s="1"/>
  <c r="AO281" i="3" s="1"/>
  <c r="AP164" i="1"/>
  <c r="AO286" i="3" s="1"/>
  <c r="AO285" i="3" s="1"/>
  <c r="AO284" i="3" s="1"/>
  <c r="AP167" i="1"/>
  <c r="AP166" i="1" s="1"/>
  <c r="AP165" i="1" s="1"/>
  <c r="AP171" i="1"/>
  <c r="AP170" i="1" s="1"/>
  <c r="AP169" i="1" s="1"/>
  <c r="AP168" i="1" s="1"/>
  <c r="AP176" i="1"/>
  <c r="AP175" i="1" s="1"/>
  <c r="AP174" i="1" s="1"/>
  <c r="AP173" i="1" s="1"/>
  <c r="AP180" i="1"/>
  <c r="AP179" i="1" s="1"/>
  <c r="AP178" i="1" s="1"/>
  <c r="AP177" i="1" s="1"/>
  <c r="AP187" i="1"/>
  <c r="AP186" i="1" s="1"/>
  <c r="AP185" i="1" s="1"/>
  <c r="AP184" i="1"/>
  <c r="AP183" i="1" s="1"/>
  <c r="AP182" i="1" s="1"/>
  <c r="AP191" i="1"/>
  <c r="AP190" i="1" s="1"/>
  <c r="AP193" i="1"/>
  <c r="AP192" i="1" s="1"/>
  <c r="AP202" i="1"/>
  <c r="AP201" i="1" s="1"/>
  <c r="AP200" i="1" s="1"/>
  <c r="AP204" i="1"/>
  <c r="AP203" i="1" s="1"/>
  <c r="AP209" i="1"/>
  <c r="AP208" i="1" s="1"/>
  <c r="AP205" i="1" s="1"/>
  <c r="AP207" i="1"/>
  <c r="AP206" i="1" s="1"/>
  <c r="AP217" i="1"/>
  <c r="AP216" i="1" s="1"/>
  <c r="AP215" i="1"/>
  <c r="AP214" i="1"/>
  <c r="AP212" i="1"/>
  <c r="AP211" i="1" s="1"/>
  <c r="AP210" i="1" s="1"/>
  <c r="AP220" i="1"/>
  <c r="AP219" i="1" s="1"/>
  <c r="AP218" i="1" s="1"/>
  <c r="AP198" i="1"/>
  <c r="AP197" i="1" s="1"/>
  <c r="AP196" i="1" s="1"/>
  <c r="AP195" i="1" s="1"/>
  <c r="AP226" i="1"/>
  <c r="AP225" i="1" s="1"/>
  <c r="AP224" i="1" s="1"/>
  <c r="AP235" i="1"/>
  <c r="AP234" i="1" s="1"/>
  <c r="AP233" i="1" s="1"/>
  <c r="AP229" i="1"/>
  <c r="AP228" i="1" s="1"/>
  <c r="AP227" i="1" s="1"/>
  <c r="AP232" i="1"/>
  <c r="AP231" i="1"/>
  <c r="AP230" i="1" s="1"/>
  <c r="AP238" i="1"/>
  <c r="AP237" i="1" s="1"/>
  <c r="AP236" i="1" s="1"/>
  <c r="AP241" i="1"/>
  <c r="AP240" i="1" s="1"/>
  <c r="AP239" i="1" s="1"/>
  <c r="AP244" i="1"/>
  <c r="AP243" i="1" s="1"/>
  <c r="AP242" i="1" s="1"/>
  <c r="AP247" i="1"/>
  <c r="AP246" i="1" s="1"/>
  <c r="AP245" i="1" s="1"/>
  <c r="AP251" i="1"/>
  <c r="AP250" i="1" s="1"/>
  <c r="AP249" i="1" s="1"/>
  <c r="AP254" i="1"/>
  <c r="AP253" i="1" s="1"/>
  <c r="AP252" i="1" s="1"/>
  <c r="AP257" i="1"/>
  <c r="AP256" i="1" s="1"/>
  <c r="AP255" i="1" s="1"/>
  <c r="AP260" i="1"/>
  <c r="AP259" i="1" s="1"/>
  <c r="AP258" i="1" s="1"/>
  <c r="AP263" i="1"/>
  <c r="AP262" i="1"/>
  <c r="AP261" i="1" s="1"/>
  <c r="AP266" i="1"/>
  <c r="AP265" i="1" s="1"/>
  <c r="AP264" i="1" s="1"/>
  <c r="AP269" i="1"/>
  <c r="AP268" i="1" s="1"/>
  <c r="AP267" i="1" s="1"/>
  <c r="AP272" i="1"/>
  <c r="AP271" i="1" s="1"/>
  <c r="AP270" i="1" s="1"/>
  <c r="AP278" i="1"/>
  <c r="AP277" i="1" s="1"/>
  <c r="AP276" i="1" s="1"/>
  <c r="AP275" i="1"/>
  <c r="AP281" i="1"/>
  <c r="AP280" i="1" s="1"/>
  <c r="AP279" i="1" s="1"/>
  <c r="AP285" i="1"/>
  <c r="AP284" i="1" s="1"/>
  <c r="AP283" i="1" s="1"/>
  <c r="AP288" i="1"/>
  <c r="AP287" i="1" s="1"/>
  <c r="AP286" i="1" s="1"/>
  <c r="AP291" i="1"/>
  <c r="AP290" i="1" s="1"/>
  <c r="AP289" i="1" s="1"/>
  <c r="AP294" i="1"/>
  <c r="AP293" i="1" s="1"/>
  <c r="AP292" i="1" s="1"/>
  <c r="AP298" i="1"/>
  <c r="AP297" i="1" s="1"/>
  <c r="AP300" i="1"/>
  <c r="AP299" i="1" s="1"/>
  <c r="AP304" i="1"/>
  <c r="AP303" i="1" s="1"/>
  <c r="AP302" i="1" s="1"/>
  <c r="AP307" i="1"/>
  <c r="AP306" i="1" s="1"/>
  <c r="AP309" i="1"/>
  <c r="AP308" i="1" s="1"/>
  <c r="AP311" i="1"/>
  <c r="AP310" i="1" s="1"/>
  <c r="AP314" i="1"/>
  <c r="AP313" i="1" s="1"/>
  <c r="AP312" i="1" s="1"/>
  <c r="AP319" i="1"/>
  <c r="AP318" i="1" s="1"/>
  <c r="AP317" i="1" s="1"/>
  <c r="AP316" i="1" s="1"/>
  <c r="AP323" i="1"/>
  <c r="AP322" i="1" s="1"/>
  <c r="AP321" i="1" s="1"/>
  <c r="AP326" i="1"/>
  <c r="AP327" i="1"/>
  <c r="AP325" i="1" s="1"/>
  <c r="AP324" i="1" s="1"/>
  <c r="AP330" i="1"/>
  <c r="AP329" i="1" s="1"/>
  <c r="AP328" i="1" s="1"/>
  <c r="AP339" i="1"/>
  <c r="AP338" i="1" s="1"/>
  <c r="AP337" i="1" s="1"/>
  <c r="AP334" i="1"/>
  <c r="AP333" i="1" s="1"/>
  <c r="AP336" i="1"/>
  <c r="AP335" i="1" s="1"/>
  <c r="AP345" i="1"/>
  <c r="AP344" i="1" s="1"/>
  <c r="AP347" i="1"/>
  <c r="AP346" i="1" s="1"/>
  <c r="AP350" i="1"/>
  <c r="AP349" i="1" s="1"/>
  <c r="AP348" i="1" s="1"/>
  <c r="AP354" i="1"/>
  <c r="AP353" i="1" s="1"/>
  <c r="AP352" i="1" s="1"/>
  <c r="AP351" i="1" s="1"/>
  <c r="AP358" i="1"/>
  <c r="AP356" i="1" s="1"/>
  <c r="AP355" i="1" s="1"/>
  <c r="AP363" i="1"/>
  <c r="AP362" i="1" s="1"/>
  <c r="AP361" i="1" s="1"/>
  <c r="AP360" i="1" s="1"/>
  <c r="AP367" i="1"/>
  <c r="AP366" i="1" s="1"/>
  <c r="AP365" i="1" s="1"/>
  <c r="AP364" i="1" s="1"/>
  <c r="AP373" i="1"/>
  <c r="AP372" i="1" s="1"/>
  <c r="AP375" i="1"/>
  <c r="AP374" i="1" s="1"/>
  <c r="AP381" i="1"/>
  <c r="AP380" i="1" s="1"/>
  <c r="AP379" i="1" s="1"/>
  <c r="AP384" i="1"/>
  <c r="AP383" i="1" s="1"/>
  <c r="AP382" i="1" s="1"/>
  <c r="AP387" i="1"/>
  <c r="AP386" i="1" s="1"/>
  <c r="AV12" i="1"/>
  <c r="AV11" i="1" s="1"/>
  <c r="AV15" i="1"/>
  <c r="AV17" i="1"/>
  <c r="AV19" i="1"/>
  <c r="AV14" i="1" s="1"/>
  <c r="AV28" i="1"/>
  <c r="AV27" i="1" s="1"/>
  <c r="AV22" i="1"/>
  <c r="AV21" i="1" s="1"/>
  <c r="AV25" i="1"/>
  <c r="AV24" i="1" s="1"/>
  <c r="AV32" i="1"/>
  <c r="AV31" i="1" s="1"/>
  <c r="AV30" i="1" s="1"/>
  <c r="AV36" i="1"/>
  <c r="AV38" i="1"/>
  <c r="AV40" i="1"/>
  <c r="AV43" i="1"/>
  <c r="AV42" i="1" s="1"/>
  <c r="AV46" i="1"/>
  <c r="AV45" i="1" s="1"/>
  <c r="AV49" i="1"/>
  <c r="AV48" i="1" s="1"/>
  <c r="AV52" i="1"/>
  <c r="AV51" i="1" s="1"/>
  <c r="AV55" i="1"/>
  <c r="AV54" i="1" s="1"/>
  <c r="AV60" i="1"/>
  <c r="AV62" i="1"/>
  <c r="AV64" i="1"/>
  <c r="AV69" i="1"/>
  <c r="AV71" i="1"/>
  <c r="AV73" i="1"/>
  <c r="AV76" i="1"/>
  <c r="AV75" i="1" s="1"/>
  <c r="AV81" i="1"/>
  <c r="AV80" i="1" s="1"/>
  <c r="AV79" i="1" s="1"/>
  <c r="AV85" i="1"/>
  <c r="AV84" i="1" s="1"/>
  <c r="AV88" i="1"/>
  <c r="AV87" i="1" s="1"/>
  <c r="AV92" i="1"/>
  <c r="AV91" i="1" s="1"/>
  <c r="AV90" i="1" s="1"/>
  <c r="AV96" i="1"/>
  <c r="AV95" i="1" s="1"/>
  <c r="AV94" i="1" s="1"/>
  <c r="AV98" i="1"/>
  <c r="AV103" i="1"/>
  <c r="AV102" i="1" s="1"/>
  <c r="AV101" i="1" s="1"/>
  <c r="AV106" i="1"/>
  <c r="AV105" i="1" s="1"/>
  <c r="AV110" i="1"/>
  <c r="AV109" i="1" s="1"/>
  <c r="AV113" i="1"/>
  <c r="AV112" i="1" s="1"/>
  <c r="AV116" i="1"/>
  <c r="AV115" i="1" s="1"/>
  <c r="AV119" i="1"/>
  <c r="AV118" i="1" s="1"/>
  <c r="AV122" i="1"/>
  <c r="AV121" i="1" s="1"/>
  <c r="AV125" i="1"/>
  <c r="AV124" i="1" s="1"/>
  <c r="AV129" i="1"/>
  <c r="AV128" i="1" s="1"/>
  <c r="AV127" i="1" s="1"/>
  <c r="AV133" i="1"/>
  <c r="AV132" i="1" s="1"/>
  <c r="AV131" i="1" s="1"/>
  <c r="AV141" i="1"/>
  <c r="AV140" i="1" s="1"/>
  <c r="AV144" i="1"/>
  <c r="AV143" i="1" s="1"/>
  <c r="AV152" i="1"/>
  <c r="AV151" i="1" s="1"/>
  <c r="AV155" i="1"/>
  <c r="AV154" i="1" s="1"/>
  <c r="AV157" i="1"/>
  <c r="AV138" i="1"/>
  <c r="AV137" i="1" s="1"/>
  <c r="AV147" i="1"/>
  <c r="AV149" i="1"/>
  <c r="AV160" i="1"/>
  <c r="AV159" i="1"/>
  <c r="AV163" i="1"/>
  <c r="AV162" i="1" s="1"/>
  <c r="AV166" i="1"/>
  <c r="AV165" i="1"/>
  <c r="AV170" i="1"/>
  <c r="AV169" i="1" s="1"/>
  <c r="AV168" i="1" s="1"/>
  <c r="AV175" i="1"/>
  <c r="AV174" i="1" s="1"/>
  <c r="AV173" i="1" s="1"/>
  <c r="AV179" i="1"/>
  <c r="AV178" i="1"/>
  <c r="AV177" i="1" s="1"/>
  <c r="AV186" i="1"/>
  <c r="AV185" i="1" s="1"/>
  <c r="AV183" i="1"/>
  <c r="AV182" i="1" s="1"/>
  <c r="AV190" i="1"/>
  <c r="AV192" i="1"/>
  <c r="AV201" i="1"/>
  <c r="AV200" i="1" s="1"/>
  <c r="AV203" i="1"/>
  <c r="AV208" i="1"/>
  <c r="AV206" i="1"/>
  <c r="AV216" i="1"/>
  <c r="AV214" i="1"/>
  <c r="AV211" i="1"/>
  <c r="AV210" i="1" s="1"/>
  <c r="AV219" i="1"/>
  <c r="AV218" i="1" s="1"/>
  <c r="AV197" i="1"/>
  <c r="AV196" i="1" s="1"/>
  <c r="AV195" i="1" s="1"/>
  <c r="AV225" i="1"/>
  <c r="AV224" i="1" s="1"/>
  <c r="AV234" i="1"/>
  <c r="AV233" i="1" s="1"/>
  <c r="AV228" i="1"/>
  <c r="AV227" i="1" s="1"/>
  <c r="AV231" i="1"/>
  <c r="AV230" i="1" s="1"/>
  <c r="AV237" i="1"/>
  <c r="AV236" i="1" s="1"/>
  <c r="AV240" i="1"/>
  <c r="AV239" i="1" s="1"/>
  <c r="AV243" i="1"/>
  <c r="AV242" i="1" s="1"/>
  <c r="AV246" i="1"/>
  <c r="AV245" i="1" s="1"/>
  <c r="AV250" i="1"/>
  <c r="AV249" i="1" s="1"/>
  <c r="AV253" i="1"/>
  <c r="AV252" i="1" s="1"/>
  <c r="AV256" i="1"/>
  <c r="AV255" i="1" s="1"/>
  <c r="AV259" i="1"/>
  <c r="AV258" i="1" s="1"/>
  <c r="AV262" i="1"/>
  <c r="AV261" i="1" s="1"/>
  <c r="AV265" i="1"/>
  <c r="AV264" i="1" s="1"/>
  <c r="AV268" i="1"/>
  <c r="AV267" i="1"/>
  <c r="AV271" i="1"/>
  <c r="AV270" i="1" s="1"/>
  <c r="AV277" i="1"/>
  <c r="AV276" i="1" s="1"/>
  <c r="AV280" i="1"/>
  <c r="AV279" i="1" s="1"/>
  <c r="AV284" i="1"/>
  <c r="AV283" i="1" s="1"/>
  <c r="AV287" i="1"/>
  <c r="AV286" i="1"/>
  <c r="AV290" i="1"/>
  <c r="AV289" i="1" s="1"/>
  <c r="AV293" i="1"/>
  <c r="AV292" i="1" s="1"/>
  <c r="AV297" i="1"/>
  <c r="AV299" i="1"/>
  <c r="AV296" i="1" s="1"/>
  <c r="AV295" i="1" s="1"/>
  <c r="AV303" i="1"/>
  <c r="AV302" i="1"/>
  <c r="AV306" i="1"/>
  <c r="AV308" i="1"/>
  <c r="AV310" i="1"/>
  <c r="AV313" i="1"/>
  <c r="AV312" i="1" s="1"/>
  <c r="AV318" i="1"/>
  <c r="AV317" i="1" s="1"/>
  <c r="AV316" i="1" s="1"/>
  <c r="AV322" i="1"/>
  <c r="AV321" i="1" s="1"/>
  <c r="AV325" i="1"/>
  <c r="AV324" i="1" s="1"/>
  <c r="AV329" i="1"/>
  <c r="AV328" i="1"/>
  <c r="AV338" i="1"/>
  <c r="AV337" i="1" s="1"/>
  <c r="AV333" i="1"/>
  <c r="AV335" i="1"/>
  <c r="AV344" i="1"/>
  <c r="AV343" i="1" s="1"/>
  <c r="AV346" i="1"/>
  <c r="AV349" i="1"/>
  <c r="AV348" i="1" s="1"/>
  <c r="AV353" i="1"/>
  <c r="AV352" i="1"/>
  <c r="AV351" i="1" s="1"/>
  <c r="AV356" i="1"/>
  <c r="AV355" i="1" s="1"/>
  <c r="AV362" i="1"/>
  <c r="AV361" i="1" s="1"/>
  <c r="AV360" i="1" s="1"/>
  <c r="AV366" i="1"/>
  <c r="AV365" i="1" s="1"/>
  <c r="AV364" i="1" s="1"/>
  <c r="AV372" i="1"/>
  <c r="AV374" i="1"/>
  <c r="AV380" i="1"/>
  <c r="AV379" i="1" s="1"/>
  <c r="AV383" i="1"/>
  <c r="AV382" i="1" s="1"/>
  <c r="AV386" i="1"/>
  <c r="AW12" i="1"/>
  <c r="AW11" i="1" s="1"/>
  <c r="AW15" i="1"/>
  <c r="AW17" i="1"/>
  <c r="AW19" i="1"/>
  <c r="AW28" i="1"/>
  <c r="AW27" i="1" s="1"/>
  <c r="AW22" i="1"/>
  <c r="AW21" i="1" s="1"/>
  <c r="AW25" i="1"/>
  <c r="AW24" i="1" s="1"/>
  <c r="AW33" i="1"/>
  <c r="AW32" i="1" s="1"/>
  <c r="AW31" i="1" s="1"/>
  <c r="AW30" i="1" s="1"/>
  <c r="AW37" i="1"/>
  <c r="AW36" i="1" s="1"/>
  <c r="AW39" i="1"/>
  <c r="AW38" i="1" s="1"/>
  <c r="AW41" i="1"/>
  <c r="AW40" i="1" s="1"/>
  <c r="AW43" i="1"/>
  <c r="AW42" i="1" s="1"/>
  <c r="AW46" i="1"/>
  <c r="AW45" i="1" s="1"/>
  <c r="AW49" i="1"/>
  <c r="AW48" i="1" s="1"/>
  <c r="AW52" i="1"/>
  <c r="AW51" i="1" s="1"/>
  <c r="AW55" i="1"/>
  <c r="AW54" i="1" s="1"/>
  <c r="AW60" i="1"/>
  <c r="AW62" i="1"/>
  <c r="AW65" i="1"/>
  <c r="AW64" i="1" s="1"/>
  <c r="AW69" i="1"/>
  <c r="AW71" i="1"/>
  <c r="AW73" i="1"/>
  <c r="AW76" i="1"/>
  <c r="AW75" i="1" s="1"/>
  <c r="AW82" i="1"/>
  <c r="AW81" i="1" s="1"/>
  <c r="AW80" i="1" s="1"/>
  <c r="AW79" i="1" s="1"/>
  <c r="AW85" i="1"/>
  <c r="AW84" i="1" s="1"/>
  <c r="AW88" i="1"/>
  <c r="AW87" i="1" s="1"/>
  <c r="AW92" i="1"/>
  <c r="AW91" i="1" s="1"/>
  <c r="AW90" i="1" s="1"/>
  <c r="AW97" i="1"/>
  <c r="AW96" i="1" s="1"/>
  <c r="AW95" i="1" s="1"/>
  <c r="AW94" i="1" s="1"/>
  <c r="AW99" i="1"/>
  <c r="AW98" i="1" s="1"/>
  <c r="AW103" i="1"/>
  <c r="AW102" i="1" s="1"/>
  <c r="AW106" i="1"/>
  <c r="AW105" i="1" s="1"/>
  <c r="AW110" i="1"/>
  <c r="AW109" i="1" s="1"/>
  <c r="AW113" i="1"/>
  <c r="AW112" i="1" s="1"/>
  <c r="AW116" i="1"/>
  <c r="AW115" i="1" s="1"/>
  <c r="AW119" i="1"/>
  <c r="AW118" i="1" s="1"/>
  <c r="AW122" i="1"/>
  <c r="AW121" i="1" s="1"/>
  <c r="AW125" i="1"/>
  <c r="AW124" i="1" s="1"/>
  <c r="AW129" i="1"/>
  <c r="AW128" i="1" s="1"/>
  <c r="AW127" i="1" s="1"/>
  <c r="AW133" i="1"/>
  <c r="AW132" i="1" s="1"/>
  <c r="AW131" i="1" s="1"/>
  <c r="AW141" i="1"/>
  <c r="AW140" i="1" s="1"/>
  <c r="AW144" i="1"/>
  <c r="AW143" i="1" s="1"/>
  <c r="AW152" i="1"/>
  <c r="AW151" i="1" s="1"/>
  <c r="AW155" i="1"/>
  <c r="AW154" i="1" s="1"/>
  <c r="AW157" i="1"/>
  <c r="AW139" i="1"/>
  <c r="AV261" i="3" s="1"/>
  <c r="AV260" i="3" s="1"/>
  <c r="AV259" i="3" s="1"/>
  <c r="AW147" i="1"/>
  <c r="AW149" i="1"/>
  <c r="AW160" i="1"/>
  <c r="AW159" i="1" s="1"/>
  <c r="AW163" i="1"/>
  <c r="AW162" i="1" s="1"/>
  <c r="AW166" i="1"/>
  <c r="AW165" i="1" s="1"/>
  <c r="AW170" i="1"/>
  <c r="AW169" i="1" s="1"/>
  <c r="AW168" i="1" s="1"/>
  <c r="AW175" i="1"/>
  <c r="AW174" i="1" s="1"/>
  <c r="AW173" i="1" s="1"/>
  <c r="AW179" i="1"/>
  <c r="AW178" i="1" s="1"/>
  <c r="AW177" i="1" s="1"/>
  <c r="AW186" i="1"/>
  <c r="AW185" i="1" s="1"/>
  <c r="AW184" i="1"/>
  <c r="AW183" i="1" s="1"/>
  <c r="AW182" i="1" s="1"/>
  <c r="AW191" i="1"/>
  <c r="AW190" i="1" s="1"/>
  <c r="AW193" i="1"/>
  <c r="AW192" i="1" s="1"/>
  <c r="AW201" i="1"/>
  <c r="AW203" i="1"/>
  <c r="AW208" i="1"/>
  <c r="AW206" i="1"/>
  <c r="AW216" i="1"/>
  <c r="AW214" i="1"/>
  <c r="AW211" i="1"/>
  <c r="AW210" i="1" s="1"/>
  <c r="AW219" i="1"/>
  <c r="AW218" i="1" s="1"/>
  <c r="AW197" i="1"/>
  <c r="AW196" i="1" s="1"/>
  <c r="AW195" i="1" s="1"/>
  <c r="AW226" i="1"/>
  <c r="AW225" i="1" s="1"/>
  <c r="AW224" i="1" s="1"/>
  <c r="AW234" i="1"/>
  <c r="AW233" i="1" s="1"/>
  <c r="AW228" i="1"/>
  <c r="AW227" i="1" s="1"/>
  <c r="AW231" i="1"/>
  <c r="AW230" i="1"/>
  <c r="AW237" i="1"/>
  <c r="AW236" i="1" s="1"/>
  <c r="AW240" i="1"/>
  <c r="AW239" i="1" s="1"/>
  <c r="AW243" i="1"/>
  <c r="AW242" i="1" s="1"/>
  <c r="AW247" i="1"/>
  <c r="AW246" i="1" s="1"/>
  <c r="AW245" i="1" s="1"/>
  <c r="AW251" i="1"/>
  <c r="AW250" i="1" s="1"/>
  <c r="AW249" i="1" s="1"/>
  <c r="AW253" i="1"/>
  <c r="AW252" i="1" s="1"/>
  <c r="AW256" i="1"/>
  <c r="AW255" i="1" s="1"/>
  <c r="AW259" i="1"/>
  <c r="AW258" i="1" s="1"/>
  <c r="AW262" i="1"/>
  <c r="AW261" i="1" s="1"/>
  <c r="AW265" i="1"/>
  <c r="AW264" i="1" s="1"/>
  <c r="AW268" i="1"/>
  <c r="AW267" i="1"/>
  <c r="AW271" i="1"/>
  <c r="AW270" i="1" s="1"/>
  <c r="AW278" i="1"/>
  <c r="AW277" i="1" s="1"/>
  <c r="AW276" i="1" s="1"/>
  <c r="AW280" i="1"/>
  <c r="AW279" i="1"/>
  <c r="AW284" i="1"/>
  <c r="AW283" i="1"/>
  <c r="AW287" i="1"/>
  <c r="AW286" i="1"/>
  <c r="AW290" i="1"/>
  <c r="AW289" i="1"/>
  <c r="AW294" i="1"/>
  <c r="AW293" i="1" s="1"/>
  <c r="AW292" i="1" s="1"/>
  <c r="AW297" i="1"/>
  <c r="AW296" i="1" s="1"/>
  <c r="AW295" i="1" s="1"/>
  <c r="AW299" i="1"/>
  <c r="AW303" i="1"/>
  <c r="AW302" i="1" s="1"/>
  <c r="AW306" i="1"/>
  <c r="AW308" i="1"/>
  <c r="AW305" i="1" s="1"/>
  <c r="AW310" i="1"/>
  <c r="AW314" i="1"/>
  <c r="AW313" i="1" s="1"/>
  <c r="AW312" i="1" s="1"/>
  <c r="AW319" i="1"/>
  <c r="AW318" i="1" s="1"/>
  <c r="AW317" i="1" s="1"/>
  <c r="AW316" i="1" s="1"/>
  <c r="AW323" i="1"/>
  <c r="AW322" i="1" s="1"/>
  <c r="AW321" i="1" s="1"/>
  <c r="AW326" i="1"/>
  <c r="AW325" i="1" s="1"/>
  <c r="AW324" i="1" s="1"/>
  <c r="AW327" i="1"/>
  <c r="AW330" i="1"/>
  <c r="AW329" i="1" s="1"/>
  <c r="AW328" i="1" s="1"/>
  <c r="AW339" i="1"/>
  <c r="AW338" i="1"/>
  <c r="AW337" i="1" s="1"/>
  <c r="AW334" i="1"/>
  <c r="AW333" i="1" s="1"/>
  <c r="AW336" i="1"/>
  <c r="AW335" i="1" s="1"/>
  <c r="AW344" i="1"/>
  <c r="AW346" i="1"/>
  <c r="AW349" i="1"/>
  <c r="AW348" i="1" s="1"/>
  <c r="AW353" i="1"/>
  <c r="AW352" i="1" s="1"/>
  <c r="AW351" i="1" s="1"/>
  <c r="AW356" i="1"/>
  <c r="AW355" i="1" s="1"/>
  <c r="AW363" i="1"/>
  <c r="AW362" i="1" s="1"/>
  <c r="AW361" i="1" s="1"/>
  <c r="AW360" i="1" s="1"/>
  <c r="AW366" i="1"/>
  <c r="AW365" i="1" s="1"/>
  <c r="AW364" i="1" s="1"/>
  <c r="AW372" i="1"/>
  <c r="AW374" i="1"/>
  <c r="AW380" i="1"/>
  <c r="AW379" i="1" s="1"/>
  <c r="AW383" i="1"/>
  <c r="AW382" i="1" s="1"/>
  <c r="AW386" i="1"/>
  <c r="AX13" i="1"/>
  <c r="AX12" i="1" s="1"/>
  <c r="AX11" i="1" s="1"/>
  <c r="AX16" i="1"/>
  <c r="AX15" i="1" s="1"/>
  <c r="AX18" i="1"/>
  <c r="AX17" i="1" s="1"/>
  <c r="AX20" i="1"/>
  <c r="AX19" i="1" s="1"/>
  <c r="AX28" i="1"/>
  <c r="AX27" i="1" s="1"/>
  <c r="AX23" i="1"/>
  <c r="AX22" i="1" s="1"/>
  <c r="AX21" i="1" s="1"/>
  <c r="AX26" i="1"/>
  <c r="AX25" i="1" s="1"/>
  <c r="AX24" i="1" s="1"/>
  <c r="AX32" i="1"/>
  <c r="AX31" i="1" s="1"/>
  <c r="AX30" i="1" s="1"/>
  <c r="AX36" i="1"/>
  <c r="AX35" i="1" s="1"/>
  <c r="AX38" i="1"/>
  <c r="AX40" i="1"/>
  <c r="AX44" i="1"/>
  <c r="AX43" i="1" s="1"/>
  <c r="AX42" i="1" s="1"/>
  <c r="AX47" i="1"/>
  <c r="AX46" i="1" s="1"/>
  <c r="AX45" i="1" s="1"/>
  <c r="AX50" i="1"/>
  <c r="AX49" i="1" s="1"/>
  <c r="AX48" i="1" s="1"/>
  <c r="AX53" i="1"/>
  <c r="AX52" i="1" s="1"/>
  <c r="AX51" i="1" s="1"/>
  <c r="AX56" i="1"/>
  <c r="AX55" i="1" s="1"/>
  <c r="AX54" i="1" s="1"/>
  <c r="AX60" i="1"/>
  <c r="AX62" i="1"/>
  <c r="AX59" i="1" s="1"/>
  <c r="AX58" i="1" s="1"/>
  <c r="AX57" i="1" s="1"/>
  <c r="AX64" i="1"/>
  <c r="AX70" i="1"/>
  <c r="AX69" i="1" s="1"/>
  <c r="AX72" i="1"/>
  <c r="AX71" i="1" s="1"/>
  <c r="AX74" i="1"/>
  <c r="AX73" i="1" s="1"/>
  <c r="AX77" i="1"/>
  <c r="AX76" i="1" s="1"/>
  <c r="AX75" i="1" s="1"/>
  <c r="AX81" i="1"/>
  <c r="AX80" i="1" s="1"/>
  <c r="AX79" i="1" s="1"/>
  <c r="AX86" i="1"/>
  <c r="AX85" i="1"/>
  <c r="AX84" i="1" s="1"/>
  <c r="AX89" i="1"/>
  <c r="AX88" i="1" s="1"/>
  <c r="AX87" i="1" s="1"/>
  <c r="AX93" i="1"/>
  <c r="AX92" i="1" s="1"/>
  <c r="AX91" i="1" s="1"/>
  <c r="AX90" i="1" s="1"/>
  <c r="AX96" i="1"/>
  <c r="AX98" i="1"/>
  <c r="AX104" i="1"/>
  <c r="AX103" i="1" s="1"/>
  <c r="AX102" i="1" s="1"/>
  <c r="AX107" i="1"/>
  <c r="AX106" i="1" s="1"/>
  <c r="AX105" i="1" s="1"/>
  <c r="AX111" i="1"/>
  <c r="AX114" i="1"/>
  <c r="AX146" i="3" s="1"/>
  <c r="AX145" i="3" s="1"/>
  <c r="AX144" i="3" s="1"/>
  <c r="AX113" i="1"/>
  <c r="AX112" i="1" s="1"/>
  <c r="AX117" i="1"/>
  <c r="AX116" i="1" s="1"/>
  <c r="AX115" i="1" s="1"/>
  <c r="AX119" i="1"/>
  <c r="AX118" i="1"/>
  <c r="AX122" i="1"/>
  <c r="AX121" i="1" s="1"/>
  <c r="AX125" i="1"/>
  <c r="AX124" i="1" s="1"/>
  <c r="AX129" i="1"/>
  <c r="AX128" i="1" s="1"/>
  <c r="AX127" i="1" s="1"/>
  <c r="AX133" i="1"/>
  <c r="AX132" i="1" s="1"/>
  <c r="AX131" i="1" s="1"/>
  <c r="AX142" i="1"/>
  <c r="AX145" i="1"/>
  <c r="AW267" i="3" s="1"/>
  <c r="AW266" i="3" s="1"/>
  <c r="AW265" i="3" s="1"/>
  <c r="AX153" i="1"/>
  <c r="AX152" i="1" s="1"/>
  <c r="AX151" i="1" s="1"/>
  <c r="AX155" i="1"/>
  <c r="AX154" i="1" s="1"/>
  <c r="AX157" i="1"/>
  <c r="AX138" i="1"/>
  <c r="AX137" i="1" s="1"/>
  <c r="AX148" i="1"/>
  <c r="AW270" i="3" s="1"/>
  <c r="AW269" i="3" s="1"/>
  <c r="AX150" i="1"/>
  <c r="AX160" i="1"/>
  <c r="AX159" i="1" s="1"/>
  <c r="AX163" i="1"/>
  <c r="AX162" i="1" s="1"/>
  <c r="AX166" i="1"/>
  <c r="AX165" i="1"/>
  <c r="AX171" i="1"/>
  <c r="AX170" i="1" s="1"/>
  <c r="AX169" i="1" s="1"/>
  <c r="AX168" i="1" s="1"/>
  <c r="AX176" i="1"/>
  <c r="AX175" i="1"/>
  <c r="AX174" i="1"/>
  <c r="AX173" i="1" s="1"/>
  <c r="AX180" i="1"/>
  <c r="AX179" i="1" s="1"/>
  <c r="AX178" i="1" s="1"/>
  <c r="AX177" i="1" s="1"/>
  <c r="AX186" i="1"/>
  <c r="AX185" i="1" s="1"/>
  <c r="AX183" i="1"/>
  <c r="AX182" i="1" s="1"/>
  <c r="AX190" i="1"/>
  <c r="AX192" i="1"/>
  <c r="AX202" i="1"/>
  <c r="AX201" i="1" s="1"/>
  <c r="AX204" i="1"/>
  <c r="AX203" i="1" s="1"/>
  <c r="AX209" i="1"/>
  <c r="AX208" i="1" s="1"/>
  <c r="AX207" i="1"/>
  <c r="AX206" i="1" s="1"/>
  <c r="AX216" i="1"/>
  <c r="AX214" i="1"/>
  <c r="AX212" i="1"/>
  <c r="AX211" i="1"/>
  <c r="AX210" i="1" s="1"/>
  <c r="AX219" i="1"/>
  <c r="AX218" i="1" s="1"/>
  <c r="AX198" i="1"/>
  <c r="AX197" i="1" s="1"/>
  <c r="AX196" i="1" s="1"/>
  <c r="AX195" i="1" s="1"/>
  <c r="AX225" i="1"/>
  <c r="AX224" i="1" s="1"/>
  <c r="AX235" i="1"/>
  <c r="AX234" i="1" s="1"/>
  <c r="AX233" i="1" s="1"/>
  <c r="AX229" i="1"/>
  <c r="AX228" i="1"/>
  <c r="AX227" i="1" s="1"/>
  <c r="AX232" i="1"/>
  <c r="AX231" i="1" s="1"/>
  <c r="AX230" i="1" s="1"/>
  <c r="AX238" i="1"/>
  <c r="AX237" i="1" s="1"/>
  <c r="AX236" i="1" s="1"/>
  <c r="AX240" i="1"/>
  <c r="AX239" i="1" s="1"/>
  <c r="AX243" i="1"/>
  <c r="AX242" i="1" s="1"/>
  <c r="AX246" i="1"/>
  <c r="AX245" i="1" s="1"/>
  <c r="AX250" i="1"/>
  <c r="AX249" i="1" s="1"/>
  <c r="AX254" i="1"/>
  <c r="AX253" i="1" s="1"/>
  <c r="AX252" i="1" s="1"/>
  <c r="AX257" i="1"/>
  <c r="AX256" i="1"/>
  <c r="AX255" i="1" s="1"/>
  <c r="AX260" i="1"/>
  <c r="AX259" i="1" s="1"/>
  <c r="AX258" i="1" s="1"/>
  <c r="AX263" i="1"/>
  <c r="AX262" i="1" s="1"/>
  <c r="AX261" i="1" s="1"/>
  <c r="AX265" i="1"/>
  <c r="AX264" i="1" s="1"/>
  <c r="AX268" i="1"/>
  <c r="AX267" i="1" s="1"/>
  <c r="AX271" i="1"/>
  <c r="AX270" i="1"/>
  <c r="AX277" i="1"/>
  <c r="AX276" i="1" s="1"/>
  <c r="AX280" i="1"/>
  <c r="AX279" i="1" s="1"/>
  <c r="AX285" i="1"/>
  <c r="AX284" i="1"/>
  <c r="AX283" i="1" s="1"/>
  <c r="AX288" i="1"/>
  <c r="AX287" i="1" s="1"/>
  <c r="AX286" i="1" s="1"/>
  <c r="AX290" i="1"/>
  <c r="AX289" i="1" s="1"/>
  <c r="AX293" i="1"/>
  <c r="AX292" i="1" s="1"/>
  <c r="AX298" i="1"/>
  <c r="AX297" i="1" s="1"/>
  <c r="AX300" i="1"/>
  <c r="AX299" i="1" s="1"/>
  <c r="AX304" i="1"/>
  <c r="AX303" i="1" s="1"/>
  <c r="AX302" i="1" s="1"/>
  <c r="AX307" i="1"/>
  <c r="AX306" i="1" s="1"/>
  <c r="AX309" i="1"/>
  <c r="AX308" i="1" s="1"/>
  <c r="AX311" i="1"/>
  <c r="AX310" i="1" s="1"/>
  <c r="AX313" i="1"/>
  <c r="AX312" i="1" s="1"/>
  <c r="AX318" i="1"/>
  <c r="AX317" i="1" s="1"/>
  <c r="AX316" i="1" s="1"/>
  <c r="AX322" i="1"/>
  <c r="AX321" i="1" s="1"/>
  <c r="AX325" i="1"/>
  <c r="AX324" i="1" s="1"/>
  <c r="AX329" i="1"/>
  <c r="AX328" i="1" s="1"/>
  <c r="AX338" i="1"/>
  <c r="AX337" i="1" s="1"/>
  <c r="AX333" i="1"/>
  <c r="AX335" i="1"/>
  <c r="AX345" i="1"/>
  <c r="AX344" i="1" s="1"/>
  <c r="AX347" i="1"/>
  <c r="AX346" i="1" s="1"/>
  <c r="AX349" i="1"/>
  <c r="AX348" i="1" s="1"/>
  <c r="AX354" i="1"/>
  <c r="AX353" i="1"/>
  <c r="AX352" i="1" s="1"/>
  <c r="AX351" i="1" s="1"/>
  <c r="AX356" i="1"/>
  <c r="AX355" i="1" s="1"/>
  <c r="AX362" i="1"/>
  <c r="AX361" i="1" s="1"/>
  <c r="AX360" i="1" s="1"/>
  <c r="AX367" i="1"/>
  <c r="AX366" i="1" s="1"/>
  <c r="AX365" i="1" s="1"/>
  <c r="AX364" i="1" s="1"/>
  <c r="AX373" i="1"/>
  <c r="AX372" i="1" s="1"/>
  <c r="AX375" i="1"/>
  <c r="AX374" i="1" s="1"/>
  <c r="AX381" i="1"/>
  <c r="AX380" i="1" s="1"/>
  <c r="AX379" i="1" s="1"/>
  <c r="AX384" i="1"/>
  <c r="AX383" i="1" s="1"/>
  <c r="AX382" i="1" s="1"/>
  <c r="AX386" i="1"/>
  <c r="AY12" i="1"/>
  <c r="AY11" i="1" s="1"/>
  <c r="AY15" i="1"/>
  <c r="AY17" i="1"/>
  <c r="AY19" i="1"/>
  <c r="AY29" i="1"/>
  <c r="AY28" i="1" s="1"/>
  <c r="AY27" i="1" s="1"/>
  <c r="AY22" i="1"/>
  <c r="AY21" i="1" s="1"/>
  <c r="AY25" i="1"/>
  <c r="AY24" i="1" s="1"/>
  <c r="AY32" i="1"/>
  <c r="AY31" i="1" s="1"/>
  <c r="AY30" i="1" s="1"/>
  <c r="AY36" i="1"/>
  <c r="AY38" i="1"/>
  <c r="AY40" i="1"/>
  <c r="AY43" i="1"/>
  <c r="AY42" i="1" s="1"/>
  <c r="AY46" i="1"/>
  <c r="AY45" i="1" s="1"/>
  <c r="AY49" i="1"/>
  <c r="AY48" i="1"/>
  <c r="AY52" i="1"/>
  <c r="AY51" i="1" s="1"/>
  <c r="AY55" i="1"/>
  <c r="AY54" i="1" s="1"/>
  <c r="AY61" i="1"/>
  <c r="AY63" i="1"/>
  <c r="AY62" i="1" s="1"/>
  <c r="AY64" i="1"/>
  <c r="AY69" i="1"/>
  <c r="AY71" i="1"/>
  <c r="AY73" i="1"/>
  <c r="AY76" i="1"/>
  <c r="AY75" i="1" s="1"/>
  <c r="AY81" i="1"/>
  <c r="AY80" i="1" s="1"/>
  <c r="AY79" i="1" s="1"/>
  <c r="AY85" i="1"/>
  <c r="AY84" i="1" s="1"/>
  <c r="AY88" i="1"/>
  <c r="AY87" i="1" s="1"/>
  <c r="AY92" i="1"/>
  <c r="AY91" i="1" s="1"/>
  <c r="AY90" i="1" s="1"/>
  <c r="AY96" i="1"/>
  <c r="AY95" i="1" s="1"/>
  <c r="AY94" i="1" s="1"/>
  <c r="AY98" i="1"/>
  <c r="AY103" i="1"/>
  <c r="AY102" i="1" s="1"/>
  <c r="AY101" i="1" s="1"/>
  <c r="AY106" i="1"/>
  <c r="AY105" i="1" s="1"/>
  <c r="AY110" i="1"/>
  <c r="AY109" i="1" s="1"/>
  <c r="AY113" i="1"/>
  <c r="AY112" i="1" s="1"/>
  <c r="AY116" i="1"/>
  <c r="AY115" i="1" s="1"/>
  <c r="AY119" i="1"/>
  <c r="AY118" i="1" s="1"/>
  <c r="AY122" i="1"/>
  <c r="AY121" i="1" s="1"/>
  <c r="AY125" i="1"/>
  <c r="AY124" i="1" s="1"/>
  <c r="AY129" i="1"/>
  <c r="AY128" i="1" s="1"/>
  <c r="AY127" i="1" s="1"/>
  <c r="AY133" i="1"/>
  <c r="AY132" i="1" s="1"/>
  <c r="AY131" i="1" s="1"/>
  <c r="AY141" i="1"/>
  <c r="AY140" i="1" s="1"/>
  <c r="AY144" i="1"/>
  <c r="AY143" i="1" s="1"/>
  <c r="AY152" i="1"/>
  <c r="AY151" i="1" s="1"/>
  <c r="AY156" i="1"/>
  <c r="AY155" i="1" s="1"/>
  <c r="AY158" i="1"/>
  <c r="AX280" i="3" s="1"/>
  <c r="AX279" i="3" s="1"/>
  <c r="AY138" i="1"/>
  <c r="AY137" i="1" s="1"/>
  <c r="AY147" i="1"/>
  <c r="AY149" i="1"/>
  <c r="AY160" i="1"/>
  <c r="AY159" i="1" s="1"/>
  <c r="AY163" i="1"/>
  <c r="AY162" i="1" s="1"/>
  <c r="AY166" i="1"/>
  <c r="AY165" i="1" s="1"/>
  <c r="AY170" i="1"/>
  <c r="AY169" i="1" s="1"/>
  <c r="AY168" i="1" s="1"/>
  <c r="AY175" i="1"/>
  <c r="AY174" i="1" s="1"/>
  <c r="AY173" i="1" s="1"/>
  <c r="AY179" i="1"/>
  <c r="AY178" i="1" s="1"/>
  <c r="AY177" i="1" s="1"/>
  <c r="AY186" i="1"/>
  <c r="AY185" i="1" s="1"/>
  <c r="AY183" i="1"/>
  <c r="AY182" i="1" s="1"/>
  <c r="AY190" i="1"/>
  <c r="AY192" i="1"/>
  <c r="AY201" i="1"/>
  <c r="AY203" i="1"/>
  <c r="AY208" i="1"/>
  <c r="AY205" i="1" s="1"/>
  <c r="AY206" i="1"/>
  <c r="AY217" i="1"/>
  <c r="AY216" i="1" s="1"/>
  <c r="AY213" i="1" s="1"/>
  <c r="AY215" i="1"/>
  <c r="AY214" i="1" s="1"/>
  <c r="AY211" i="1"/>
  <c r="AY210" i="1" s="1"/>
  <c r="AY219" i="1"/>
  <c r="AY218" i="1"/>
  <c r="AY197" i="1"/>
  <c r="AY196" i="1" s="1"/>
  <c r="AY195" i="1" s="1"/>
  <c r="AY225" i="1"/>
  <c r="AY224" i="1" s="1"/>
  <c r="AY234" i="1"/>
  <c r="AY233" i="1" s="1"/>
  <c r="AY228" i="1"/>
  <c r="AY227" i="1" s="1"/>
  <c r="AY231" i="1"/>
  <c r="AY230" i="1" s="1"/>
  <c r="AY237" i="1"/>
  <c r="AY236" i="1" s="1"/>
  <c r="AY240" i="1"/>
  <c r="AY239" i="1" s="1"/>
  <c r="AY243" i="1"/>
  <c r="AY242" i="1" s="1"/>
  <c r="AY246" i="1"/>
  <c r="AY245" i="1" s="1"/>
  <c r="AY250" i="1"/>
  <c r="AY249" i="1" s="1"/>
  <c r="AY253" i="1"/>
  <c r="AY252" i="1" s="1"/>
  <c r="AY256" i="1"/>
  <c r="AY255" i="1" s="1"/>
  <c r="AY259" i="1"/>
  <c r="AY258" i="1" s="1"/>
  <c r="AY262" i="1"/>
  <c r="AY261" i="1" s="1"/>
  <c r="AY265" i="1"/>
  <c r="AY264" i="1" s="1"/>
  <c r="AY268" i="1"/>
  <c r="AY267" i="1" s="1"/>
  <c r="AY271" i="1"/>
  <c r="AY270" i="1" s="1"/>
  <c r="AY277" i="1"/>
  <c r="AY276" i="1" s="1"/>
  <c r="AY280" i="1"/>
  <c r="AY279" i="1" s="1"/>
  <c r="AY284" i="1"/>
  <c r="AY283" i="1" s="1"/>
  <c r="AY287" i="1"/>
  <c r="AY286" i="1" s="1"/>
  <c r="AY290" i="1"/>
  <c r="AY289" i="1" s="1"/>
  <c r="AY293" i="1"/>
  <c r="AY292" i="1" s="1"/>
  <c r="AY297" i="1"/>
  <c r="AY299" i="1"/>
  <c r="AY303" i="1"/>
  <c r="AY302" i="1" s="1"/>
  <c r="AY306" i="1"/>
  <c r="AY308" i="1"/>
  <c r="AY310" i="1"/>
  <c r="AY305" i="1" s="1"/>
  <c r="AY313" i="1"/>
  <c r="AY312" i="1" s="1"/>
  <c r="AY318" i="1"/>
  <c r="AY317" i="1" s="1"/>
  <c r="AY316" i="1" s="1"/>
  <c r="AY322" i="1"/>
  <c r="AY321" i="1" s="1"/>
  <c r="AY325" i="1"/>
  <c r="AY324" i="1" s="1"/>
  <c r="AY329" i="1"/>
  <c r="AY328" i="1" s="1"/>
  <c r="AY338" i="1"/>
  <c r="AY337" i="1" s="1"/>
  <c r="AY333" i="1"/>
  <c r="AY332" i="1" s="1"/>
  <c r="AY335" i="1"/>
  <c r="AY344" i="1"/>
  <c r="AY346" i="1"/>
  <c r="AY350" i="1"/>
  <c r="AY349" i="1" s="1"/>
  <c r="AY348" i="1" s="1"/>
  <c r="AY353" i="1"/>
  <c r="AY352" i="1" s="1"/>
  <c r="AY351" i="1" s="1"/>
  <c r="AY356" i="1"/>
  <c r="AY355" i="1" s="1"/>
  <c r="AY362" i="1"/>
  <c r="AY361" i="1" s="1"/>
  <c r="AY360" i="1" s="1"/>
  <c r="AY366" i="1"/>
  <c r="AY365" i="1" s="1"/>
  <c r="AY364" i="1" s="1"/>
  <c r="AY372" i="1"/>
  <c r="AY374" i="1"/>
  <c r="AY380" i="1"/>
  <c r="AY379" i="1" s="1"/>
  <c r="AY383" i="1"/>
  <c r="AY382" i="1" s="1"/>
  <c r="AY387" i="1"/>
  <c r="AY386" i="1" s="1"/>
  <c r="AZ13" i="1"/>
  <c r="AZ12" i="1" s="1"/>
  <c r="AZ11" i="1" s="1"/>
  <c r="AZ16" i="1"/>
  <c r="AZ15" i="1" s="1"/>
  <c r="AZ18" i="1"/>
  <c r="AZ17" i="1" s="1"/>
  <c r="AZ20" i="1"/>
  <c r="AZ19" i="1" s="1"/>
  <c r="AZ29" i="1"/>
  <c r="AZ28" i="1" s="1"/>
  <c r="AZ27" i="1" s="1"/>
  <c r="AZ23" i="1"/>
  <c r="AZ22" i="1" s="1"/>
  <c r="AZ21" i="1" s="1"/>
  <c r="AZ26" i="1"/>
  <c r="AZ25" i="1" s="1"/>
  <c r="AZ24" i="1" s="1"/>
  <c r="AZ33" i="1"/>
  <c r="AZ32" i="1" s="1"/>
  <c r="AZ31" i="1" s="1"/>
  <c r="AZ30" i="1" s="1"/>
  <c r="AZ37" i="1"/>
  <c r="AZ36" i="1" s="1"/>
  <c r="AZ35" i="1" s="1"/>
  <c r="AZ39" i="1"/>
  <c r="AZ38" i="1" s="1"/>
  <c r="AZ41" i="1"/>
  <c r="AZ40" i="1" s="1"/>
  <c r="AZ44" i="1"/>
  <c r="AZ43" i="1"/>
  <c r="AZ42" i="1" s="1"/>
  <c r="AZ47" i="1"/>
  <c r="AZ46" i="1" s="1"/>
  <c r="AZ45" i="1" s="1"/>
  <c r="AZ50" i="1"/>
  <c r="AZ49" i="1" s="1"/>
  <c r="AZ48" i="1" s="1"/>
  <c r="AZ53" i="1"/>
  <c r="AZ52" i="1" s="1"/>
  <c r="AZ51" i="1" s="1"/>
  <c r="AZ56" i="1"/>
  <c r="AZ55" i="1" s="1"/>
  <c r="AZ54" i="1" s="1"/>
  <c r="AZ61" i="1"/>
  <c r="AZ60" i="1" s="1"/>
  <c r="AZ63" i="1"/>
  <c r="AZ62" i="1" s="1"/>
  <c r="AZ65" i="1"/>
  <c r="AZ64" i="1" s="1"/>
  <c r="AZ70" i="1"/>
  <c r="AZ69" i="1" s="1"/>
  <c r="AZ72" i="1"/>
  <c r="AZ71" i="1" s="1"/>
  <c r="AZ74" i="1"/>
  <c r="AZ73" i="1" s="1"/>
  <c r="AZ77" i="1"/>
  <c r="AZ76" i="1" s="1"/>
  <c r="AZ75" i="1" s="1"/>
  <c r="AZ82" i="1"/>
  <c r="AZ81" i="1" s="1"/>
  <c r="AZ80" i="1" s="1"/>
  <c r="AZ79" i="1" s="1"/>
  <c r="AZ86" i="1"/>
  <c r="AZ85" i="1" s="1"/>
  <c r="AZ84" i="1" s="1"/>
  <c r="AZ89" i="1"/>
  <c r="AZ88" i="1" s="1"/>
  <c r="AZ87" i="1" s="1"/>
  <c r="AZ93" i="1"/>
  <c r="AZ92" i="1" s="1"/>
  <c r="AZ91" i="1" s="1"/>
  <c r="AZ90" i="1" s="1"/>
  <c r="AZ97" i="1"/>
  <c r="AZ96" i="1"/>
  <c r="AZ95" i="1" s="1"/>
  <c r="AZ94" i="1" s="1"/>
  <c r="AZ99" i="1"/>
  <c r="AZ98" i="1" s="1"/>
  <c r="AZ104" i="1"/>
  <c r="AZ103" i="1" s="1"/>
  <c r="AZ102" i="1" s="1"/>
  <c r="AZ107" i="1"/>
  <c r="AZ106" i="1" s="1"/>
  <c r="AZ105" i="1" s="1"/>
  <c r="AZ111" i="1"/>
  <c r="AZ143" i="3" s="1"/>
  <c r="AZ142" i="3" s="1"/>
  <c r="AZ141" i="3" s="1"/>
  <c r="AZ114" i="1"/>
  <c r="AZ146" i="3" s="1"/>
  <c r="AZ145" i="3" s="1"/>
  <c r="AZ144" i="3" s="1"/>
  <c r="AZ117" i="1"/>
  <c r="AZ116" i="1" s="1"/>
  <c r="AZ115" i="1" s="1"/>
  <c r="AZ120" i="1"/>
  <c r="AZ119" i="1" s="1"/>
  <c r="AZ118" i="1" s="1"/>
  <c r="AZ123" i="1"/>
  <c r="AZ122" i="1" s="1"/>
  <c r="AZ121" i="1" s="1"/>
  <c r="AZ126" i="1"/>
  <c r="AZ125" i="1" s="1"/>
  <c r="AZ124" i="1" s="1"/>
  <c r="AZ130" i="1"/>
  <c r="AZ129" i="1" s="1"/>
  <c r="AZ128" i="1" s="1"/>
  <c r="AZ127" i="1" s="1"/>
  <c r="AZ134" i="1"/>
  <c r="AZ133" i="1" s="1"/>
  <c r="AZ132" i="1" s="1"/>
  <c r="AZ131" i="1" s="1"/>
  <c r="AZ142" i="1"/>
  <c r="AZ141" i="1" s="1"/>
  <c r="AZ140" i="1" s="1"/>
  <c r="AZ145" i="1"/>
  <c r="AZ144" i="1" s="1"/>
  <c r="AZ143" i="1" s="1"/>
  <c r="AZ153" i="1"/>
  <c r="AZ152" i="1" s="1"/>
  <c r="AZ151" i="1" s="1"/>
  <c r="AZ156" i="1"/>
  <c r="AZ155" i="1" s="1"/>
  <c r="AZ158" i="1"/>
  <c r="AZ157" i="1" s="1"/>
  <c r="AZ139" i="1"/>
  <c r="AZ138" i="1" s="1"/>
  <c r="AZ137" i="1" s="1"/>
  <c r="AZ148" i="1"/>
  <c r="AZ147" i="1" s="1"/>
  <c r="AZ150" i="1"/>
  <c r="AZ149" i="1" s="1"/>
  <c r="AZ161" i="1"/>
  <c r="AZ160" i="1" s="1"/>
  <c r="AZ159" i="1" s="1"/>
  <c r="AZ164" i="1"/>
  <c r="AY286" i="3" s="1"/>
  <c r="AY285" i="3" s="1"/>
  <c r="AY284" i="3" s="1"/>
  <c r="AZ167" i="1"/>
  <c r="AZ166" i="1"/>
  <c r="AZ165" i="1" s="1"/>
  <c r="AZ171" i="1"/>
  <c r="AZ170" i="1" s="1"/>
  <c r="AZ169" i="1" s="1"/>
  <c r="AZ168" i="1" s="1"/>
  <c r="AZ176" i="1"/>
  <c r="AZ175" i="1" s="1"/>
  <c r="AZ174" i="1" s="1"/>
  <c r="AZ173" i="1" s="1"/>
  <c r="AZ180" i="1"/>
  <c r="AZ179" i="1" s="1"/>
  <c r="AZ178" i="1" s="1"/>
  <c r="AZ177" i="1" s="1"/>
  <c r="AZ187" i="1"/>
  <c r="AZ186" i="1" s="1"/>
  <c r="AZ185" i="1" s="1"/>
  <c r="AZ184" i="1"/>
  <c r="AZ183" i="1" s="1"/>
  <c r="AZ182" i="1" s="1"/>
  <c r="AZ191" i="1"/>
  <c r="AZ190" i="1" s="1"/>
  <c r="AZ189" i="1" s="1"/>
  <c r="AZ188" i="1" s="1"/>
  <c r="AZ193" i="1"/>
  <c r="AZ192" i="1" s="1"/>
  <c r="AZ202" i="1"/>
  <c r="AZ201" i="1" s="1"/>
  <c r="AZ204" i="1"/>
  <c r="AZ203" i="1" s="1"/>
  <c r="AZ209" i="1"/>
  <c r="AZ208" i="1" s="1"/>
  <c r="AZ207" i="1"/>
  <c r="AZ206" i="1" s="1"/>
  <c r="AZ217" i="1"/>
  <c r="AZ216" i="1" s="1"/>
  <c r="AZ213" i="1" s="1"/>
  <c r="AZ215" i="1"/>
  <c r="AZ214" i="1" s="1"/>
  <c r="AZ212" i="1"/>
  <c r="AZ211" i="1" s="1"/>
  <c r="AZ210" i="1" s="1"/>
  <c r="AZ220" i="1"/>
  <c r="AZ219" i="1" s="1"/>
  <c r="AZ218" i="1" s="1"/>
  <c r="AZ198" i="1"/>
  <c r="AZ197" i="1"/>
  <c r="AZ196" i="1" s="1"/>
  <c r="AZ195" i="1" s="1"/>
  <c r="AZ226" i="1"/>
  <c r="AZ225" i="1" s="1"/>
  <c r="AZ224" i="1" s="1"/>
  <c r="AZ235" i="1"/>
  <c r="AZ234" i="1" s="1"/>
  <c r="AZ233" i="1" s="1"/>
  <c r="AZ229" i="1"/>
  <c r="AZ228" i="1" s="1"/>
  <c r="AZ227" i="1" s="1"/>
  <c r="AZ232" i="1"/>
  <c r="AZ231" i="1" s="1"/>
  <c r="AZ230" i="1" s="1"/>
  <c r="AZ238" i="1"/>
  <c r="AZ237" i="1" s="1"/>
  <c r="AZ236" i="1" s="1"/>
  <c r="AZ241" i="1"/>
  <c r="AZ240" i="1" s="1"/>
  <c r="AZ239" i="1" s="1"/>
  <c r="AZ244" i="1"/>
  <c r="AZ243" i="1" s="1"/>
  <c r="AZ242" i="1" s="1"/>
  <c r="AZ247" i="1"/>
  <c r="AZ246" i="1" s="1"/>
  <c r="AZ245" i="1" s="1"/>
  <c r="AZ251" i="1"/>
  <c r="AZ250" i="1" s="1"/>
  <c r="AZ249" i="1" s="1"/>
  <c r="AZ254" i="1"/>
  <c r="AZ253" i="1" s="1"/>
  <c r="AZ252" i="1" s="1"/>
  <c r="AZ257" i="1"/>
  <c r="AZ256" i="1" s="1"/>
  <c r="AZ255" i="1" s="1"/>
  <c r="AZ260" i="1"/>
  <c r="AZ259" i="1" s="1"/>
  <c r="AZ258" i="1" s="1"/>
  <c r="AZ263" i="1"/>
  <c r="AZ262" i="1" s="1"/>
  <c r="AZ261" i="1" s="1"/>
  <c r="AZ266" i="1"/>
  <c r="AZ265" i="1" s="1"/>
  <c r="AZ264" i="1" s="1"/>
  <c r="AZ269" i="1"/>
  <c r="AZ268" i="1" s="1"/>
  <c r="AZ267" i="1" s="1"/>
  <c r="AZ272" i="1"/>
  <c r="AZ271" i="1" s="1"/>
  <c r="AZ270" i="1" s="1"/>
  <c r="AZ278" i="1"/>
  <c r="AZ277" i="1" s="1"/>
  <c r="AZ276" i="1" s="1"/>
  <c r="AZ275" i="1"/>
  <c r="AZ281" i="1"/>
  <c r="AZ280" i="1" s="1"/>
  <c r="AZ279" i="1" s="1"/>
  <c r="AZ285" i="1"/>
  <c r="AZ284" i="1" s="1"/>
  <c r="AZ283" i="1" s="1"/>
  <c r="AZ288" i="1"/>
  <c r="AZ287" i="1" s="1"/>
  <c r="AZ286" i="1" s="1"/>
  <c r="AZ291" i="1"/>
  <c r="AZ290" i="1" s="1"/>
  <c r="AZ289" i="1" s="1"/>
  <c r="AZ294" i="1"/>
  <c r="AZ293" i="1" s="1"/>
  <c r="AZ292" i="1" s="1"/>
  <c r="AZ298" i="1"/>
  <c r="AZ297" i="1" s="1"/>
  <c r="AZ296" i="1" s="1"/>
  <c r="AZ295" i="1" s="1"/>
  <c r="AZ300" i="1"/>
  <c r="AZ299" i="1" s="1"/>
  <c r="AZ304" i="1"/>
  <c r="AZ303" i="1" s="1"/>
  <c r="AZ302" i="1" s="1"/>
  <c r="AZ307" i="1"/>
  <c r="AZ306" i="1" s="1"/>
  <c r="AZ309" i="1"/>
  <c r="AZ308" i="1" s="1"/>
  <c r="AZ311" i="1"/>
  <c r="AZ310" i="1" s="1"/>
  <c r="AZ314" i="1"/>
  <c r="AZ313" i="1" s="1"/>
  <c r="AZ312" i="1" s="1"/>
  <c r="AZ319" i="1"/>
  <c r="AZ318" i="1" s="1"/>
  <c r="AZ317" i="1" s="1"/>
  <c r="AZ316" i="1" s="1"/>
  <c r="AZ323" i="1"/>
  <c r="AZ322" i="1" s="1"/>
  <c r="AZ321" i="1" s="1"/>
  <c r="AZ326" i="1"/>
  <c r="AZ327" i="1"/>
  <c r="AZ330" i="1"/>
  <c r="AZ329" i="1" s="1"/>
  <c r="AZ328" i="1" s="1"/>
  <c r="AZ339" i="1"/>
  <c r="AZ338" i="1" s="1"/>
  <c r="AZ337" i="1" s="1"/>
  <c r="AZ334" i="1"/>
  <c r="AZ333" i="1" s="1"/>
  <c r="AZ336" i="1"/>
  <c r="AZ335" i="1" s="1"/>
  <c r="AZ345" i="1"/>
  <c r="AZ344" i="1" s="1"/>
  <c r="AZ347" i="1"/>
  <c r="AZ346" i="1" s="1"/>
  <c r="AZ350" i="1"/>
  <c r="AZ349" i="1" s="1"/>
  <c r="AZ348" i="1" s="1"/>
  <c r="AZ354" i="1"/>
  <c r="AZ353" i="1" s="1"/>
  <c r="AZ352" i="1" s="1"/>
  <c r="AZ351" i="1" s="1"/>
  <c r="AZ358" i="1"/>
  <c r="AZ356" i="1" s="1"/>
  <c r="AZ355" i="1" s="1"/>
  <c r="AZ363" i="1"/>
  <c r="AZ362" i="1" s="1"/>
  <c r="AZ361" i="1" s="1"/>
  <c r="AZ360" i="1" s="1"/>
  <c r="AZ367" i="1"/>
  <c r="AZ366" i="1" s="1"/>
  <c r="AZ365" i="1" s="1"/>
  <c r="AZ364" i="1" s="1"/>
  <c r="AZ373" i="1"/>
  <c r="AZ372" i="1" s="1"/>
  <c r="AZ375" i="1"/>
  <c r="AZ374" i="1" s="1"/>
  <c r="AZ381" i="1"/>
  <c r="AZ380" i="1" s="1"/>
  <c r="AZ379" i="1" s="1"/>
  <c r="AZ384" i="1"/>
  <c r="AZ383" i="1" s="1"/>
  <c r="AZ382" i="1" s="1"/>
  <c r="AZ387" i="1"/>
  <c r="AZ386" i="1" s="1"/>
  <c r="AZ385" i="1" s="1"/>
  <c r="O289" i="2"/>
  <c r="O288" i="2" s="1"/>
  <c r="O287" i="2" s="1"/>
  <c r="P289" i="2"/>
  <c r="P288" i="2" s="1"/>
  <c r="P287" i="2" s="1"/>
  <c r="Q289" i="2"/>
  <c r="Q288" i="2" s="1"/>
  <c r="Q287" i="2" s="1"/>
  <c r="V289" i="2"/>
  <c r="V288" i="2" s="1"/>
  <c r="V287" i="2" s="1"/>
  <c r="W289" i="2"/>
  <c r="W288" i="2" s="1"/>
  <c r="W287" i="2" s="1"/>
  <c r="X289" i="2"/>
  <c r="X288" i="2" s="1"/>
  <c r="X287" i="2" s="1"/>
  <c r="Y289" i="2"/>
  <c r="Y288" i="2" s="1"/>
  <c r="Y287" i="2" s="1"/>
  <c r="Z289" i="2"/>
  <c r="Z288" i="2" s="1"/>
  <c r="Z287" i="2" s="1"/>
  <c r="AA289" i="2"/>
  <c r="AA288" i="2" s="1"/>
  <c r="AA287" i="2" s="1"/>
  <c r="AB289" i="2"/>
  <c r="AB288" i="2" s="1"/>
  <c r="AB287" i="2" s="1"/>
  <c r="AC289" i="2"/>
  <c r="AC288" i="2" s="1"/>
  <c r="AC287" i="2" s="1"/>
  <c r="AD289" i="2"/>
  <c r="AD288" i="2" s="1"/>
  <c r="AD287" i="2" s="1"/>
  <c r="AE289" i="2"/>
  <c r="AE288" i="2" s="1"/>
  <c r="AE287" i="2" s="1"/>
  <c r="AF289" i="2"/>
  <c r="AF288" i="2" s="1"/>
  <c r="AF287" i="2" s="1"/>
  <c r="AG289" i="2"/>
  <c r="AG288" i="2" s="1"/>
  <c r="AG287" i="2" s="1"/>
  <c r="AH289" i="2"/>
  <c r="AH288" i="2" s="1"/>
  <c r="AH287" i="2" s="1"/>
  <c r="AI289" i="2"/>
  <c r="AI288" i="2" s="1"/>
  <c r="AI287" i="2" s="1"/>
  <c r="AJ289" i="2"/>
  <c r="AJ288" i="2" s="1"/>
  <c r="AJ287" i="2" s="1"/>
  <c r="AK289" i="2"/>
  <c r="AK288" i="2"/>
  <c r="AK287" i="2" s="1"/>
  <c r="AP289" i="2"/>
  <c r="AP288" i="2" s="1"/>
  <c r="AP287" i="2" s="1"/>
  <c r="AQ289" i="2"/>
  <c r="AQ288" i="2" s="1"/>
  <c r="AQ287" i="2" s="1"/>
  <c r="AR289" i="2"/>
  <c r="AR288" i="2" s="1"/>
  <c r="AR287" i="2" s="1"/>
  <c r="AS289" i="2"/>
  <c r="AS288" i="2" s="1"/>
  <c r="AS287" i="2" s="1"/>
  <c r="AT289" i="2"/>
  <c r="AT288" i="2" s="1"/>
  <c r="AT287" i="2" s="1"/>
  <c r="AU289" i="2"/>
  <c r="AU288" i="2" s="1"/>
  <c r="AU287" i="2" s="1"/>
  <c r="AV289" i="2"/>
  <c r="AV288" i="2" s="1"/>
  <c r="AV287" i="2" s="1"/>
  <c r="AW289" i="2"/>
  <c r="AW288" i="2" s="1"/>
  <c r="AW287" i="2" s="1"/>
  <c r="AX289" i="2"/>
  <c r="AX288" i="2" s="1"/>
  <c r="AX287" i="2" s="1"/>
  <c r="N289" i="2"/>
  <c r="N288" i="2" s="1"/>
  <c r="N287" i="2" s="1"/>
  <c r="K214" i="3"/>
  <c r="K213" i="3" s="1"/>
  <c r="K212" i="3" s="1"/>
  <c r="L214" i="3"/>
  <c r="L213" i="3" s="1"/>
  <c r="L212" i="3" s="1"/>
  <c r="M214" i="3"/>
  <c r="M213" i="3" s="1"/>
  <c r="M212" i="3" s="1"/>
  <c r="O214" i="3"/>
  <c r="O213" i="3" s="1"/>
  <c r="O212" i="3" s="1"/>
  <c r="P214" i="3"/>
  <c r="P213" i="3" s="1"/>
  <c r="P212" i="3" s="1"/>
  <c r="Q214" i="3"/>
  <c r="Q213" i="3" s="1"/>
  <c r="Q212" i="3" s="1"/>
  <c r="V214" i="3"/>
  <c r="V213" i="3" s="1"/>
  <c r="V212" i="3" s="1"/>
  <c r="W214" i="3"/>
  <c r="W213" i="3" s="1"/>
  <c r="W212" i="3" s="1"/>
  <c r="X214" i="3"/>
  <c r="X213" i="3" s="1"/>
  <c r="X212" i="3" s="1"/>
  <c r="Y214" i="3"/>
  <c r="Y213" i="3" s="1"/>
  <c r="Y212" i="3" s="1"/>
  <c r="Z214" i="3"/>
  <c r="Z213" i="3" s="1"/>
  <c r="Z212" i="3" s="1"/>
  <c r="AA214" i="3"/>
  <c r="AA213" i="3" s="1"/>
  <c r="AA212" i="3" s="1"/>
  <c r="AB214" i="3"/>
  <c r="AB213" i="3" s="1"/>
  <c r="AB212" i="3" s="1"/>
  <c r="AC214" i="3"/>
  <c r="AC213" i="3" s="1"/>
  <c r="AC212" i="3" s="1"/>
  <c r="AD214" i="3"/>
  <c r="AD213" i="3" s="1"/>
  <c r="AD212" i="3" s="1"/>
  <c r="AE214" i="3"/>
  <c r="AE213" i="3" s="1"/>
  <c r="AE212" i="3" s="1"/>
  <c r="AF214" i="3"/>
  <c r="AF213" i="3" s="1"/>
  <c r="AF212" i="3" s="1"/>
  <c r="AG214" i="3"/>
  <c r="AG213" i="3" s="1"/>
  <c r="AG212" i="3" s="1"/>
  <c r="AH214" i="3"/>
  <c r="AH213" i="3" s="1"/>
  <c r="AH212" i="3" s="1"/>
  <c r="AI214" i="3"/>
  <c r="AI213" i="3" s="1"/>
  <c r="AI212" i="3" s="1"/>
  <c r="AJ214" i="3"/>
  <c r="AJ213" i="3" s="1"/>
  <c r="AJ212" i="3" s="1"/>
  <c r="AK214" i="3"/>
  <c r="AK213" i="3" s="1"/>
  <c r="AK212" i="3" s="1"/>
  <c r="AP214" i="3"/>
  <c r="AP213" i="3" s="1"/>
  <c r="AP212" i="3" s="1"/>
  <c r="AQ214" i="3"/>
  <c r="AQ213" i="3" s="1"/>
  <c r="AQ212" i="3" s="1"/>
  <c r="AR214" i="3"/>
  <c r="AR213" i="3" s="1"/>
  <c r="AR212" i="3" s="1"/>
  <c r="AS214" i="3"/>
  <c r="AS213" i="3" s="1"/>
  <c r="AS212" i="3" s="1"/>
  <c r="AT214" i="3"/>
  <c r="AT213" i="3" s="1"/>
  <c r="AT212" i="3" s="1"/>
  <c r="AU214" i="3"/>
  <c r="AU213" i="3" s="1"/>
  <c r="AU212" i="3" s="1"/>
  <c r="AV214" i="3"/>
  <c r="AV213" i="3" s="1"/>
  <c r="AV212" i="3" s="1"/>
  <c r="AW214" i="3"/>
  <c r="AW213" i="3" s="1"/>
  <c r="AW212" i="3" s="1"/>
  <c r="AX214" i="3"/>
  <c r="AX213" i="3" s="1"/>
  <c r="AX212" i="3" s="1"/>
  <c r="J214" i="3"/>
  <c r="J213" i="3" s="1"/>
  <c r="J212" i="3" s="1"/>
  <c r="S272" i="1"/>
  <c r="S214" i="3"/>
  <c r="S213" i="3" s="1"/>
  <c r="S212" i="3" s="1"/>
  <c r="T272" i="1"/>
  <c r="T271" i="1" s="1"/>
  <c r="T270" i="1" s="1"/>
  <c r="U272" i="1"/>
  <c r="U289" i="2"/>
  <c r="U288" i="2" s="1"/>
  <c r="U287" i="2" s="1"/>
  <c r="R272" i="1"/>
  <c r="R271" i="1" s="1"/>
  <c r="R270" i="1" s="1"/>
  <c r="BA275" i="1"/>
  <c r="BB275" i="1"/>
  <c r="BC275" i="1"/>
  <c r="AQ275" i="1"/>
  <c r="S275" i="1"/>
  <c r="T275" i="1"/>
  <c r="U275" i="1"/>
  <c r="BA272" i="1"/>
  <c r="AZ289" i="2" s="1"/>
  <c r="AZ288" i="2" s="1"/>
  <c r="AZ287" i="2" s="1"/>
  <c r="BB272" i="1"/>
  <c r="BA289" i="2"/>
  <c r="BA288" i="2" s="1"/>
  <c r="BA287" i="2" s="1"/>
  <c r="BC272" i="1"/>
  <c r="BB289" i="2" s="1"/>
  <c r="BB288" i="2" s="1"/>
  <c r="BB287" i="2" s="1"/>
  <c r="AM214" i="3"/>
  <c r="AM213" i="3" s="1"/>
  <c r="AM212" i="3" s="1"/>
  <c r="AN289" i="2"/>
  <c r="AN288" i="2" s="1"/>
  <c r="AN287" i="2" s="1"/>
  <c r="AO289" i="2"/>
  <c r="AO288" i="2" s="1"/>
  <c r="AO287" i="2" s="1"/>
  <c r="AL289" i="2"/>
  <c r="AL288" i="2" s="1"/>
  <c r="AL287" i="2" s="1"/>
  <c r="K271" i="1"/>
  <c r="K270" i="1" s="1"/>
  <c r="L271" i="1"/>
  <c r="L270" i="1" s="1"/>
  <c r="M271" i="1"/>
  <c r="M270" i="1" s="1"/>
  <c r="N271" i="1"/>
  <c r="N270" i="1" s="1"/>
  <c r="O271" i="1"/>
  <c r="O270" i="1" s="1"/>
  <c r="Q271" i="1"/>
  <c r="Q270" i="1" s="1"/>
  <c r="S271" i="1"/>
  <c r="S270" i="1" s="1"/>
  <c r="U271" i="1"/>
  <c r="U270" i="1" s="1"/>
  <c r="V271" i="1"/>
  <c r="V270" i="1" s="1"/>
  <c r="V248" i="1" s="1"/>
  <c r="W271" i="1"/>
  <c r="W270" i="1" s="1"/>
  <c r="W248" i="1" s="1"/>
  <c r="X271" i="1"/>
  <c r="X270" i="1"/>
  <c r="X248" i="1" s="1"/>
  <c r="Y271" i="1"/>
  <c r="Y270" i="1" s="1"/>
  <c r="Y248" i="1" s="1"/>
  <c r="Z271" i="1"/>
  <c r="Z270" i="1" s="1"/>
  <c r="Z248" i="1" s="1"/>
  <c r="AA271" i="1"/>
  <c r="AA270" i="1" s="1"/>
  <c r="AA248" i="1" s="1"/>
  <c r="AB271" i="1"/>
  <c r="AB270" i="1" s="1"/>
  <c r="AB248" i="1" s="1"/>
  <c r="AC271" i="1"/>
  <c r="AC270" i="1" s="1"/>
  <c r="AC248" i="1" s="1"/>
  <c r="AE271" i="1"/>
  <c r="AE270" i="1" s="1"/>
  <c r="AF271" i="1"/>
  <c r="AF270" i="1" s="1"/>
  <c r="AG271" i="1"/>
  <c r="AG270" i="1" s="1"/>
  <c r="AQ271" i="1"/>
  <c r="AQ270" i="1" s="1"/>
  <c r="AQ248" i="1" s="1"/>
  <c r="AR271" i="1"/>
  <c r="AR270" i="1" s="1"/>
  <c r="AS271" i="1"/>
  <c r="AS270" i="1" s="1"/>
  <c r="AT271" i="1"/>
  <c r="AT270" i="1" s="1"/>
  <c r="AU271" i="1"/>
  <c r="AU270" i="1" s="1"/>
  <c r="BA271" i="1"/>
  <c r="BA270" i="1" s="1"/>
  <c r="BB271" i="1"/>
  <c r="BB270" i="1" s="1"/>
  <c r="J271" i="1"/>
  <c r="J270" i="1" s="1"/>
  <c r="AU14" i="3"/>
  <c r="AU13" i="3" s="1"/>
  <c r="AV14" i="3"/>
  <c r="AV13" i="3" s="1"/>
  <c r="AX14" i="3"/>
  <c r="AX13" i="3" s="1"/>
  <c r="AU16" i="3"/>
  <c r="AU15" i="3" s="1"/>
  <c r="AV16" i="3"/>
  <c r="AV15" i="3" s="1"/>
  <c r="AX16" i="3"/>
  <c r="AX15" i="3" s="1"/>
  <c r="AU20" i="3"/>
  <c r="AU19" i="3" s="1"/>
  <c r="AU18" i="3" s="1"/>
  <c r="AV20" i="3"/>
  <c r="AV19" i="3" s="1"/>
  <c r="AV18" i="3" s="1"/>
  <c r="AX20" i="3"/>
  <c r="AX19" i="3" s="1"/>
  <c r="AX18" i="3" s="1"/>
  <c r="AU23" i="3"/>
  <c r="AU22" i="3" s="1"/>
  <c r="AV23" i="3"/>
  <c r="AV22" i="3" s="1"/>
  <c r="AX23" i="3"/>
  <c r="AX22" i="3"/>
  <c r="AU25" i="3"/>
  <c r="AU24" i="3" s="1"/>
  <c r="AV25" i="3"/>
  <c r="AV24" i="3" s="1"/>
  <c r="AX25" i="3"/>
  <c r="AX24" i="3" s="1"/>
  <c r="AU27" i="3"/>
  <c r="AU26" i="3" s="1"/>
  <c r="AV27" i="3"/>
  <c r="AV26" i="3" s="1"/>
  <c r="AX27" i="3"/>
  <c r="AX26" i="3" s="1"/>
  <c r="AU30" i="3"/>
  <c r="AU29" i="3"/>
  <c r="AU28" i="3" s="1"/>
  <c r="AV30" i="3"/>
  <c r="AV29" i="3" s="1"/>
  <c r="AV28" i="3" s="1"/>
  <c r="AX30" i="3"/>
  <c r="AX29" i="3" s="1"/>
  <c r="AX28" i="3" s="1"/>
  <c r="AU33" i="3"/>
  <c r="AU32" i="3"/>
  <c r="AU31" i="3" s="1"/>
  <c r="AV33" i="3"/>
  <c r="AV32" i="3" s="1"/>
  <c r="AV31" i="3" s="1"/>
  <c r="AX33" i="3"/>
  <c r="AX32" i="3" s="1"/>
  <c r="AX31" i="3" s="1"/>
  <c r="AU36" i="3"/>
  <c r="AU35" i="3" s="1"/>
  <c r="AU34" i="3" s="1"/>
  <c r="AV36" i="3"/>
  <c r="AV35" i="3" s="1"/>
  <c r="AV34" i="3" s="1"/>
  <c r="AW36" i="3"/>
  <c r="AW35" i="3" s="1"/>
  <c r="AW34" i="3" s="1"/>
  <c r="AU40" i="3"/>
  <c r="AU39" i="3" s="1"/>
  <c r="AU38" i="3" s="1"/>
  <c r="AU37" i="3" s="1"/>
  <c r="AW40" i="3"/>
  <c r="AW39" i="3" s="1"/>
  <c r="AW38" i="3" s="1"/>
  <c r="AW37" i="3" s="1"/>
  <c r="AX40" i="3"/>
  <c r="AX39" i="3" s="1"/>
  <c r="AX38" i="3" s="1"/>
  <c r="AX37" i="3" s="1"/>
  <c r="AU44" i="3"/>
  <c r="AU43" i="3" s="1"/>
  <c r="AV44" i="3"/>
  <c r="AV43" i="3" s="1"/>
  <c r="AX44" i="3"/>
  <c r="AX43" i="3" s="1"/>
  <c r="AU46" i="3"/>
  <c r="AU45" i="3" s="1"/>
  <c r="AV46" i="3"/>
  <c r="AV45" i="3" s="1"/>
  <c r="AX46" i="3"/>
  <c r="AX45" i="3" s="1"/>
  <c r="AU49" i="3"/>
  <c r="AU48" i="3" s="1"/>
  <c r="AU47" i="3" s="1"/>
  <c r="AV49" i="3"/>
  <c r="AV48" i="3" s="1"/>
  <c r="AV47" i="3" s="1"/>
  <c r="AW49" i="3"/>
  <c r="AW48" i="3" s="1"/>
  <c r="AW47" i="3" s="1"/>
  <c r="AU52" i="3"/>
  <c r="AU51" i="3" s="1"/>
  <c r="AU50" i="3" s="1"/>
  <c r="AV52" i="3"/>
  <c r="AV51" i="3" s="1"/>
  <c r="AV50" i="3" s="1"/>
  <c r="AX52" i="3"/>
  <c r="AX51" i="3" s="1"/>
  <c r="AX50" i="3" s="1"/>
  <c r="AU55" i="3"/>
  <c r="AU54" i="3" s="1"/>
  <c r="AU53" i="3" s="1"/>
  <c r="AV55" i="3"/>
  <c r="AV54" i="3" s="1"/>
  <c r="AV53" i="3" s="1"/>
  <c r="AX55" i="3"/>
  <c r="AX54" i="3" s="1"/>
  <c r="AX53" i="3" s="1"/>
  <c r="AU58" i="3"/>
  <c r="AU57" i="3" s="1"/>
  <c r="AU56" i="3" s="1"/>
  <c r="AV58" i="3"/>
  <c r="AV57" i="3" s="1"/>
  <c r="AV56" i="3" s="1"/>
  <c r="AW58" i="3"/>
  <c r="AW57" i="3" s="1"/>
  <c r="AW56" i="3" s="1"/>
  <c r="AU62" i="3"/>
  <c r="AU61" i="3" s="1"/>
  <c r="AU60" i="3" s="1"/>
  <c r="AU59" i="3" s="1"/>
  <c r="AV62" i="3"/>
  <c r="AV61" i="3" s="1"/>
  <c r="AV60" i="3" s="1"/>
  <c r="AV59" i="3" s="1"/>
  <c r="AX62" i="3"/>
  <c r="AX61" i="3" s="1"/>
  <c r="AX60" i="3" s="1"/>
  <c r="AX59" i="3" s="1"/>
  <c r="AU66" i="3"/>
  <c r="AU65" i="3" s="1"/>
  <c r="AW66" i="3"/>
  <c r="AW65" i="3" s="1"/>
  <c r="AX66" i="3"/>
  <c r="AX65" i="3" s="1"/>
  <c r="AU68" i="3"/>
  <c r="AU67" i="3" s="1"/>
  <c r="AW68" i="3"/>
  <c r="AW67" i="3" s="1"/>
  <c r="AX68" i="3"/>
  <c r="AX67" i="3" s="1"/>
  <c r="AU70" i="3"/>
  <c r="AU69" i="3" s="1"/>
  <c r="AW70" i="3"/>
  <c r="AW69" i="3" s="1"/>
  <c r="AX70" i="3"/>
  <c r="AX69" i="3" s="1"/>
  <c r="AU73" i="3"/>
  <c r="AU72" i="3" s="1"/>
  <c r="AU71" i="3" s="1"/>
  <c r="AV73" i="3"/>
  <c r="AV72" i="3" s="1"/>
  <c r="AV71" i="3" s="1"/>
  <c r="AX73" i="3"/>
  <c r="AX72" i="3" s="1"/>
  <c r="AX71" i="3" s="1"/>
  <c r="AU76" i="3"/>
  <c r="AU75" i="3" s="1"/>
  <c r="AU74" i="3" s="1"/>
  <c r="AV76" i="3"/>
  <c r="AV75" i="3" s="1"/>
  <c r="AV74" i="3" s="1"/>
  <c r="AX76" i="3"/>
  <c r="AX75" i="3" s="1"/>
  <c r="AX74" i="3" s="1"/>
  <c r="AU79" i="3"/>
  <c r="AU78" i="3" s="1"/>
  <c r="AU77" i="3" s="1"/>
  <c r="AV79" i="3"/>
  <c r="AV78" i="3"/>
  <c r="AV77" i="3" s="1"/>
  <c r="AX79" i="3"/>
  <c r="AX78" i="3" s="1"/>
  <c r="AX77" i="3" s="1"/>
  <c r="AU82" i="3"/>
  <c r="AU81" i="3" s="1"/>
  <c r="AU80" i="3" s="1"/>
  <c r="AV82" i="3"/>
  <c r="AV81" i="3" s="1"/>
  <c r="AV80" i="3" s="1"/>
  <c r="AX82" i="3"/>
  <c r="AX81" i="3" s="1"/>
  <c r="AX80" i="3" s="1"/>
  <c r="AU85" i="3"/>
  <c r="AU84" i="3" s="1"/>
  <c r="AU83" i="3" s="1"/>
  <c r="AV85" i="3"/>
  <c r="AV84" i="3" s="1"/>
  <c r="AV83" i="3" s="1"/>
  <c r="AX85" i="3"/>
  <c r="AX84" i="3" s="1"/>
  <c r="AX83" i="3" s="1"/>
  <c r="AU88" i="3"/>
  <c r="AU87" i="3" s="1"/>
  <c r="AV88" i="3"/>
  <c r="AV87" i="3" s="1"/>
  <c r="AW88" i="3"/>
  <c r="AW86" i="3" s="1"/>
  <c r="AX88" i="3"/>
  <c r="AX86" i="3" s="1"/>
  <c r="AU93" i="3"/>
  <c r="AU92" i="3" s="1"/>
  <c r="AV93" i="3"/>
  <c r="AV92" i="3" s="1"/>
  <c r="AW93" i="3"/>
  <c r="AW92" i="3" s="1"/>
  <c r="AU95" i="3"/>
  <c r="AU94" i="3" s="1"/>
  <c r="AV95" i="3"/>
  <c r="AV94" i="3" s="1"/>
  <c r="AW95" i="3"/>
  <c r="AW94" i="3" s="1"/>
  <c r="AU97" i="3"/>
  <c r="AU96" i="3" s="1"/>
  <c r="AW97" i="3"/>
  <c r="AW96" i="3" s="1"/>
  <c r="AX97" i="3"/>
  <c r="AX96" i="3" s="1"/>
  <c r="AU102" i="3"/>
  <c r="AU101" i="3" s="1"/>
  <c r="AV102" i="3"/>
  <c r="AV101" i="3" s="1"/>
  <c r="AX102" i="3"/>
  <c r="AX101" i="3" s="1"/>
  <c r="AU104" i="3"/>
  <c r="AU103" i="3" s="1"/>
  <c r="AV104" i="3"/>
  <c r="AV103" i="3" s="1"/>
  <c r="AX104" i="3"/>
  <c r="AX103" i="3" s="1"/>
  <c r="AU106" i="3"/>
  <c r="AU105" i="3" s="1"/>
  <c r="AV106" i="3"/>
  <c r="AV105" i="3" s="1"/>
  <c r="AX106" i="3"/>
  <c r="AX105" i="3" s="1"/>
  <c r="AU109" i="3"/>
  <c r="AU108" i="3" s="1"/>
  <c r="AU107" i="3" s="1"/>
  <c r="AV109" i="3"/>
  <c r="AV108" i="3" s="1"/>
  <c r="AV107" i="3" s="1"/>
  <c r="AX109" i="3"/>
  <c r="AX108" i="3" s="1"/>
  <c r="AX107" i="3" s="1"/>
  <c r="AU114" i="3"/>
  <c r="AU113" i="3" s="1"/>
  <c r="AU112" i="3" s="1"/>
  <c r="AU111" i="3" s="1"/>
  <c r="AW114" i="3"/>
  <c r="AW113" i="3" s="1"/>
  <c r="AW112" i="3" s="1"/>
  <c r="AW111" i="3" s="1"/>
  <c r="AX114" i="3"/>
  <c r="AX113" i="3" s="1"/>
  <c r="AX112" i="3" s="1"/>
  <c r="AX111" i="3" s="1"/>
  <c r="AU118" i="3"/>
  <c r="AU117" i="3"/>
  <c r="AU116" i="3" s="1"/>
  <c r="AV118" i="3"/>
  <c r="AV117" i="3" s="1"/>
  <c r="AV116" i="3" s="1"/>
  <c r="AX118" i="3"/>
  <c r="AX117" i="3" s="1"/>
  <c r="AX116" i="3" s="1"/>
  <c r="AU121" i="3"/>
  <c r="AU120" i="3" s="1"/>
  <c r="AU119" i="3" s="1"/>
  <c r="AV121" i="3"/>
  <c r="AV120" i="3" s="1"/>
  <c r="AV119" i="3" s="1"/>
  <c r="AX121" i="3"/>
  <c r="AX120" i="3" s="1"/>
  <c r="AX119" i="3" s="1"/>
  <c r="AU125" i="3"/>
  <c r="AU124" i="3" s="1"/>
  <c r="AU123" i="3" s="1"/>
  <c r="AU122" i="3" s="1"/>
  <c r="AV125" i="3"/>
  <c r="AV124" i="3" s="1"/>
  <c r="AV123" i="3" s="1"/>
  <c r="AV122" i="3" s="1"/>
  <c r="AX125" i="3"/>
  <c r="AX124" i="3" s="1"/>
  <c r="AX123" i="3" s="1"/>
  <c r="AX122" i="3" s="1"/>
  <c r="AU129" i="3"/>
  <c r="AU128" i="3" s="1"/>
  <c r="AW129" i="3"/>
  <c r="AW128" i="3" s="1"/>
  <c r="AX129" i="3"/>
  <c r="AX128" i="3" s="1"/>
  <c r="AU131" i="3"/>
  <c r="AU130" i="3" s="1"/>
  <c r="AW131" i="3"/>
  <c r="AW130" i="3" s="1"/>
  <c r="AX131" i="3"/>
  <c r="AX130" i="3" s="1"/>
  <c r="AU136" i="3"/>
  <c r="AU135" i="3" s="1"/>
  <c r="AU134" i="3" s="1"/>
  <c r="AV136" i="3"/>
  <c r="AV135" i="3" s="1"/>
  <c r="AV134" i="3" s="1"/>
  <c r="AX136" i="3"/>
  <c r="AX135" i="3" s="1"/>
  <c r="AX134" i="3" s="1"/>
  <c r="AU139" i="3"/>
  <c r="AU138" i="3" s="1"/>
  <c r="AU137" i="3" s="1"/>
  <c r="AV139" i="3"/>
  <c r="AV138" i="3" s="1"/>
  <c r="AV137" i="3" s="1"/>
  <c r="AX139" i="3"/>
  <c r="AX138" i="3" s="1"/>
  <c r="AX137" i="3" s="1"/>
  <c r="AU149" i="3"/>
  <c r="AU148" i="3" s="1"/>
  <c r="AU147" i="3" s="1"/>
  <c r="AV149" i="3"/>
  <c r="AV148" i="3" s="1"/>
  <c r="AV147" i="3" s="1"/>
  <c r="AX149" i="3"/>
  <c r="AX148" i="3" s="1"/>
  <c r="AX147" i="3" s="1"/>
  <c r="AU152" i="3"/>
  <c r="AU151" i="3" s="1"/>
  <c r="AU150" i="3" s="1"/>
  <c r="AV152" i="3"/>
  <c r="AV151" i="3" s="1"/>
  <c r="AV150" i="3" s="1"/>
  <c r="AW152" i="3"/>
  <c r="AW151" i="3" s="1"/>
  <c r="AW150" i="3" s="1"/>
  <c r="AX152" i="3"/>
  <c r="AX151" i="3" s="1"/>
  <c r="AX150" i="3" s="1"/>
  <c r="AU155" i="3"/>
  <c r="AU154" i="3" s="1"/>
  <c r="AU153" i="3" s="1"/>
  <c r="AV155" i="3"/>
  <c r="AV154" i="3" s="1"/>
  <c r="AV153" i="3" s="1"/>
  <c r="AW155" i="3"/>
  <c r="AW154" i="3" s="1"/>
  <c r="AW153" i="3" s="1"/>
  <c r="AX155" i="3"/>
  <c r="AX154" i="3" s="1"/>
  <c r="AX153" i="3" s="1"/>
  <c r="AU159" i="3"/>
  <c r="AU158" i="3" s="1"/>
  <c r="AU157" i="3" s="1"/>
  <c r="AU156" i="3" s="1"/>
  <c r="AV159" i="3"/>
  <c r="AV158" i="3" s="1"/>
  <c r="AV157" i="3" s="1"/>
  <c r="AV156" i="3" s="1"/>
  <c r="AW159" i="3"/>
  <c r="AW158" i="3" s="1"/>
  <c r="AW157" i="3" s="1"/>
  <c r="AW156" i="3" s="1"/>
  <c r="AX159" i="3"/>
  <c r="AX158" i="3" s="1"/>
  <c r="AX157" i="3" s="1"/>
  <c r="AX156" i="3" s="1"/>
  <c r="AU163" i="3"/>
  <c r="AU162" i="3" s="1"/>
  <c r="AU161" i="3" s="1"/>
  <c r="AU160" i="3" s="1"/>
  <c r="AV163" i="3"/>
  <c r="AV162" i="3" s="1"/>
  <c r="AV161" i="3" s="1"/>
  <c r="AV160" i="3" s="1"/>
  <c r="AW163" i="3"/>
  <c r="AW162" i="3" s="1"/>
  <c r="AW161" i="3" s="1"/>
  <c r="AW160" i="3" s="1"/>
  <c r="AX163" i="3"/>
  <c r="AX162" i="3"/>
  <c r="AX161" i="3" s="1"/>
  <c r="AX160" i="3" s="1"/>
  <c r="AU168" i="3"/>
  <c r="AU167" i="3" s="1"/>
  <c r="AU166" i="3" s="1"/>
  <c r="AW168" i="3"/>
  <c r="AW167" i="3" s="1"/>
  <c r="AW166" i="3" s="1"/>
  <c r="AX168" i="3"/>
  <c r="AX167" i="3" s="1"/>
  <c r="AX166" i="3" s="1"/>
  <c r="AU171" i="3"/>
  <c r="AU170" i="3" s="1"/>
  <c r="AU169" i="3" s="1"/>
  <c r="AV171" i="3"/>
  <c r="AV170" i="3" s="1"/>
  <c r="AV169" i="3" s="1"/>
  <c r="AX171" i="3"/>
  <c r="AX170" i="3" s="1"/>
  <c r="AX169" i="3" s="1"/>
  <c r="AU174" i="3"/>
  <c r="AU173" i="3" s="1"/>
  <c r="AU172" i="3" s="1"/>
  <c r="AV174" i="3"/>
  <c r="AV173" i="3" s="1"/>
  <c r="AV172" i="3" s="1"/>
  <c r="AX174" i="3"/>
  <c r="AX173" i="3" s="1"/>
  <c r="AX172" i="3" s="1"/>
  <c r="AU177" i="3"/>
  <c r="AU176" i="3" s="1"/>
  <c r="AU175" i="3" s="1"/>
  <c r="AV177" i="3"/>
  <c r="AV176" i="3" s="1"/>
  <c r="AV175" i="3" s="1"/>
  <c r="AX177" i="3"/>
  <c r="AX176" i="3" s="1"/>
  <c r="AX175" i="3" s="1"/>
  <c r="AU180" i="3"/>
  <c r="AU179" i="3" s="1"/>
  <c r="AU178" i="3" s="1"/>
  <c r="AV180" i="3"/>
  <c r="AV179" i="3" s="1"/>
  <c r="AV178" i="3" s="1"/>
  <c r="AX180" i="3"/>
  <c r="AX179" i="3" s="1"/>
  <c r="AX178" i="3" s="1"/>
  <c r="AU183" i="3"/>
  <c r="AU182" i="3" s="1"/>
  <c r="AU181" i="3" s="1"/>
  <c r="AV183" i="3"/>
  <c r="AV182" i="3" s="1"/>
  <c r="AV181" i="3" s="1"/>
  <c r="AW183" i="3"/>
  <c r="AW182" i="3" s="1"/>
  <c r="AW181" i="3" s="1"/>
  <c r="AX183" i="3"/>
  <c r="AX182" i="3" s="1"/>
  <c r="AX181" i="3" s="1"/>
  <c r="AU186" i="3"/>
  <c r="AU185" i="3" s="1"/>
  <c r="AU184" i="3" s="1"/>
  <c r="AV186" i="3"/>
  <c r="AV185" i="3" s="1"/>
  <c r="AV184" i="3" s="1"/>
  <c r="AW186" i="3"/>
  <c r="AW185" i="3" s="1"/>
  <c r="AW184" i="3" s="1"/>
  <c r="AX186" i="3"/>
  <c r="AX185" i="3" s="1"/>
  <c r="AX184" i="3" s="1"/>
  <c r="AU189" i="3"/>
  <c r="AU188" i="3" s="1"/>
  <c r="AU187" i="3" s="1"/>
  <c r="AW189" i="3"/>
  <c r="AW188" i="3" s="1"/>
  <c r="AW187" i="3" s="1"/>
  <c r="AX189" i="3"/>
  <c r="AX188" i="3" s="1"/>
  <c r="AX187" i="3" s="1"/>
  <c r="AU193" i="3"/>
  <c r="AU192" i="3" s="1"/>
  <c r="AU191" i="3" s="1"/>
  <c r="AW193" i="3"/>
  <c r="AW192" i="3" s="1"/>
  <c r="AW191" i="3" s="1"/>
  <c r="AX193" i="3"/>
  <c r="AX192" i="3" s="1"/>
  <c r="AX191" i="3" s="1"/>
  <c r="AU196" i="3"/>
  <c r="AU195" i="3" s="1"/>
  <c r="AU194" i="3" s="1"/>
  <c r="AV196" i="3"/>
  <c r="AV195" i="3" s="1"/>
  <c r="AV194" i="3" s="1"/>
  <c r="AX196" i="3"/>
  <c r="AX195" i="3" s="1"/>
  <c r="AX194" i="3" s="1"/>
  <c r="AU199" i="3"/>
  <c r="AU198" i="3" s="1"/>
  <c r="AU197" i="3" s="1"/>
  <c r="AV199" i="3"/>
  <c r="AV198" i="3" s="1"/>
  <c r="AV197" i="3" s="1"/>
  <c r="AX199" i="3"/>
  <c r="AX198" i="3" s="1"/>
  <c r="AX197" i="3" s="1"/>
  <c r="AU202" i="3"/>
  <c r="AU201" i="3" s="1"/>
  <c r="AU200" i="3" s="1"/>
  <c r="AV202" i="3"/>
  <c r="AV201" i="3" s="1"/>
  <c r="AV200" i="3" s="1"/>
  <c r="AX202" i="3"/>
  <c r="AX201" i="3" s="1"/>
  <c r="AX200" i="3" s="1"/>
  <c r="AU205" i="3"/>
  <c r="AU204" i="3" s="1"/>
  <c r="AU203" i="3" s="1"/>
  <c r="AV205" i="3"/>
  <c r="AV204" i="3" s="1"/>
  <c r="AV203" i="3" s="1"/>
  <c r="AX205" i="3"/>
  <c r="AX204" i="3" s="1"/>
  <c r="AX203" i="3" s="1"/>
  <c r="AU208" i="3"/>
  <c r="AU207" i="3" s="1"/>
  <c r="AU206" i="3" s="1"/>
  <c r="AV208" i="3"/>
  <c r="AV207" i="3" s="1"/>
  <c r="AV206" i="3" s="1"/>
  <c r="AW208" i="3"/>
  <c r="AW207" i="3" s="1"/>
  <c r="AW206" i="3" s="1"/>
  <c r="AX208" i="3"/>
  <c r="AX207" i="3" s="1"/>
  <c r="AX206" i="3" s="1"/>
  <c r="AU211" i="3"/>
  <c r="AU210" i="3" s="1"/>
  <c r="AU209" i="3" s="1"/>
  <c r="AV211" i="3"/>
  <c r="AV210" i="3" s="1"/>
  <c r="AV209" i="3" s="1"/>
  <c r="AW211" i="3"/>
  <c r="AW210" i="3" s="1"/>
  <c r="AW209" i="3" s="1"/>
  <c r="AX211" i="3"/>
  <c r="AX210" i="3" s="1"/>
  <c r="AX209" i="3" s="1"/>
  <c r="AU217" i="3"/>
  <c r="AU216" i="3" s="1"/>
  <c r="AU215" i="3" s="1"/>
  <c r="AV217" i="3"/>
  <c r="AV216" i="3" s="1"/>
  <c r="AV215" i="3" s="1"/>
  <c r="AW217" i="3"/>
  <c r="AW216" i="3" s="1"/>
  <c r="AW215" i="3" s="1"/>
  <c r="AX217" i="3"/>
  <c r="AX216" i="3" s="1"/>
  <c r="AX215" i="3" s="1"/>
  <c r="AU220" i="3"/>
  <c r="AU219" i="3" s="1"/>
  <c r="AU218" i="3" s="1"/>
  <c r="AW220" i="3"/>
  <c r="AW219" i="3" s="1"/>
  <c r="AW218" i="3" s="1"/>
  <c r="AX220" i="3"/>
  <c r="AX219" i="3" s="1"/>
  <c r="AX218" i="3" s="1"/>
  <c r="AU223" i="3"/>
  <c r="AU222" i="3" s="1"/>
  <c r="AU221" i="3" s="1"/>
  <c r="AV223" i="3"/>
  <c r="AV222" i="3" s="1"/>
  <c r="AV221" i="3" s="1"/>
  <c r="AW223" i="3"/>
  <c r="AW222" i="3" s="1"/>
  <c r="AW221" i="3" s="1"/>
  <c r="AX223" i="3"/>
  <c r="AX222" i="3" s="1"/>
  <c r="AX221" i="3" s="1"/>
  <c r="AU227" i="3"/>
  <c r="AU226" i="3" s="1"/>
  <c r="AU225" i="3" s="1"/>
  <c r="AV227" i="3"/>
  <c r="AV226" i="3" s="1"/>
  <c r="AV225" i="3" s="1"/>
  <c r="AX227" i="3"/>
  <c r="AX226" i="3" s="1"/>
  <c r="AX225" i="3" s="1"/>
  <c r="AU230" i="3"/>
  <c r="AU229" i="3" s="1"/>
  <c r="AU228" i="3" s="1"/>
  <c r="AV230" i="3"/>
  <c r="AV229" i="3" s="1"/>
  <c r="AV228" i="3" s="1"/>
  <c r="AX230" i="3"/>
  <c r="AX229" i="3" s="1"/>
  <c r="AX228" i="3" s="1"/>
  <c r="AU233" i="3"/>
  <c r="AU232" i="3" s="1"/>
  <c r="AU231" i="3" s="1"/>
  <c r="AV233" i="3"/>
  <c r="AV232" i="3" s="1"/>
  <c r="AV231" i="3" s="1"/>
  <c r="AW233" i="3"/>
  <c r="AW232" i="3" s="1"/>
  <c r="AW231" i="3" s="1"/>
  <c r="AX233" i="3"/>
  <c r="AX232" i="3" s="1"/>
  <c r="AX231" i="3" s="1"/>
  <c r="AU236" i="3"/>
  <c r="AU235" i="3" s="1"/>
  <c r="AU234" i="3" s="1"/>
  <c r="AW236" i="3"/>
  <c r="AW235" i="3" s="1"/>
  <c r="AW234" i="3" s="1"/>
  <c r="AX236" i="3"/>
  <c r="AX235" i="3" s="1"/>
  <c r="AX234" i="3" s="1"/>
  <c r="AX224" i="3" s="1"/>
  <c r="AU240" i="3"/>
  <c r="AU239" i="3" s="1"/>
  <c r="AV240" i="3"/>
  <c r="AV239" i="3" s="1"/>
  <c r="AX240" i="3"/>
  <c r="AX239" i="3" s="1"/>
  <c r="AU242" i="3"/>
  <c r="AU241" i="3" s="1"/>
  <c r="AV242" i="3"/>
  <c r="AV241" i="3" s="1"/>
  <c r="AX242" i="3"/>
  <c r="AX241" i="3" s="1"/>
  <c r="AU246" i="3"/>
  <c r="AU245" i="3" s="1"/>
  <c r="AU244" i="3" s="1"/>
  <c r="AV246" i="3"/>
  <c r="AV245" i="3" s="1"/>
  <c r="AV244" i="3" s="1"/>
  <c r="AX246" i="3"/>
  <c r="AX245" i="3" s="1"/>
  <c r="AX244" i="3" s="1"/>
  <c r="AU249" i="3"/>
  <c r="AU248" i="3" s="1"/>
  <c r="AV249" i="3"/>
  <c r="AV248" i="3" s="1"/>
  <c r="AX249" i="3"/>
  <c r="AX248" i="3" s="1"/>
  <c r="AU251" i="3"/>
  <c r="AU250" i="3" s="1"/>
  <c r="AV251" i="3"/>
  <c r="AV250" i="3" s="1"/>
  <c r="AX251" i="3"/>
  <c r="AX250" i="3" s="1"/>
  <c r="AU253" i="3"/>
  <c r="AU252" i="3" s="1"/>
  <c r="AV253" i="3"/>
  <c r="AV252" i="3" s="1"/>
  <c r="AX253" i="3"/>
  <c r="AX252" i="3" s="1"/>
  <c r="AU256" i="3"/>
  <c r="AU255" i="3" s="1"/>
  <c r="AU254" i="3" s="1"/>
  <c r="AW256" i="3"/>
  <c r="AW255" i="3" s="1"/>
  <c r="AW254" i="3" s="1"/>
  <c r="AX256" i="3"/>
  <c r="AX255" i="3" s="1"/>
  <c r="AX254" i="3" s="1"/>
  <c r="AU293" i="3"/>
  <c r="AU292" i="3" s="1"/>
  <c r="AU291" i="3" s="1"/>
  <c r="AU290" i="3" s="1"/>
  <c r="AV293" i="3"/>
  <c r="AV292" i="3" s="1"/>
  <c r="AV291" i="3" s="1"/>
  <c r="AV290" i="3" s="1"/>
  <c r="AX293" i="3"/>
  <c r="AX292" i="3" s="1"/>
  <c r="AX291" i="3" s="1"/>
  <c r="AX290" i="3" s="1"/>
  <c r="AU298" i="3"/>
  <c r="AU297" i="3" s="1"/>
  <c r="AU296" i="3" s="1"/>
  <c r="AU295" i="3" s="1"/>
  <c r="AV298" i="3"/>
  <c r="AV297" i="3" s="1"/>
  <c r="AV296" i="3" s="1"/>
  <c r="AV295" i="3" s="1"/>
  <c r="AX298" i="3"/>
  <c r="AX297" i="3" s="1"/>
  <c r="AX296" i="3" s="1"/>
  <c r="AX295" i="3" s="1"/>
  <c r="AU302" i="3"/>
  <c r="AU301" i="3" s="1"/>
  <c r="AU300" i="3" s="1"/>
  <c r="AW302" i="3"/>
  <c r="AW301" i="3" s="1"/>
  <c r="AW300" i="3" s="1"/>
  <c r="AX302" i="3"/>
  <c r="AX301" i="3" s="1"/>
  <c r="AX300" i="3" s="1"/>
  <c r="AU305" i="3"/>
  <c r="AU304" i="3" s="1"/>
  <c r="AU303" i="3" s="1"/>
  <c r="AV305" i="3"/>
  <c r="AV304" i="3" s="1"/>
  <c r="AV303" i="3" s="1"/>
  <c r="AX305" i="3"/>
  <c r="AX304" i="3" s="1"/>
  <c r="AX303" i="3" s="1"/>
  <c r="AU309" i="3"/>
  <c r="AU308" i="3" s="1"/>
  <c r="AU307" i="3" s="1"/>
  <c r="AW309" i="3"/>
  <c r="AW308" i="3" s="1"/>
  <c r="AW307" i="3" s="1"/>
  <c r="AX309" i="3"/>
  <c r="AX308" i="3" s="1"/>
  <c r="AX307" i="3" s="1"/>
  <c r="AU312" i="3"/>
  <c r="AU311" i="3" s="1"/>
  <c r="AU310" i="3" s="1"/>
  <c r="AV312" i="3"/>
  <c r="AV311" i="3" s="1"/>
  <c r="AV310" i="3" s="1"/>
  <c r="AW312" i="3"/>
  <c r="AW311" i="3" s="1"/>
  <c r="AW310" i="3" s="1"/>
  <c r="AX312" i="3"/>
  <c r="AX311" i="3" s="1"/>
  <c r="AX310" i="3" s="1"/>
  <c r="AU315" i="3"/>
  <c r="AU314" i="3" s="1"/>
  <c r="AU313" i="3" s="1"/>
  <c r="AW315" i="3"/>
  <c r="AW314" i="3" s="1"/>
  <c r="AW313" i="3" s="1"/>
  <c r="AX315" i="3"/>
  <c r="AX314" i="3" s="1"/>
  <c r="AX313" i="3" s="1"/>
  <c r="AU318" i="3"/>
  <c r="AW318" i="3"/>
  <c r="AX318" i="3"/>
  <c r="AU319" i="3"/>
  <c r="AW319" i="3"/>
  <c r="AX319" i="3"/>
  <c r="AU322" i="3"/>
  <c r="AU321" i="3" s="1"/>
  <c r="AU320" i="3" s="1"/>
  <c r="AW322" i="3"/>
  <c r="AW321" i="3" s="1"/>
  <c r="AW320" i="3" s="1"/>
  <c r="AX322" i="3"/>
  <c r="AX321" i="3" s="1"/>
  <c r="AX320" i="3" s="1"/>
  <c r="AU326" i="3"/>
  <c r="AU325" i="3" s="1"/>
  <c r="AW326" i="3"/>
  <c r="AW325" i="3" s="1"/>
  <c r="AX326" i="3"/>
  <c r="AX325" i="3" s="1"/>
  <c r="AU328" i="3"/>
  <c r="AU327" i="3" s="1"/>
  <c r="AW328" i="3"/>
  <c r="AW327" i="3" s="1"/>
  <c r="AX328" i="3"/>
  <c r="AX327" i="3" s="1"/>
  <c r="AU331" i="3"/>
  <c r="AU330" i="3" s="1"/>
  <c r="AW331" i="3"/>
  <c r="AW330" i="3" s="1"/>
  <c r="AX331" i="3"/>
  <c r="AX330" i="3" s="1"/>
  <c r="AU333" i="3"/>
  <c r="AU332" i="3" s="1"/>
  <c r="AW333" i="3"/>
  <c r="AW332" i="3" s="1"/>
  <c r="AX333" i="3"/>
  <c r="AX332" i="3" s="1"/>
  <c r="AU336" i="3"/>
  <c r="AU335" i="3" s="1"/>
  <c r="AU334" i="3" s="1"/>
  <c r="AW336" i="3"/>
  <c r="AW335" i="3" s="1"/>
  <c r="AW334" i="3" s="1"/>
  <c r="AX336" i="3"/>
  <c r="AX335" i="3" s="1"/>
  <c r="AX334" i="3" s="1"/>
  <c r="AU341" i="3"/>
  <c r="AU340" i="3" s="1"/>
  <c r="AU339" i="3" s="1"/>
  <c r="AU338" i="3" s="1"/>
  <c r="AV341" i="3"/>
  <c r="AV340" i="3" s="1"/>
  <c r="AV339" i="3" s="1"/>
  <c r="AV338" i="3" s="1"/>
  <c r="AX341" i="3"/>
  <c r="AX340" i="3" s="1"/>
  <c r="AX339" i="3" s="1"/>
  <c r="AX338" i="3" s="1"/>
  <c r="AU345" i="3"/>
  <c r="AU344" i="3" s="1"/>
  <c r="AU343" i="3" s="1"/>
  <c r="AV345" i="3"/>
  <c r="AV344" i="3" s="1"/>
  <c r="AX345" i="3"/>
  <c r="AX344" i="3" s="1"/>
  <c r="AU347" i="3"/>
  <c r="AU346" i="3" s="1"/>
  <c r="AV347" i="3"/>
  <c r="AV346" i="3" s="1"/>
  <c r="AV343" i="3" s="1"/>
  <c r="AX347" i="3"/>
  <c r="AX346" i="3" s="1"/>
  <c r="AU350" i="3"/>
  <c r="AU349" i="3" s="1"/>
  <c r="AV350" i="3"/>
  <c r="AV349" i="3" s="1"/>
  <c r="AX350" i="3"/>
  <c r="AX349" i="3" s="1"/>
  <c r="AU352" i="3"/>
  <c r="AU351" i="3" s="1"/>
  <c r="AV352" i="3"/>
  <c r="AV351" i="3" s="1"/>
  <c r="AV348" i="3" s="1"/>
  <c r="AX352" i="3"/>
  <c r="AX351" i="3" s="1"/>
  <c r="AU355" i="3"/>
  <c r="AU354" i="3" s="1"/>
  <c r="AU353" i="3" s="1"/>
  <c r="AV355" i="3"/>
  <c r="AV354" i="3" s="1"/>
  <c r="AV353" i="3" s="1"/>
  <c r="AX355" i="3"/>
  <c r="AX354" i="3" s="1"/>
  <c r="AX353" i="3" s="1"/>
  <c r="AU358" i="3"/>
  <c r="AU357" i="3" s="1"/>
  <c r="AV358" i="3"/>
  <c r="AV357" i="3" s="1"/>
  <c r="AW358" i="3"/>
  <c r="AW357" i="3" s="1"/>
  <c r="AU360" i="3"/>
  <c r="AU359" i="3" s="1"/>
  <c r="AV360" i="3"/>
  <c r="AV359" i="3" s="1"/>
  <c r="AW360" i="3"/>
  <c r="AW359" i="3" s="1"/>
  <c r="AU363" i="3"/>
  <c r="AU362" i="3" s="1"/>
  <c r="AU361" i="3" s="1"/>
  <c r="AV363" i="3"/>
  <c r="AV362" i="3" s="1"/>
  <c r="AV361" i="3" s="1"/>
  <c r="AW363" i="3"/>
  <c r="AW362" i="3" s="1"/>
  <c r="AW361" i="3" s="1"/>
  <c r="AX363" i="3"/>
  <c r="AX362" i="3" s="1"/>
  <c r="AX361" i="3" s="1"/>
  <c r="AU368" i="3"/>
  <c r="AU367" i="3" s="1"/>
  <c r="AU366" i="3" s="1"/>
  <c r="AU365" i="3" s="1"/>
  <c r="AW368" i="3"/>
  <c r="AW367" i="3" s="1"/>
  <c r="AW366" i="3" s="1"/>
  <c r="AW365" i="3" s="1"/>
  <c r="AX368" i="3"/>
  <c r="AX367" i="3" s="1"/>
  <c r="AX366" i="3" s="1"/>
  <c r="AX365" i="3" s="1"/>
  <c r="AU372" i="3"/>
  <c r="AU371" i="3" s="1"/>
  <c r="AU370" i="3" s="1"/>
  <c r="AU369" i="3" s="1"/>
  <c r="AV372" i="3"/>
  <c r="AV371" i="3" s="1"/>
  <c r="AV370" i="3" s="1"/>
  <c r="AV369" i="3" s="1"/>
  <c r="AX372" i="3"/>
  <c r="AX371" i="3" s="1"/>
  <c r="AX370" i="3" s="1"/>
  <c r="AX369" i="3" s="1"/>
  <c r="AH14" i="3"/>
  <c r="AH13" i="3" s="1"/>
  <c r="AI14" i="3"/>
  <c r="AI13" i="3" s="1"/>
  <c r="AK14" i="3"/>
  <c r="AK13" i="3" s="1"/>
  <c r="AP14" i="3"/>
  <c r="AP13" i="3" s="1"/>
  <c r="AH16" i="3"/>
  <c r="AH15" i="3" s="1"/>
  <c r="AI16" i="3"/>
  <c r="AI15" i="3" s="1"/>
  <c r="AK16" i="3"/>
  <c r="AK15" i="3" s="1"/>
  <c r="AP16" i="3"/>
  <c r="AP15" i="3" s="1"/>
  <c r="AH20" i="3"/>
  <c r="AH19" i="3" s="1"/>
  <c r="AH18" i="3" s="1"/>
  <c r="AI20" i="3"/>
  <c r="AI19" i="3" s="1"/>
  <c r="AI18" i="3" s="1"/>
  <c r="AK20" i="3"/>
  <c r="AK19" i="3" s="1"/>
  <c r="AK18" i="3" s="1"/>
  <c r="AP20" i="3"/>
  <c r="AP19" i="3" s="1"/>
  <c r="AP18" i="3" s="1"/>
  <c r="AH23" i="3"/>
  <c r="AH22" i="3" s="1"/>
  <c r="AI23" i="3"/>
  <c r="AI22" i="3" s="1"/>
  <c r="AK23" i="3"/>
  <c r="AK22" i="3" s="1"/>
  <c r="AP23" i="3"/>
  <c r="AP22" i="3" s="1"/>
  <c r="AH25" i="3"/>
  <c r="AH24" i="3" s="1"/>
  <c r="AI25" i="3"/>
  <c r="AI24" i="3" s="1"/>
  <c r="AK25" i="3"/>
  <c r="AK24" i="3" s="1"/>
  <c r="AP25" i="3"/>
  <c r="AP24" i="3" s="1"/>
  <c r="AH27" i="3"/>
  <c r="AH26" i="3" s="1"/>
  <c r="AI27" i="3"/>
  <c r="AI26" i="3" s="1"/>
  <c r="AK27" i="3"/>
  <c r="AK26" i="3" s="1"/>
  <c r="AP27" i="3"/>
  <c r="AP26" i="3" s="1"/>
  <c r="AH30" i="3"/>
  <c r="AH29" i="3" s="1"/>
  <c r="AH28" i="3" s="1"/>
  <c r="AI30" i="3"/>
  <c r="AI29" i="3" s="1"/>
  <c r="AI28" i="3" s="1"/>
  <c r="AK30" i="3"/>
  <c r="AK29" i="3" s="1"/>
  <c r="AK28" i="3" s="1"/>
  <c r="AP30" i="3"/>
  <c r="AP29" i="3" s="1"/>
  <c r="AP28" i="3" s="1"/>
  <c r="AH33" i="3"/>
  <c r="AH32" i="3" s="1"/>
  <c r="AH31" i="3" s="1"/>
  <c r="AI33" i="3"/>
  <c r="AI32" i="3" s="1"/>
  <c r="AI31" i="3" s="1"/>
  <c r="AK33" i="3"/>
  <c r="AK32" i="3" s="1"/>
  <c r="AK31" i="3" s="1"/>
  <c r="AP33" i="3"/>
  <c r="AP32" i="3" s="1"/>
  <c r="AP31" i="3" s="1"/>
  <c r="AH36" i="3"/>
  <c r="AH35" i="3" s="1"/>
  <c r="AH34" i="3" s="1"/>
  <c r="AI36" i="3"/>
  <c r="AI35" i="3" s="1"/>
  <c r="AI34" i="3" s="1"/>
  <c r="AJ36" i="3"/>
  <c r="AJ35" i="3" s="1"/>
  <c r="AJ34" i="3" s="1"/>
  <c r="AP36" i="3"/>
  <c r="AP35" i="3" s="1"/>
  <c r="AP34" i="3" s="1"/>
  <c r="AH40" i="3"/>
  <c r="AH39" i="3" s="1"/>
  <c r="AH38" i="3" s="1"/>
  <c r="AH37" i="3" s="1"/>
  <c r="AJ40" i="3"/>
  <c r="AJ39" i="3" s="1"/>
  <c r="AJ38" i="3" s="1"/>
  <c r="AJ37" i="3" s="1"/>
  <c r="AK40" i="3"/>
  <c r="AK39" i="3" s="1"/>
  <c r="AK38" i="3" s="1"/>
  <c r="AK37" i="3" s="1"/>
  <c r="AP40" i="3"/>
  <c r="AP39" i="3" s="1"/>
  <c r="AP38" i="3" s="1"/>
  <c r="AP37" i="3" s="1"/>
  <c r="AH44" i="3"/>
  <c r="AH43" i="3" s="1"/>
  <c r="AI44" i="3"/>
  <c r="AI43" i="3" s="1"/>
  <c r="AK44" i="3"/>
  <c r="AK43" i="3" s="1"/>
  <c r="AP44" i="3"/>
  <c r="AP43" i="3" s="1"/>
  <c r="AH46" i="3"/>
  <c r="AH45" i="3" s="1"/>
  <c r="AI46" i="3"/>
  <c r="AI45" i="3" s="1"/>
  <c r="AI42" i="3" s="1"/>
  <c r="AK46" i="3"/>
  <c r="AK45" i="3" s="1"/>
  <c r="AP46" i="3"/>
  <c r="AP45" i="3" s="1"/>
  <c r="AH49" i="3"/>
  <c r="AH48" i="3" s="1"/>
  <c r="AH47" i="3" s="1"/>
  <c r="AI49" i="3"/>
  <c r="AI48" i="3" s="1"/>
  <c r="AI47" i="3" s="1"/>
  <c r="AJ49" i="3"/>
  <c r="AJ48" i="3" s="1"/>
  <c r="AJ47" i="3" s="1"/>
  <c r="AP49" i="3"/>
  <c r="AP48" i="3" s="1"/>
  <c r="AP47" i="3" s="1"/>
  <c r="AH52" i="3"/>
  <c r="AH51" i="3" s="1"/>
  <c r="AH50" i="3" s="1"/>
  <c r="AI52" i="3"/>
  <c r="AI51" i="3" s="1"/>
  <c r="AI50" i="3" s="1"/>
  <c r="AK52" i="3"/>
  <c r="AK51" i="3" s="1"/>
  <c r="AK50" i="3" s="1"/>
  <c r="AP52" i="3"/>
  <c r="AP51" i="3" s="1"/>
  <c r="AP50" i="3" s="1"/>
  <c r="AH55" i="3"/>
  <c r="AH54" i="3" s="1"/>
  <c r="AH53" i="3" s="1"/>
  <c r="AI55" i="3"/>
  <c r="AI54" i="3" s="1"/>
  <c r="AI53" i="3" s="1"/>
  <c r="AK55" i="3"/>
  <c r="AK54" i="3" s="1"/>
  <c r="AK53" i="3" s="1"/>
  <c r="AP55" i="3"/>
  <c r="AP54" i="3" s="1"/>
  <c r="AP53" i="3" s="1"/>
  <c r="AH58" i="3"/>
  <c r="AH57" i="3" s="1"/>
  <c r="AH56" i="3" s="1"/>
  <c r="AI58" i="3"/>
  <c r="AI57" i="3" s="1"/>
  <c r="AI56" i="3" s="1"/>
  <c r="AJ58" i="3"/>
  <c r="AJ57" i="3" s="1"/>
  <c r="AJ56" i="3" s="1"/>
  <c r="AP58" i="3"/>
  <c r="AP57" i="3" s="1"/>
  <c r="AP56" i="3" s="1"/>
  <c r="AH62" i="3"/>
  <c r="AH61" i="3" s="1"/>
  <c r="AH60" i="3" s="1"/>
  <c r="AH59" i="3" s="1"/>
  <c r="AI62" i="3"/>
  <c r="AI61" i="3" s="1"/>
  <c r="AI60" i="3" s="1"/>
  <c r="AI59" i="3" s="1"/>
  <c r="AK62" i="3"/>
  <c r="AK61" i="3" s="1"/>
  <c r="AK60" i="3" s="1"/>
  <c r="AK59" i="3" s="1"/>
  <c r="AP62" i="3"/>
  <c r="AP61" i="3" s="1"/>
  <c r="AP60" i="3" s="1"/>
  <c r="AP59" i="3" s="1"/>
  <c r="AH66" i="3"/>
  <c r="AH65" i="3" s="1"/>
  <c r="AJ66" i="3"/>
  <c r="AJ65" i="3" s="1"/>
  <c r="AK66" i="3"/>
  <c r="AK65" i="3" s="1"/>
  <c r="AP66" i="3"/>
  <c r="AP65" i="3" s="1"/>
  <c r="AH68" i="3"/>
  <c r="AH67" i="3" s="1"/>
  <c r="AJ68" i="3"/>
  <c r="AJ67" i="3" s="1"/>
  <c r="AK68" i="3"/>
  <c r="AK67" i="3" s="1"/>
  <c r="AP68" i="3"/>
  <c r="AP67" i="3" s="1"/>
  <c r="AH70" i="3"/>
  <c r="AH69" i="3" s="1"/>
  <c r="AJ70" i="3"/>
  <c r="AJ69" i="3" s="1"/>
  <c r="AK70" i="3"/>
  <c r="AK69" i="3" s="1"/>
  <c r="AP70" i="3"/>
  <c r="AP69" i="3" s="1"/>
  <c r="AH73" i="3"/>
  <c r="AH72" i="3" s="1"/>
  <c r="AH71" i="3" s="1"/>
  <c r="AI73" i="3"/>
  <c r="AI72" i="3" s="1"/>
  <c r="AI71" i="3" s="1"/>
  <c r="AK73" i="3"/>
  <c r="AK72" i="3" s="1"/>
  <c r="AK71" i="3" s="1"/>
  <c r="AP73" i="3"/>
  <c r="AP72" i="3" s="1"/>
  <c r="AP71" i="3" s="1"/>
  <c r="AH76" i="3"/>
  <c r="AH75" i="3" s="1"/>
  <c r="AH74" i="3" s="1"/>
  <c r="AI76" i="3"/>
  <c r="AI75" i="3" s="1"/>
  <c r="AI74" i="3" s="1"/>
  <c r="AK76" i="3"/>
  <c r="AK75" i="3" s="1"/>
  <c r="AK74" i="3" s="1"/>
  <c r="AP76" i="3"/>
  <c r="AP75" i="3" s="1"/>
  <c r="AP74" i="3" s="1"/>
  <c r="AH79" i="3"/>
  <c r="AH78" i="3" s="1"/>
  <c r="AH77" i="3" s="1"/>
  <c r="AI79" i="3"/>
  <c r="AI78" i="3" s="1"/>
  <c r="AI77" i="3" s="1"/>
  <c r="AK79" i="3"/>
  <c r="AK78" i="3" s="1"/>
  <c r="AK77" i="3" s="1"/>
  <c r="AP79" i="3"/>
  <c r="AP78" i="3" s="1"/>
  <c r="AP77" i="3" s="1"/>
  <c r="AH82" i="3"/>
  <c r="AH81" i="3" s="1"/>
  <c r="AH80" i="3" s="1"/>
  <c r="AI82" i="3"/>
  <c r="AI81" i="3" s="1"/>
  <c r="AI80" i="3" s="1"/>
  <c r="AK82" i="3"/>
  <c r="AK81" i="3" s="1"/>
  <c r="AK80" i="3" s="1"/>
  <c r="AP82" i="3"/>
  <c r="AP81" i="3" s="1"/>
  <c r="AP80" i="3" s="1"/>
  <c r="AH85" i="3"/>
  <c r="AH84" i="3" s="1"/>
  <c r="AH83" i="3" s="1"/>
  <c r="AI85" i="3"/>
  <c r="AI84" i="3" s="1"/>
  <c r="AI83" i="3" s="1"/>
  <c r="AK85" i="3"/>
  <c r="AK84" i="3" s="1"/>
  <c r="AK83" i="3" s="1"/>
  <c r="AP85" i="3"/>
  <c r="AP84" i="3" s="1"/>
  <c r="AP83" i="3" s="1"/>
  <c r="AH88" i="3"/>
  <c r="AH87" i="3" s="1"/>
  <c r="AI88" i="3"/>
  <c r="AI86" i="3" s="1"/>
  <c r="AJ88" i="3"/>
  <c r="AJ86" i="3" s="1"/>
  <c r="AK88" i="3"/>
  <c r="AK86" i="3" s="1"/>
  <c r="AP88" i="3"/>
  <c r="AP87" i="3"/>
  <c r="AH93" i="3"/>
  <c r="AH92" i="3" s="1"/>
  <c r="AI93" i="3"/>
  <c r="AI92" i="3" s="1"/>
  <c r="AJ93" i="3"/>
  <c r="AJ92" i="3" s="1"/>
  <c r="AP93" i="3"/>
  <c r="AP92" i="3" s="1"/>
  <c r="AH95" i="3"/>
  <c r="AH94" i="3" s="1"/>
  <c r="AI95" i="3"/>
  <c r="AI94" i="3" s="1"/>
  <c r="AJ95" i="3"/>
  <c r="AJ94" i="3" s="1"/>
  <c r="AP95" i="3"/>
  <c r="AP94" i="3" s="1"/>
  <c r="AH97" i="3"/>
  <c r="AH96" i="3" s="1"/>
  <c r="AJ97" i="3"/>
  <c r="AJ96" i="3" s="1"/>
  <c r="AJ91" i="3" s="1"/>
  <c r="AJ90" i="3" s="1"/>
  <c r="AJ89" i="3" s="1"/>
  <c r="AK97" i="3"/>
  <c r="AK96" i="3" s="1"/>
  <c r="AP97" i="3"/>
  <c r="AP96" i="3" s="1"/>
  <c r="AH102" i="3"/>
  <c r="AH101" i="3" s="1"/>
  <c r="AI102" i="3"/>
  <c r="AI101" i="3" s="1"/>
  <c r="AK102" i="3"/>
  <c r="AK101" i="3" s="1"/>
  <c r="AP102" i="3"/>
  <c r="AP101" i="3" s="1"/>
  <c r="AH104" i="3"/>
  <c r="AH103" i="3" s="1"/>
  <c r="AI104" i="3"/>
  <c r="AI103" i="3" s="1"/>
  <c r="AK104" i="3"/>
  <c r="AK103" i="3" s="1"/>
  <c r="AP104" i="3"/>
  <c r="AP103" i="3" s="1"/>
  <c r="AH106" i="3"/>
  <c r="AH105" i="3" s="1"/>
  <c r="AI106" i="3"/>
  <c r="AI105" i="3" s="1"/>
  <c r="AK106" i="3"/>
  <c r="AK105" i="3" s="1"/>
  <c r="AK100" i="3" s="1"/>
  <c r="AP106" i="3"/>
  <c r="AP105" i="3" s="1"/>
  <c r="AH109" i="3"/>
  <c r="AH108" i="3" s="1"/>
  <c r="AH107" i="3" s="1"/>
  <c r="AI109" i="3"/>
  <c r="AI108" i="3" s="1"/>
  <c r="AI107" i="3" s="1"/>
  <c r="AK109" i="3"/>
  <c r="AK108" i="3" s="1"/>
  <c r="AK107" i="3" s="1"/>
  <c r="AP109" i="3"/>
  <c r="AP108" i="3" s="1"/>
  <c r="AP107" i="3" s="1"/>
  <c r="AH114" i="3"/>
  <c r="AH113" i="3" s="1"/>
  <c r="AH112" i="3" s="1"/>
  <c r="AH111" i="3" s="1"/>
  <c r="AJ114" i="3"/>
  <c r="AJ113" i="3" s="1"/>
  <c r="AJ112" i="3" s="1"/>
  <c r="AJ111" i="3" s="1"/>
  <c r="AK114" i="3"/>
  <c r="AK113" i="3" s="1"/>
  <c r="AK112" i="3" s="1"/>
  <c r="AK111" i="3" s="1"/>
  <c r="AP114" i="3"/>
  <c r="AP113" i="3" s="1"/>
  <c r="AP112" i="3" s="1"/>
  <c r="AP111" i="3" s="1"/>
  <c r="AH118" i="3"/>
  <c r="AH117" i="3" s="1"/>
  <c r="AH116" i="3" s="1"/>
  <c r="AI118" i="3"/>
  <c r="AI117" i="3" s="1"/>
  <c r="AI116" i="3" s="1"/>
  <c r="AK118" i="3"/>
  <c r="AK117" i="3" s="1"/>
  <c r="AK116" i="3" s="1"/>
  <c r="AP118" i="3"/>
  <c r="AP117" i="3" s="1"/>
  <c r="AP116" i="3" s="1"/>
  <c r="AH121" i="3"/>
  <c r="AH120" i="3" s="1"/>
  <c r="AH119" i="3" s="1"/>
  <c r="AI121" i="3"/>
  <c r="AI120" i="3" s="1"/>
  <c r="AI119" i="3" s="1"/>
  <c r="AK121" i="3"/>
  <c r="AK120" i="3" s="1"/>
  <c r="AK119" i="3" s="1"/>
  <c r="AP121" i="3"/>
  <c r="AP120" i="3" s="1"/>
  <c r="AP119" i="3" s="1"/>
  <c r="AH125" i="3"/>
  <c r="AH124" i="3" s="1"/>
  <c r="AH123" i="3" s="1"/>
  <c r="AH122" i="3" s="1"/>
  <c r="AI125" i="3"/>
  <c r="AI124" i="3" s="1"/>
  <c r="AI123" i="3" s="1"/>
  <c r="AI122" i="3" s="1"/>
  <c r="AK125" i="3"/>
  <c r="AK124" i="3" s="1"/>
  <c r="AK123" i="3" s="1"/>
  <c r="AK122" i="3" s="1"/>
  <c r="AP125" i="3"/>
  <c r="AP124" i="3" s="1"/>
  <c r="AP123" i="3" s="1"/>
  <c r="AP122" i="3" s="1"/>
  <c r="AH129" i="3"/>
  <c r="AH128" i="3" s="1"/>
  <c r="AJ129" i="3"/>
  <c r="AJ128" i="3" s="1"/>
  <c r="AK129" i="3"/>
  <c r="AK128" i="3" s="1"/>
  <c r="AP129" i="3"/>
  <c r="AP128" i="3" s="1"/>
  <c r="AH131" i="3"/>
  <c r="AH130" i="3" s="1"/>
  <c r="AJ131" i="3"/>
  <c r="AJ130" i="3" s="1"/>
  <c r="AK131" i="3"/>
  <c r="AK130" i="3" s="1"/>
  <c r="AP131" i="3"/>
  <c r="AP130" i="3" s="1"/>
  <c r="AH136" i="3"/>
  <c r="AH135" i="3" s="1"/>
  <c r="AH134" i="3" s="1"/>
  <c r="AI136" i="3"/>
  <c r="AI135" i="3" s="1"/>
  <c r="AI134" i="3" s="1"/>
  <c r="AK136" i="3"/>
  <c r="AK135" i="3" s="1"/>
  <c r="AK134" i="3" s="1"/>
  <c r="AP136" i="3"/>
  <c r="AP135" i="3" s="1"/>
  <c r="AP134" i="3" s="1"/>
  <c r="AH139" i="3"/>
  <c r="AH138" i="3" s="1"/>
  <c r="AH137" i="3" s="1"/>
  <c r="AI139" i="3"/>
  <c r="AI138" i="3" s="1"/>
  <c r="AI137" i="3" s="1"/>
  <c r="AK139" i="3"/>
  <c r="AK138" i="3" s="1"/>
  <c r="AK137" i="3" s="1"/>
  <c r="AP139" i="3"/>
  <c r="AP138" i="3" s="1"/>
  <c r="AP137" i="3" s="1"/>
  <c r="AH149" i="3"/>
  <c r="AH148" i="3" s="1"/>
  <c r="AH147" i="3" s="1"/>
  <c r="AI149" i="3"/>
  <c r="AI148" i="3" s="1"/>
  <c r="AI147" i="3" s="1"/>
  <c r="AK149" i="3"/>
  <c r="AK148" i="3" s="1"/>
  <c r="AK147" i="3" s="1"/>
  <c r="AP149" i="3"/>
  <c r="AP148" i="3" s="1"/>
  <c r="AP147" i="3" s="1"/>
  <c r="AH152" i="3"/>
  <c r="AH151" i="3" s="1"/>
  <c r="AH150" i="3" s="1"/>
  <c r="AI152" i="3"/>
  <c r="AI151" i="3" s="1"/>
  <c r="AI150" i="3" s="1"/>
  <c r="AJ152" i="3"/>
  <c r="AJ151" i="3" s="1"/>
  <c r="AJ150" i="3" s="1"/>
  <c r="AK152" i="3"/>
  <c r="AK151" i="3" s="1"/>
  <c r="AK150" i="3" s="1"/>
  <c r="AP152" i="3"/>
  <c r="AP151" i="3" s="1"/>
  <c r="AP150" i="3" s="1"/>
  <c r="AH155" i="3"/>
  <c r="AH154" i="3" s="1"/>
  <c r="AH153" i="3" s="1"/>
  <c r="AI155" i="3"/>
  <c r="AI154" i="3" s="1"/>
  <c r="AI153" i="3" s="1"/>
  <c r="AJ155" i="3"/>
  <c r="AJ154" i="3" s="1"/>
  <c r="AJ153" i="3" s="1"/>
  <c r="AK155" i="3"/>
  <c r="AK154" i="3" s="1"/>
  <c r="AK153" i="3" s="1"/>
  <c r="AP155" i="3"/>
  <c r="AP154" i="3" s="1"/>
  <c r="AP153" i="3" s="1"/>
  <c r="AH159" i="3"/>
  <c r="AH158" i="3" s="1"/>
  <c r="AH157" i="3" s="1"/>
  <c r="AH156" i="3" s="1"/>
  <c r="AI159" i="3"/>
  <c r="AI158" i="3" s="1"/>
  <c r="AI157" i="3" s="1"/>
  <c r="AI156" i="3" s="1"/>
  <c r="AJ159" i="3"/>
  <c r="AJ158" i="3" s="1"/>
  <c r="AJ157" i="3" s="1"/>
  <c r="AJ156" i="3" s="1"/>
  <c r="AK159" i="3"/>
  <c r="AK158" i="3" s="1"/>
  <c r="AK157" i="3" s="1"/>
  <c r="AK156" i="3" s="1"/>
  <c r="AP159" i="3"/>
  <c r="AP158" i="3" s="1"/>
  <c r="AP157" i="3" s="1"/>
  <c r="AP156" i="3" s="1"/>
  <c r="AH163" i="3"/>
  <c r="AH162" i="3" s="1"/>
  <c r="AH161" i="3" s="1"/>
  <c r="AH160" i="3" s="1"/>
  <c r="AI163" i="3"/>
  <c r="AI162" i="3" s="1"/>
  <c r="AI161" i="3" s="1"/>
  <c r="AI160" i="3" s="1"/>
  <c r="AJ163" i="3"/>
  <c r="AJ162" i="3" s="1"/>
  <c r="AJ161" i="3" s="1"/>
  <c r="AJ160" i="3" s="1"/>
  <c r="AK163" i="3"/>
  <c r="AK162" i="3" s="1"/>
  <c r="AK161" i="3" s="1"/>
  <c r="AK160" i="3" s="1"/>
  <c r="AP163" i="3"/>
  <c r="AP162" i="3"/>
  <c r="AP161" i="3" s="1"/>
  <c r="AP160" i="3" s="1"/>
  <c r="AH168" i="3"/>
  <c r="AH167" i="3" s="1"/>
  <c r="AH166" i="3" s="1"/>
  <c r="AJ168" i="3"/>
  <c r="AJ167" i="3" s="1"/>
  <c r="AJ166" i="3" s="1"/>
  <c r="AK168" i="3"/>
  <c r="AK167" i="3" s="1"/>
  <c r="AK166" i="3" s="1"/>
  <c r="AP168" i="3"/>
  <c r="AP167" i="3" s="1"/>
  <c r="AP166" i="3" s="1"/>
  <c r="AH171" i="3"/>
  <c r="AH170" i="3" s="1"/>
  <c r="AH169" i="3" s="1"/>
  <c r="AI171" i="3"/>
  <c r="AI170" i="3"/>
  <c r="AI169" i="3" s="1"/>
  <c r="AK171" i="3"/>
  <c r="AK170" i="3" s="1"/>
  <c r="AK169" i="3" s="1"/>
  <c r="AP171" i="3"/>
  <c r="AP170" i="3" s="1"/>
  <c r="AP169" i="3" s="1"/>
  <c r="AH174" i="3"/>
  <c r="AH173" i="3" s="1"/>
  <c r="AH172" i="3" s="1"/>
  <c r="AI174" i="3"/>
  <c r="AI173" i="3" s="1"/>
  <c r="AI172" i="3" s="1"/>
  <c r="AK174" i="3"/>
  <c r="AK173" i="3" s="1"/>
  <c r="AK172" i="3" s="1"/>
  <c r="AP174" i="3"/>
  <c r="AP173" i="3" s="1"/>
  <c r="AP172" i="3" s="1"/>
  <c r="AH177" i="3"/>
  <c r="AH176" i="3" s="1"/>
  <c r="AH175" i="3" s="1"/>
  <c r="AI177" i="3"/>
  <c r="AI176" i="3" s="1"/>
  <c r="AI175" i="3" s="1"/>
  <c r="AK177" i="3"/>
  <c r="AK176" i="3" s="1"/>
  <c r="AK175" i="3" s="1"/>
  <c r="AP177" i="3"/>
  <c r="AP176" i="3" s="1"/>
  <c r="AP175" i="3" s="1"/>
  <c r="AH180" i="3"/>
  <c r="AH179" i="3" s="1"/>
  <c r="AH178" i="3" s="1"/>
  <c r="AI180" i="3"/>
  <c r="AI179" i="3" s="1"/>
  <c r="AI178" i="3" s="1"/>
  <c r="AK180" i="3"/>
  <c r="AK179" i="3" s="1"/>
  <c r="AK178" i="3" s="1"/>
  <c r="AP180" i="3"/>
  <c r="AP179" i="3" s="1"/>
  <c r="AP178" i="3" s="1"/>
  <c r="AH183" i="3"/>
  <c r="AH182" i="3" s="1"/>
  <c r="AH181" i="3" s="1"/>
  <c r="AI183" i="3"/>
  <c r="AI182" i="3" s="1"/>
  <c r="AI181" i="3" s="1"/>
  <c r="AJ183" i="3"/>
  <c r="AJ182" i="3" s="1"/>
  <c r="AJ181" i="3" s="1"/>
  <c r="AK183" i="3"/>
  <c r="AK182" i="3" s="1"/>
  <c r="AK181" i="3" s="1"/>
  <c r="AP183" i="3"/>
  <c r="AP182" i="3" s="1"/>
  <c r="AP181" i="3" s="1"/>
  <c r="AH186" i="3"/>
  <c r="AH185" i="3" s="1"/>
  <c r="AH184" i="3" s="1"/>
  <c r="AI186" i="3"/>
  <c r="AI185" i="3" s="1"/>
  <c r="AI184" i="3" s="1"/>
  <c r="AJ186" i="3"/>
  <c r="AJ185" i="3" s="1"/>
  <c r="AJ184" i="3" s="1"/>
  <c r="AK186" i="3"/>
  <c r="AK185" i="3" s="1"/>
  <c r="AK184" i="3" s="1"/>
  <c r="AP186" i="3"/>
  <c r="AP185" i="3" s="1"/>
  <c r="AP184" i="3" s="1"/>
  <c r="AH189" i="3"/>
  <c r="AH188" i="3" s="1"/>
  <c r="AH187" i="3" s="1"/>
  <c r="AJ189" i="3"/>
  <c r="AJ188" i="3" s="1"/>
  <c r="AJ187" i="3" s="1"/>
  <c r="AK189" i="3"/>
  <c r="AK188" i="3" s="1"/>
  <c r="AK187" i="3" s="1"/>
  <c r="AP189" i="3"/>
  <c r="AP188" i="3" s="1"/>
  <c r="AP187" i="3" s="1"/>
  <c r="AH193" i="3"/>
  <c r="AH192" i="3" s="1"/>
  <c r="AH191" i="3" s="1"/>
  <c r="AJ193" i="3"/>
  <c r="AJ192" i="3" s="1"/>
  <c r="AJ191" i="3" s="1"/>
  <c r="AK193" i="3"/>
  <c r="AK192" i="3" s="1"/>
  <c r="AK191" i="3" s="1"/>
  <c r="AP193" i="3"/>
  <c r="AP192" i="3" s="1"/>
  <c r="AP191" i="3" s="1"/>
  <c r="AH196" i="3"/>
  <c r="AH195" i="3" s="1"/>
  <c r="AH194" i="3" s="1"/>
  <c r="AI196" i="3"/>
  <c r="AI195" i="3" s="1"/>
  <c r="AI194" i="3" s="1"/>
  <c r="AK196" i="3"/>
  <c r="AK195" i="3" s="1"/>
  <c r="AK194" i="3" s="1"/>
  <c r="AP196" i="3"/>
  <c r="AP195" i="3" s="1"/>
  <c r="AP194" i="3" s="1"/>
  <c r="AH199" i="3"/>
  <c r="AH198" i="3" s="1"/>
  <c r="AH197" i="3" s="1"/>
  <c r="AI199" i="3"/>
  <c r="AI198" i="3" s="1"/>
  <c r="AI197" i="3" s="1"/>
  <c r="AK199" i="3"/>
  <c r="AK198" i="3" s="1"/>
  <c r="AK197" i="3" s="1"/>
  <c r="AP199" i="3"/>
  <c r="AP198" i="3" s="1"/>
  <c r="AP197" i="3" s="1"/>
  <c r="AH202" i="3"/>
  <c r="AH201" i="3" s="1"/>
  <c r="AH200" i="3" s="1"/>
  <c r="AI202" i="3"/>
  <c r="AI201" i="3" s="1"/>
  <c r="AI200" i="3" s="1"/>
  <c r="AK202" i="3"/>
  <c r="AK201" i="3" s="1"/>
  <c r="AK200" i="3" s="1"/>
  <c r="AP202" i="3"/>
  <c r="AP201" i="3" s="1"/>
  <c r="AP200" i="3" s="1"/>
  <c r="AH205" i="3"/>
  <c r="AH204" i="3" s="1"/>
  <c r="AH203" i="3" s="1"/>
  <c r="AI205" i="3"/>
  <c r="AI204" i="3" s="1"/>
  <c r="AI203" i="3" s="1"/>
  <c r="AK205" i="3"/>
  <c r="AK204" i="3" s="1"/>
  <c r="AK203" i="3" s="1"/>
  <c r="AP205" i="3"/>
  <c r="AP204" i="3" s="1"/>
  <c r="AP203" i="3" s="1"/>
  <c r="AH208" i="3"/>
  <c r="AH207" i="3" s="1"/>
  <c r="AH206" i="3" s="1"/>
  <c r="AI208" i="3"/>
  <c r="AI207" i="3" s="1"/>
  <c r="AI206" i="3" s="1"/>
  <c r="AJ208" i="3"/>
  <c r="AJ207" i="3" s="1"/>
  <c r="AJ206" i="3" s="1"/>
  <c r="AK208" i="3"/>
  <c r="AK207" i="3" s="1"/>
  <c r="AK206" i="3" s="1"/>
  <c r="AP208" i="3"/>
  <c r="AP207" i="3" s="1"/>
  <c r="AP206" i="3" s="1"/>
  <c r="AH211" i="3"/>
  <c r="AH210" i="3" s="1"/>
  <c r="AH209" i="3" s="1"/>
  <c r="AI211" i="3"/>
  <c r="AI210" i="3" s="1"/>
  <c r="AI209" i="3" s="1"/>
  <c r="AJ211" i="3"/>
  <c r="AJ210" i="3" s="1"/>
  <c r="AJ209" i="3" s="1"/>
  <c r="AK211" i="3"/>
  <c r="AK210" i="3" s="1"/>
  <c r="AK209" i="3" s="1"/>
  <c r="AP211" i="3"/>
  <c r="AP210" i="3" s="1"/>
  <c r="AP209" i="3" s="1"/>
  <c r="AH217" i="3"/>
  <c r="AH216" i="3" s="1"/>
  <c r="AH215" i="3" s="1"/>
  <c r="AI217" i="3"/>
  <c r="AI216" i="3" s="1"/>
  <c r="AI215" i="3" s="1"/>
  <c r="AJ217" i="3"/>
  <c r="AJ216" i="3" s="1"/>
  <c r="AJ215" i="3" s="1"/>
  <c r="AK217" i="3"/>
  <c r="AK216" i="3" s="1"/>
  <c r="AK215" i="3" s="1"/>
  <c r="AL217" i="3"/>
  <c r="AL216" i="3" s="1"/>
  <c r="AL215" i="3" s="1"/>
  <c r="AM217" i="3"/>
  <c r="AM216" i="3" s="1"/>
  <c r="AM215" i="3" s="1"/>
  <c r="AN217" i="3"/>
  <c r="AN216" i="3" s="1"/>
  <c r="AN215" i="3" s="1"/>
  <c r="AO217" i="3"/>
  <c r="AO216" i="3" s="1"/>
  <c r="AO215" i="3" s="1"/>
  <c r="AP217" i="3"/>
  <c r="AP216" i="3" s="1"/>
  <c r="AP215" i="3" s="1"/>
  <c r="AH220" i="3"/>
  <c r="AH219" i="3" s="1"/>
  <c r="AH218" i="3" s="1"/>
  <c r="AJ220" i="3"/>
  <c r="AJ219" i="3" s="1"/>
  <c r="AJ218" i="3" s="1"/>
  <c r="AK220" i="3"/>
  <c r="AK219" i="3" s="1"/>
  <c r="AK218" i="3" s="1"/>
  <c r="AP220" i="3"/>
  <c r="AP219" i="3" s="1"/>
  <c r="AP218" i="3" s="1"/>
  <c r="AH223" i="3"/>
  <c r="AH222" i="3" s="1"/>
  <c r="AH221" i="3" s="1"/>
  <c r="AI223" i="3"/>
  <c r="AI222" i="3" s="1"/>
  <c r="AI221" i="3" s="1"/>
  <c r="AJ223" i="3"/>
  <c r="AJ222" i="3" s="1"/>
  <c r="AJ221" i="3" s="1"/>
  <c r="AK223" i="3"/>
  <c r="AK222" i="3" s="1"/>
  <c r="AK221" i="3" s="1"/>
  <c r="AP223" i="3"/>
  <c r="AP222" i="3" s="1"/>
  <c r="AP221" i="3" s="1"/>
  <c r="AH227" i="3"/>
  <c r="AH226" i="3" s="1"/>
  <c r="AH225" i="3" s="1"/>
  <c r="AI227" i="3"/>
  <c r="AI226" i="3" s="1"/>
  <c r="AI225" i="3" s="1"/>
  <c r="AK227" i="3"/>
  <c r="AK226" i="3" s="1"/>
  <c r="AK225" i="3" s="1"/>
  <c r="AP227" i="3"/>
  <c r="AP226" i="3" s="1"/>
  <c r="AP225" i="3" s="1"/>
  <c r="AH230" i="3"/>
  <c r="AH229" i="3" s="1"/>
  <c r="AH228" i="3" s="1"/>
  <c r="AI230" i="3"/>
  <c r="AI229" i="3" s="1"/>
  <c r="AI228" i="3" s="1"/>
  <c r="AK230" i="3"/>
  <c r="AK229" i="3" s="1"/>
  <c r="AK228" i="3" s="1"/>
  <c r="AP230" i="3"/>
  <c r="AP229" i="3" s="1"/>
  <c r="AP228" i="3" s="1"/>
  <c r="AH233" i="3"/>
  <c r="AH232" i="3" s="1"/>
  <c r="AH231" i="3" s="1"/>
  <c r="AI233" i="3"/>
  <c r="AI232" i="3" s="1"/>
  <c r="AI231" i="3" s="1"/>
  <c r="AJ233" i="3"/>
  <c r="AJ232" i="3" s="1"/>
  <c r="AJ231" i="3" s="1"/>
  <c r="AK233" i="3"/>
  <c r="AK232" i="3" s="1"/>
  <c r="AK231" i="3" s="1"/>
  <c r="AL233" i="3"/>
  <c r="AL232" i="3" s="1"/>
  <c r="AL231" i="3" s="1"/>
  <c r="AM233" i="3"/>
  <c r="AM232" i="3" s="1"/>
  <c r="AM231" i="3" s="1"/>
  <c r="AN233" i="3"/>
  <c r="AN232" i="3" s="1"/>
  <c r="AN231" i="3" s="1"/>
  <c r="AO233" i="3"/>
  <c r="AO232" i="3" s="1"/>
  <c r="AO231" i="3" s="1"/>
  <c r="AP233" i="3"/>
  <c r="AP232" i="3" s="1"/>
  <c r="AP231" i="3" s="1"/>
  <c r="AH236" i="3"/>
  <c r="AH235" i="3" s="1"/>
  <c r="AH234" i="3" s="1"/>
  <c r="AJ236" i="3"/>
  <c r="AJ235" i="3" s="1"/>
  <c r="AJ234" i="3" s="1"/>
  <c r="AK236" i="3"/>
  <c r="AK235" i="3" s="1"/>
  <c r="AK234" i="3" s="1"/>
  <c r="AP236" i="3"/>
  <c r="AP235" i="3" s="1"/>
  <c r="AP234" i="3" s="1"/>
  <c r="AH240" i="3"/>
  <c r="AH239" i="3" s="1"/>
  <c r="AI240" i="3"/>
  <c r="AI239" i="3" s="1"/>
  <c r="AK240" i="3"/>
  <c r="AK239" i="3" s="1"/>
  <c r="AP240" i="3"/>
  <c r="AP239" i="3" s="1"/>
  <c r="AH242" i="3"/>
  <c r="AH241" i="3" s="1"/>
  <c r="AI242" i="3"/>
  <c r="AI241" i="3" s="1"/>
  <c r="AK242" i="3"/>
  <c r="AK241" i="3" s="1"/>
  <c r="AP242" i="3"/>
  <c r="AP241" i="3" s="1"/>
  <c r="AH246" i="3"/>
  <c r="AH245" i="3" s="1"/>
  <c r="AH244" i="3" s="1"/>
  <c r="AI246" i="3"/>
  <c r="AI245" i="3" s="1"/>
  <c r="AI244" i="3" s="1"/>
  <c r="AK246" i="3"/>
  <c r="AK245" i="3" s="1"/>
  <c r="AK244" i="3" s="1"/>
  <c r="AP246" i="3"/>
  <c r="AP245" i="3" s="1"/>
  <c r="AP244" i="3" s="1"/>
  <c r="AH249" i="3"/>
  <c r="AH248" i="3" s="1"/>
  <c r="AI249" i="3"/>
  <c r="AI248" i="3" s="1"/>
  <c r="AK249" i="3"/>
  <c r="AK248" i="3" s="1"/>
  <c r="AP249" i="3"/>
  <c r="AP248" i="3" s="1"/>
  <c r="AH251" i="3"/>
  <c r="AH250" i="3" s="1"/>
  <c r="AI251" i="3"/>
  <c r="AI250" i="3" s="1"/>
  <c r="AK251" i="3"/>
  <c r="AK250" i="3" s="1"/>
  <c r="AP251" i="3"/>
  <c r="AP250" i="3" s="1"/>
  <c r="AH253" i="3"/>
  <c r="AH252" i="3" s="1"/>
  <c r="AI253" i="3"/>
  <c r="AI252" i="3" s="1"/>
  <c r="AK253" i="3"/>
  <c r="AK252" i="3" s="1"/>
  <c r="AK247" i="3" s="1"/>
  <c r="AP253" i="3"/>
  <c r="AP252" i="3" s="1"/>
  <c r="AH256" i="3"/>
  <c r="AH255" i="3" s="1"/>
  <c r="AH254" i="3" s="1"/>
  <c r="AJ256" i="3"/>
  <c r="AJ255" i="3" s="1"/>
  <c r="AJ254" i="3" s="1"/>
  <c r="AK256" i="3"/>
  <c r="AK255" i="3" s="1"/>
  <c r="AK254" i="3" s="1"/>
  <c r="AP256" i="3"/>
  <c r="AP255" i="3" s="1"/>
  <c r="AP254" i="3" s="1"/>
  <c r="AH293" i="3"/>
  <c r="AH292" i="3" s="1"/>
  <c r="AH291" i="3" s="1"/>
  <c r="AH290" i="3" s="1"/>
  <c r="AI293" i="3"/>
  <c r="AI292" i="3" s="1"/>
  <c r="AI291" i="3" s="1"/>
  <c r="AI290" i="3" s="1"/>
  <c r="AK293" i="3"/>
  <c r="AK292" i="3" s="1"/>
  <c r="AK291" i="3" s="1"/>
  <c r="AK290" i="3" s="1"/>
  <c r="AP293" i="3"/>
  <c r="AP292" i="3" s="1"/>
  <c r="AP291" i="3" s="1"/>
  <c r="AP290" i="3" s="1"/>
  <c r="AH298" i="3"/>
  <c r="AH297" i="3" s="1"/>
  <c r="AH296" i="3" s="1"/>
  <c r="AH295" i="3" s="1"/>
  <c r="AI298" i="3"/>
  <c r="AI297" i="3" s="1"/>
  <c r="AI296" i="3" s="1"/>
  <c r="AI295" i="3" s="1"/>
  <c r="AK298" i="3"/>
  <c r="AK297" i="3" s="1"/>
  <c r="AK296" i="3" s="1"/>
  <c r="AK295" i="3" s="1"/>
  <c r="AP298" i="3"/>
  <c r="AP297" i="3" s="1"/>
  <c r="AP296" i="3" s="1"/>
  <c r="AP295" i="3" s="1"/>
  <c r="AH302" i="3"/>
  <c r="AH301" i="3" s="1"/>
  <c r="AH300" i="3" s="1"/>
  <c r="AJ302" i="3"/>
  <c r="AJ301" i="3" s="1"/>
  <c r="AJ300" i="3" s="1"/>
  <c r="AK302" i="3"/>
  <c r="AK301" i="3" s="1"/>
  <c r="AK300" i="3" s="1"/>
  <c r="AP302" i="3"/>
  <c r="AP301" i="3" s="1"/>
  <c r="AP300" i="3" s="1"/>
  <c r="AH305" i="3"/>
  <c r="AH304" i="3" s="1"/>
  <c r="AH303" i="3" s="1"/>
  <c r="AI305" i="3"/>
  <c r="AI304" i="3" s="1"/>
  <c r="AI303" i="3" s="1"/>
  <c r="AK305" i="3"/>
  <c r="AK304" i="3" s="1"/>
  <c r="AK303" i="3" s="1"/>
  <c r="AP305" i="3"/>
  <c r="AP304" i="3" s="1"/>
  <c r="AP303" i="3" s="1"/>
  <c r="AH309" i="3"/>
  <c r="AH308" i="3" s="1"/>
  <c r="AH307" i="3" s="1"/>
  <c r="AJ309" i="3"/>
  <c r="AJ308" i="3" s="1"/>
  <c r="AJ307" i="3" s="1"/>
  <c r="AK309" i="3"/>
  <c r="AK308" i="3" s="1"/>
  <c r="AK307" i="3" s="1"/>
  <c r="AP309" i="3"/>
  <c r="AP308" i="3" s="1"/>
  <c r="AP307" i="3" s="1"/>
  <c r="AH312" i="3"/>
  <c r="AH311" i="3" s="1"/>
  <c r="AH310" i="3" s="1"/>
  <c r="AI312" i="3"/>
  <c r="AI311" i="3" s="1"/>
  <c r="AI310" i="3" s="1"/>
  <c r="AJ312" i="3"/>
  <c r="AJ311" i="3" s="1"/>
  <c r="AJ310" i="3" s="1"/>
  <c r="AK312" i="3"/>
  <c r="AK311" i="3" s="1"/>
  <c r="AK310" i="3" s="1"/>
  <c r="AP312" i="3"/>
  <c r="AP311" i="3" s="1"/>
  <c r="AP310" i="3" s="1"/>
  <c r="AH315" i="3"/>
  <c r="AH314" i="3" s="1"/>
  <c r="AH313" i="3" s="1"/>
  <c r="AJ315" i="3"/>
  <c r="AJ314" i="3" s="1"/>
  <c r="AJ313" i="3" s="1"/>
  <c r="AK315" i="3"/>
  <c r="AK314" i="3" s="1"/>
  <c r="AK313" i="3" s="1"/>
  <c r="AP315" i="3"/>
  <c r="AP314" i="3" s="1"/>
  <c r="AP313" i="3" s="1"/>
  <c r="AH318" i="3"/>
  <c r="AJ318" i="3"/>
  <c r="AK318" i="3"/>
  <c r="AP318" i="3"/>
  <c r="AH319" i="3"/>
  <c r="AJ319" i="3"/>
  <c r="AK319" i="3"/>
  <c r="AP319" i="3"/>
  <c r="AH322" i="3"/>
  <c r="AH321" i="3" s="1"/>
  <c r="AH320" i="3" s="1"/>
  <c r="AJ322" i="3"/>
  <c r="AJ321" i="3" s="1"/>
  <c r="AJ320" i="3" s="1"/>
  <c r="AK322" i="3"/>
  <c r="AK321" i="3" s="1"/>
  <c r="AK320" i="3" s="1"/>
  <c r="AP322" i="3"/>
  <c r="AP321" i="3" s="1"/>
  <c r="AP320" i="3" s="1"/>
  <c r="AH326" i="3"/>
  <c r="AH325" i="3" s="1"/>
  <c r="AJ326" i="3"/>
  <c r="AJ325" i="3" s="1"/>
  <c r="AK326" i="3"/>
  <c r="AK325" i="3" s="1"/>
  <c r="AP326" i="3"/>
  <c r="AP325" i="3" s="1"/>
  <c r="AH328" i="3"/>
  <c r="AH327" i="3" s="1"/>
  <c r="AJ328" i="3"/>
  <c r="AJ327" i="3" s="1"/>
  <c r="AJ324" i="3" s="1"/>
  <c r="AK328" i="3"/>
  <c r="AK327" i="3" s="1"/>
  <c r="AP328" i="3"/>
  <c r="AP327" i="3" s="1"/>
  <c r="AH331" i="3"/>
  <c r="AH330" i="3" s="1"/>
  <c r="AJ331" i="3"/>
  <c r="AJ330" i="3" s="1"/>
  <c r="AK331" i="3"/>
  <c r="AK330" i="3" s="1"/>
  <c r="AP331" i="3"/>
  <c r="AP330" i="3" s="1"/>
  <c r="AH333" i="3"/>
  <c r="AH332" i="3" s="1"/>
  <c r="AJ333" i="3"/>
  <c r="AJ332" i="3" s="1"/>
  <c r="AK333" i="3"/>
  <c r="AK332" i="3" s="1"/>
  <c r="AP333" i="3"/>
  <c r="AP332" i="3" s="1"/>
  <c r="AH336" i="3"/>
  <c r="AH335" i="3" s="1"/>
  <c r="AH334" i="3" s="1"/>
  <c r="AJ336" i="3"/>
  <c r="AJ335" i="3" s="1"/>
  <c r="AJ334" i="3" s="1"/>
  <c r="AK336" i="3"/>
  <c r="AK335" i="3" s="1"/>
  <c r="AK334" i="3" s="1"/>
  <c r="AP336" i="3"/>
  <c r="AP335" i="3" s="1"/>
  <c r="AP334" i="3" s="1"/>
  <c r="AH341" i="3"/>
  <c r="AH340" i="3" s="1"/>
  <c r="AH339" i="3" s="1"/>
  <c r="AH338" i="3" s="1"/>
  <c r="AI341" i="3"/>
  <c r="AI340" i="3" s="1"/>
  <c r="AI339" i="3" s="1"/>
  <c r="AI338" i="3" s="1"/>
  <c r="AK341" i="3"/>
  <c r="AK340" i="3" s="1"/>
  <c r="AK339" i="3" s="1"/>
  <c r="AK338" i="3" s="1"/>
  <c r="AP341" i="3"/>
  <c r="AP340" i="3" s="1"/>
  <c r="AP339" i="3" s="1"/>
  <c r="AP338" i="3" s="1"/>
  <c r="AH345" i="3"/>
  <c r="AH344" i="3" s="1"/>
  <c r="AI345" i="3"/>
  <c r="AI344" i="3" s="1"/>
  <c r="AK345" i="3"/>
  <c r="AK344" i="3" s="1"/>
  <c r="AP345" i="3"/>
  <c r="AP344" i="3" s="1"/>
  <c r="AH347" i="3"/>
  <c r="AH346" i="3" s="1"/>
  <c r="AI347" i="3"/>
  <c r="AI346" i="3" s="1"/>
  <c r="AK347" i="3"/>
  <c r="AK346" i="3" s="1"/>
  <c r="AP347" i="3"/>
  <c r="AP346" i="3" s="1"/>
  <c r="AH350" i="3"/>
  <c r="AH349" i="3" s="1"/>
  <c r="AI350" i="3"/>
  <c r="AI349" i="3" s="1"/>
  <c r="AK350" i="3"/>
  <c r="AK349" i="3" s="1"/>
  <c r="AP350" i="3"/>
  <c r="AP349" i="3" s="1"/>
  <c r="AH352" i="3"/>
  <c r="AH351" i="3" s="1"/>
  <c r="AI352" i="3"/>
  <c r="AI351" i="3" s="1"/>
  <c r="AI348" i="3" s="1"/>
  <c r="AK352" i="3"/>
  <c r="AK351" i="3" s="1"/>
  <c r="AP352" i="3"/>
  <c r="AP351" i="3" s="1"/>
  <c r="AH355" i="3"/>
  <c r="AH354" i="3" s="1"/>
  <c r="AH353" i="3" s="1"/>
  <c r="AI355" i="3"/>
  <c r="AI354" i="3" s="1"/>
  <c r="AI353" i="3" s="1"/>
  <c r="AK355" i="3"/>
  <c r="AK354" i="3" s="1"/>
  <c r="AK353" i="3" s="1"/>
  <c r="AP355" i="3"/>
  <c r="AP354" i="3" s="1"/>
  <c r="AP353" i="3" s="1"/>
  <c r="AH358" i="3"/>
  <c r="AH357" i="3" s="1"/>
  <c r="AI358" i="3"/>
  <c r="AI357" i="3" s="1"/>
  <c r="AJ358" i="3"/>
  <c r="AJ357" i="3" s="1"/>
  <c r="AP358" i="3"/>
  <c r="AP357" i="3" s="1"/>
  <c r="AH360" i="3"/>
  <c r="AH359" i="3" s="1"/>
  <c r="AI360" i="3"/>
  <c r="AI359" i="3" s="1"/>
  <c r="AI356" i="3" s="1"/>
  <c r="AJ360" i="3"/>
  <c r="AJ359" i="3" s="1"/>
  <c r="AP360" i="3"/>
  <c r="AP359" i="3" s="1"/>
  <c r="AH363" i="3"/>
  <c r="AH362" i="3" s="1"/>
  <c r="AH361" i="3" s="1"/>
  <c r="AI363" i="3"/>
  <c r="AI362" i="3" s="1"/>
  <c r="AI361" i="3" s="1"/>
  <c r="AJ363" i="3"/>
  <c r="AJ362" i="3" s="1"/>
  <c r="AJ361" i="3" s="1"/>
  <c r="AK363" i="3"/>
  <c r="AK362" i="3" s="1"/>
  <c r="AK361" i="3" s="1"/>
  <c r="AP363" i="3"/>
  <c r="AP362" i="3" s="1"/>
  <c r="AP361" i="3" s="1"/>
  <c r="AH368" i="3"/>
  <c r="AH367" i="3" s="1"/>
  <c r="AH366" i="3" s="1"/>
  <c r="AH365" i="3" s="1"/>
  <c r="AJ368" i="3"/>
  <c r="AJ367" i="3" s="1"/>
  <c r="AJ366" i="3" s="1"/>
  <c r="AJ365" i="3" s="1"/>
  <c r="AK368" i="3"/>
  <c r="AK367" i="3" s="1"/>
  <c r="AK366" i="3" s="1"/>
  <c r="AK365" i="3" s="1"/>
  <c r="AP368" i="3"/>
  <c r="AP367" i="3" s="1"/>
  <c r="AP366" i="3" s="1"/>
  <c r="AP365" i="3" s="1"/>
  <c r="AH372" i="3"/>
  <c r="AH371" i="3" s="1"/>
  <c r="AH370" i="3" s="1"/>
  <c r="AH369" i="3" s="1"/>
  <c r="AI372" i="3"/>
  <c r="AI371" i="3" s="1"/>
  <c r="AI370" i="3" s="1"/>
  <c r="AI369" i="3" s="1"/>
  <c r="AK372" i="3"/>
  <c r="AK371" i="3" s="1"/>
  <c r="AK370" i="3" s="1"/>
  <c r="AK369" i="3" s="1"/>
  <c r="AP372" i="3"/>
  <c r="AP371" i="3" s="1"/>
  <c r="AP370" i="3" s="1"/>
  <c r="AP369" i="3" s="1"/>
  <c r="BB372" i="3"/>
  <c r="BB371" i="3" s="1"/>
  <c r="BB370" i="3" s="1"/>
  <c r="BB369" i="3" s="1"/>
  <c r="AZ372" i="3"/>
  <c r="AZ371" i="3" s="1"/>
  <c r="AZ370" i="3" s="1"/>
  <c r="AZ369" i="3" s="1"/>
  <c r="AY372" i="3"/>
  <c r="AY371" i="3" s="1"/>
  <c r="AY370" i="3" s="1"/>
  <c r="AY369" i="3" s="1"/>
  <c r="BB368" i="3"/>
  <c r="BB367" i="3" s="1"/>
  <c r="BB366" i="3" s="1"/>
  <c r="BB365" i="3" s="1"/>
  <c r="BA368" i="3"/>
  <c r="BA367" i="3" s="1"/>
  <c r="BA366" i="3" s="1"/>
  <c r="BA365" i="3" s="1"/>
  <c r="AY368" i="3"/>
  <c r="AY367" i="3" s="1"/>
  <c r="AY366" i="3" s="1"/>
  <c r="AY365" i="3" s="1"/>
  <c r="BB363" i="3"/>
  <c r="BA363" i="3"/>
  <c r="AZ363" i="3"/>
  <c r="AY363" i="3"/>
  <c r="BB362" i="3"/>
  <c r="BA362" i="3"/>
  <c r="AZ362" i="3"/>
  <c r="AY362" i="3"/>
  <c r="BB361" i="3"/>
  <c r="BA361" i="3"/>
  <c r="AZ361" i="3"/>
  <c r="AY361" i="3"/>
  <c r="BA360" i="3"/>
  <c r="BA359" i="3" s="1"/>
  <c r="AZ360" i="3"/>
  <c r="AZ359" i="3" s="1"/>
  <c r="AY360" i="3"/>
  <c r="AY359" i="3" s="1"/>
  <c r="BA358" i="3"/>
  <c r="BA357" i="3" s="1"/>
  <c r="AZ358" i="3"/>
  <c r="AZ357" i="3" s="1"/>
  <c r="AY358" i="3"/>
  <c r="AY357" i="3" s="1"/>
  <c r="BB355" i="3"/>
  <c r="BB354" i="3" s="1"/>
  <c r="BB353" i="3" s="1"/>
  <c r="AZ355" i="3"/>
  <c r="AZ354" i="3" s="1"/>
  <c r="AZ353" i="3" s="1"/>
  <c r="AY355" i="3"/>
  <c r="AY354" i="3" s="1"/>
  <c r="AY353" i="3" s="1"/>
  <c r="BB352" i="3"/>
  <c r="BB351" i="3" s="1"/>
  <c r="AZ352" i="3"/>
  <c r="AZ351" i="3" s="1"/>
  <c r="AY352" i="3"/>
  <c r="AY351" i="3" s="1"/>
  <c r="BB350" i="3"/>
  <c r="BB349" i="3" s="1"/>
  <c r="AZ350" i="3"/>
  <c r="AZ349" i="3" s="1"/>
  <c r="AY350" i="3"/>
  <c r="AY349" i="3" s="1"/>
  <c r="BB347" i="3"/>
  <c r="BB346" i="3" s="1"/>
  <c r="AZ347" i="3"/>
  <c r="AZ346" i="3" s="1"/>
  <c r="AY347" i="3"/>
  <c r="AY346" i="3" s="1"/>
  <c r="BB345" i="3"/>
  <c r="BB344" i="3" s="1"/>
  <c r="AZ345" i="3"/>
  <c r="AZ344" i="3" s="1"/>
  <c r="AY345" i="3"/>
  <c r="AY344" i="3" s="1"/>
  <c r="BB341" i="3"/>
  <c r="BB340" i="3" s="1"/>
  <c r="BB339" i="3" s="1"/>
  <c r="BB338" i="3" s="1"/>
  <c r="AZ341" i="3"/>
  <c r="AZ340" i="3" s="1"/>
  <c r="AZ339" i="3" s="1"/>
  <c r="AZ338" i="3" s="1"/>
  <c r="AY341" i="3"/>
  <c r="AY340" i="3"/>
  <c r="AY339" i="3" s="1"/>
  <c r="AY338" i="3" s="1"/>
  <c r="BB336" i="3"/>
  <c r="BB335" i="3" s="1"/>
  <c r="BB334" i="3" s="1"/>
  <c r="BA336" i="3"/>
  <c r="BA335" i="3" s="1"/>
  <c r="BA334" i="3" s="1"/>
  <c r="AY336" i="3"/>
  <c r="AY335" i="3" s="1"/>
  <c r="AY334" i="3" s="1"/>
  <c r="BB333" i="3"/>
  <c r="BB332" i="3" s="1"/>
  <c r="BA333" i="3"/>
  <c r="BA332" i="3" s="1"/>
  <c r="AY333" i="3"/>
  <c r="AY332" i="3" s="1"/>
  <c r="BB331" i="3"/>
  <c r="BB330" i="3" s="1"/>
  <c r="BA331" i="3"/>
  <c r="BA330" i="3" s="1"/>
  <c r="AY331" i="3"/>
  <c r="AY330" i="3" s="1"/>
  <c r="BB328" i="3"/>
  <c r="BB327" i="3" s="1"/>
  <c r="BA328" i="3"/>
  <c r="BA327" i="3" s="1"/>
  <c r="AY328" i="3"/>
  <c r="AY327" i="3" s="1"/>
  <c r="BB326" i="3"/>
  <c r="BB325" i="3" s="1"/>
  <c r="BA326" i="3"/>
  <c r="BA325" i="3" s="1"/>
  <c r="AY326" i="3"/>
  <c r="AY325" i="3" s="1"/>
  <c r="BB322" i="3"/>
  <c r="BB321" i="3" s="1"/>
  <c r="BB320" i="3" s="1"/>
  <c r="BA322" i="3"/>
  <c r="BA321" i="3" s="1"/>
  <c r="BA320" i="3" s="1"/>
  <c r="AY322" i="3"/>
  <c r="AY321" i="3" s="1"/>
  <c r="AY320" i="3" s="1"/>
  <c r="BB319" i="3"/>
  <c r="BA319" i="3"/>
  <c r="AY319" i="3"/>
  <c r="BB318" i="3"/>
  <c r="BA318" i="3"/>
  <c r="AY318" i="3"/>
  <c r="BB315" i="3"/>
  <c r="BB314" i="3" s="1"/>
  <c r="BB313" i="3" s="1"/>
  <c r="BA315" i="3"/>
  <c r="BA314" i="3" s="1"/>
  <c r="BA313" i="3" s="1"/>
  <c r="AY315" i="3"/>
  <c r="AY314" i="3" s="1"/>
  <c r="AY313" i="3" s="1"/>
  <c r="BB312" i="3"/>
  <c r="BA312" i="3"/>
  <c r="AZ312" i="3"/>
  <c r="AY312" i="3"/>
  <c r="BB311" i="3"/>
  <c r="BA311" i="3"/>
  <c r="AZ311" i="3"/>
  <c r="AY311" i="3"/>
  <c r="BB310" i="3"/>
  <c r="BA310" i="3"/>
  <c r="AZ310" i="3"/>
  <c r="AY310" i="3"/>
  <c r="BB309" i="3"/>
  <c r="BB308" i="3" s="1"/>
  <c r="BB307" i="3" s="1"/>
  <c r="BA309" i="3"/>
  <c r="BA308" i="3" s="1"/>
  <c r="BA307" i="3" s="1"/>
  <c r="AY309" i="3"/>
  <c r="AY308" i="3" s="1"/>
  <c r="AY307" i="3" s="1"/>
  <c r="BB305" i="3"/>
  <c r="BB304" i="3" s="1"/>
  <c r="BB303" i="3" s="1"/>
  <c r="AZ305" i="3"/>
  <c r="AZ304" i="3" s="1"/>
  <c r="AZ303" i="3" s="1"/>
  <c r="AY305" i="3"/>
  <c r="AY304" i="3" s="1"/>
  <c r="AY303" i="3" s="1"/>
  <c r="BB302" i="3"/>
  <c r="BB301" i="3" s="1"/>
  <c r="BB300" i="3" s="1"/>
  <c r="BA302" i="3"/>
  <c r="BA301" i="3" s="1"/>
  <c r="BA300" i="3" s="1"/>
  <c r="AY302" i="3"/>
  <c r="AY301" i="3" s="1"/>
  <c r="AY300" i="3" s="1"/>
  <c r="BB298" i="3"/>
  <c r="BB297" i="3" s="1"/>
  <c r="BB296" i="3" s="1"/>
  <c r="BB295" i="3" s="1"/>
  <c r="AZ298" i="3"/>
  <c r="AZ297" i="3" s="1"/>
  <c r="AZ296" i="3" s="1"/>
  <c r="AZ295" i="3" s="1"/>
  <c r="AY298" i="3"/>
  <c r="AY297" i="3" s="1"/>
  <c r="AY296" i="3"/>
  <c r="AY295" i="3" s="1"/>
  <c r="BB293" i="3"/>
  <c r="BB292" i="3" s="1"/>
  <c r="BB291" i="3" s="1"/>
  <c r="BB290" i="3" s="1"/>
  <c r="AZ293" i="3"/>
  <c r="AY293" i="3"/>
  <c r="AY292" i="3" s="1"/>
  <c r="AY291" i="3" s="1"/>
  <c r="AY290" i="3" s="1"/>
  <c r="AZ292" i="3"/>
  <c r="AZ291" i="3" s="1"/>
  <c r="AZ290" i="3" s="1"/>
  <c r="BB256" i="3"/>
  <c r="BB255" i="3" s="1"/>
  <c r="BB254" i="3" s="1"/>
  <c r="BA256" i="3"/>
  <c r="BA255" i="3" s="1"/>
  <c r="BA254" i="3" s="1"/>
  <c r="AY256" i="3"/>
  <c r="AY255" i="3" s="1"/>
  <c r="AY254" i="3" s="1"/>
  <c r="BB253" i="3"/>
  <c r="BB252" i="3" s="1"/>
  <c r="AZ253" i="3"/>
  <c r="AZ252" i="3" s="1"/>
  <c r="AY253" i="3"/>
  <c r="AY252" i="3" s="1"/>
  <c r="BB251" i="3"/>
  <c r="BB250" i="3" s="1"/>
  <c r="AZ251" i="3"/>
  <c r="AZ250" i="3" s="1"/>
  <c r="AY251" i="3"/>
  <c r="AY250" i="3" s="1"/>
  <c r="BB249" i="3"/>
  <c r="BB248" i="3" s="1"/>
  <c r="AZ249" i="3"/>
  <c r="AZ248" i="3" s="1"/>
  <c r="AY249" i="3"/>
  <c r="AY248" i="3" s="1"/>
  <c r="BB246" i="3"/>
  <c r="BB245" i="3" s="1"/>
  <c r="BB244" i="3" s="1"/>
  <c r="AZ246" i="3"/>
  <c r="AZ245" i="3" s="1"/>
  <c r="AZ244" i="3" s="1"/>
  <c r="AY246" i="3"/>
  <c r="AY245" i="3" s="1"/>
  <c r="AY244" i="3" s="1"/>
  <c r="BB242" i="3"/>
  <c r="BB241" i="3" s="1"/>
  <c r="AZ242" i="3"/>
  <c r="AZ241" i="3" s="1"/>
  <c r="AY242" i="3"/>
  <c r="AY241" i="3" s="1"/>
  <c r="BB240" i="3"/>
  <c r="BB239" i="3" s="1"/>
  <c r="AZ240" i="3"/>
  <c r="AZ239" i="3" s="1"/>
  <c r="AY240" i="3"/>
  <c r="AY239" i="3" s="1"/>
  <c r="BB236" i="3"/>
  <c r="BB235" i="3" s="1"/>
  <c r="BB234" i="3" s="1"/>
  <c r="BA236" i="3"/>
  <c r="BA235" i="3" s="1"/>
  <c r="BA234" i="3" s="1"/>
  <c r="AY236" i="3"/>
  <c r="AY235" i="3" s="1"/>
  <c r="AY234" i="3" s="1"/>
  <c r="BB233" i="3"/>
  <c r="BA233" i="3"/>
  <c r="AZ233" i="3"/>
  <c r="AY233" i="3"/>
  <c r="BB232" i="3"/>
  <c r="BA232" i="3"/>
  <c r="AZ232" i="3"/>
  <c r="AY232" i="3"/>
  <c r="BB231" i="3"/>
  <c r="BA231" i="3"/>
  <c r="AZ231" i="3"/>
  <c r="AY231" i="3"/>
  <c r="BB230" i="3"/>
  <c r="BB229" i="3" s="1"/>
  <c r="BB228" i="3" s="1"/>
  <c r="AZ230" i="3"/>
  <c r="AZ229" i="3" s="1"/>
  <c r="AZ228" i="3" s="1"/>
  <c r="AY230" i="3"/>
  <c r="AY229" i="3" s="1"/>
  <c r="AY228" i="3" s="1"/>
  <c r="BB227" i="3"/>
  <c r="BB226" i="3" s="1"/>
  <c r="BB225" i="3" s="1"/>
  <c r="AZ227" i="3"/>
  <c r="AZ226" i="3" s="1"/>
  <c r="AZ225" i="3" s="1"/>
  <c r="AY227" i="3"/>
  <c r="AY226" i="3" s="1"/>
  <c r="AY225" i="3" s="1"/>
  <c r="BB223" i="3"/>
  <c r="BA223" i="3"/>
  <c r="AZ223" i="3"/>
  <c r="AY223" i="3"/>
  <c r="BB222" i="3"/>
  <c r="BA222" i="3"/>
  <c r="AZ222" i="3"/>
  <c r="AY222" i="3"/>
  <c r="BB221" i="3"/>
  <c r="BA221" i="3"/>
  <c r="AZ221" i="3"/>
  <c r="AY221" i="3"/>
  <c r="BB220" i="3"/>
  <c r="BB219" i="3" s="1"/>
  <c r="BB218" i="3" s="1"/>
  <c r="BA220" i="3"/>
  <c r="BA219" i="3" s="1"/>
  <c r="BA218" i="3" s="1"/>
  <c r="AY220" i="3"/>
  <c r="AY219" i="3" s="1"/>
  <c r="AY218" i="3" s="1"/>
  <c r="BB217" i="3"/>
  <c r="BA217" i="3"/>
  <c r="AZ217" i="3"/>
  <c r="AY217" i="3"/>
  <c r="BB216" i="3"/>
  <c r="BA216" i="3"/>
  <c r="AZ216" i="3"/>
  <c r="AY216" i="3"/>
  <c r="BB215" i="3"/>
  <c r="BA215" i="3"/>
  <c r="AZ215" i="3"/>
  <c r="AY215" i="3"/>
  <c r="BB211" i="3"/>
  <c r="BA211" i="3"/>
  <c r="AZ211" i="3"/>
  <c r="AY211" i="3"/>
  <c r="BB210" i="3"/>
  <c r="BA210" i="3"/>
  <c r="AZ210" i="3"/>
  <c r="AY210" i="3"/>
  <c r="BB209" i="3"/>
  <c r="BA209" i="3"/>
  <c r="AZ209" i="3"/>
  <c r="AY209" i="3"/>
  <c r="BB208" i="3"/>
  <c r="BA208" i="3"/>
  <c r="AZ208" i="3"/>
  <c r="AY208" i="3"/>
  <c r="BB207" i="3"/>
  <c r="BA207" i="3"/>
  <c r="AZ207" i="3"/>
  <c r="AY207" i="3"/>
  <c r="BB206" i="3"/>
  <c r="BA206" i="3"/>
  <c r="AZ206" i="3"/>
  <c r="AY206" i="3"/>
  <c r="BB205" i="3"/>
  <c r="BB204" i="3" s="1"/>
  <c r="BB203" i="3" s="1"/>
  <c r="AZ205" i="3"/>
  <c r="AZ204" i="3" s="1"/>
  <c r="AZ203" i="3" s="1"/>
  <c r="AY205" i="3"/>
  <c r="AY204" i="3" s="1"/>
  <c r="AY203" i="3" s="1"/>
  <c r="BB202" i="3"/>
  <c r="BB201" i="3" s="1"/>
  <c r="BB200" i="3" s="1"/>
  <c r="AZ202" i="3"/>
  <c r="AZ201" i="3" s="1"/>
  <c r="AZ200" i="3" s="1"/>
  <c r="AY202" i="3"/>
  <c r="AY201" i="3" s="1"/>
  <c r="AY200" i="3" s="1"/>
  <c r="BB199" i="3"/>
  <c r="BB198" i="3" s="1"/>
  <c r="BB197" i="3" s="1"/>
  <c r="AZ199" i="3"/>
  <c r="AZ198" i="3" s="1"/>
  <c r="AZ197" i="3" s="1"/>
  <c r="AY199" i="3"/>
  <c r="AY198" i="3" s="1"/>
  <c r="AY197" i="3" s="1"/>
  <c r="BB196" i="3"/>
  <c r="BB195" i="3" s="1"/>
  <c r="BB194" i="3" s="1"/>
  <c r="AZ196" i="3"/>
  <c r="AZ195" i="3" s="1"/>
  <c r="AZ194" i="3" s="1"/>
  <c r="AY196" i="3"/>
  <c r="AY195" i="3" s="1"/>
  <c r="AY194" i="3" s="1"/>
  <c r="BB193" i="3"/>
  <c r="BB192" i="3" s="1"/>
  <c r="BB191" i="3" s="1"/>
  <c r="BA193" i="3"/>
  <c r="BA192" i="3" s="1"/>
  <c r="BA191" i="3" s="1"/>
  <c r="AY193" i="3"/>
  <c r="AY192" i="3" s="1"/>
  <c r="AY191" i="3" s="1"/>
  <c r="BB189" i="3"/>
  <c r="BB188" i="3" s="1"/>
  <c r="BB187" i="3" s="1"/>
  <c r="BA189" i="3"/>
  <c r="BA188" i="3" s="1"/>
  <c r="BA187" i="3" s="1"/>
  <c r="AY189" i="3"/>
  <c r="AY188" i="3" s="1"/>
  <c r="AY187" i="3" s="1"/>
  <c r="BB186" i="3"/>
  <c r="BA186" i="3"/>
  <c r="AZ186" i="3"/>
  <c r="AY186" i="3"/>
  <c r="BB185" i="3"/>
  <c r="BA185" i="3"/>
  <c r="AZ185" i="3"/>
  <c r="AY185" i="3"/>
  <c r="BB184" i="3"/>
  <c r="BA184" i="3"/>
  <c r="AZ184" i="3"/>
  <c r="AY184" i="3"/>
  <c r="BB183" i="3"/>
  <c r="BA183" i="3"/>
  <c r="AZ183" i="3"/>
  <c r="AY183" i="3"/>
  <c r="BB182" i="3"/>
  <c r="BA182" i="3"/>
  <c r="AZ182" i="3"/>
  <c r="AY182" i="3"/>
  <c r="BB181" i="3"/>
  <c r="BA181" i="3"/>
  <c r="AZ181" i="3"/>
  <c r="AY181" i="3"/>
  <c r="BB180" i="3"/>
  <c r="BB179" i="3" s="1"/>
  <c r="BB178" i="3" s="1"/>
  <c r="AZ180" i="3"/>
  <c r="AZ179" i="3" s="1"/>
  <c r="AZ178" i="3" s="1"/>
  <c r="AY180" i="3"/>
  <c r="AY179" i="3" s="1"/>
  <c r="AY178" i="3" s="1"/>
  <c r="BB177" i="3"/>
  <c r="BB176" i="3" s="1"/>
  <c r="BB175" i="3" s="1"/>
  <c r="AZ177" i="3"/>
  <c r="AZ176" i="3" s="1"/>
  <c r="AZ175" i="3" s="1"/>
  <c r="AY177" i="3"/>
  <c r="AY176" i="3" s="1"/>
  <c r="AY175" i="3" s="1"/>
  <c r="BB174" i="3"/>
  <c r="BB173" i="3" s="1"/>
  <c r="BB172" i="3" s="1"/>
  <c r="AZ174" i="3"/>
  <c r="AZ173" i="3" s="1"/>
  <c r="AZ172" i="3" s="1"/>
  <c r="AY174" i="3"/>
  <c r="AY173" i="3" s="1"/>
  <c r="AY172" i="3" s="1"/>
  <c r="BB171" i="3"/>
  <c r="BB170" i="3" s="1"/>
  <c r="BB169" i="3" s="1"/>
  <c r="AZ171" i="3"/>
  <c r="AZ170" i="3" s="1"/>
  <c r="AZ169" i="3" s="1"/>
  <c r="AY171" i="3"/>
  <c r="AY170" i="3" s="1"/>
  <c r="AY169" i="3" s="1"/>
  <c r="BB168" i="3"/>
  <c r="BB167" i="3" s="1"/>
  <c r="BB166" i="3" s="1"/>
  <c r="BA168" i="3"/>
  <c r="BA167" i="3" s="1"/>
  <c r="BA166" i="3" s="1"/>
  <c r="AY168" i="3"/>
  <c r="AY167" i="3" s="1"/>
  <c r="AY166" i="3" s="1"/>
  <c r="BB163" i="3"/>
  <c r="BA163" i="3"/>
  <c r="AZ163" i="3"/>
  <c r="AY163" i="3"/>
  <c r="BB162" i="3"/>
  <c r="BA162" i="3"/>
  <c r="AZ162" i="3"/>
  <c r="AY162" i="3"/>
  <c r="BB161" i="3"/>
  <c r="BA161" i="3"/>
  <c r="AZ161" i="3"/>
  <c r="AY161" i="3"/>
  <c r="BB160" i="3"/>
  <c r="BA160" i="3"/>
  <c r="AZ160" i="3"/>
  <c r="AY160" i="3"/>
  <c r="BB159" i="3"/>
  <c r="BA159" i="3"/>
  <c r="AZ159" i="3"/>
  <c r="AY159" i="3"/>
  <c r="BB158" i="3"/>
  <c r="BA158" i="3"/>
  <c r="AZ158" i="3"/>
  <c r="AY158" i="3"/>
  <c r="BB157" i="3"/>
  <c r="BA157" i="3"/>
  <c r="AZ157" i="3"/>
  <c r="AY157" i="3"/>
  <c r="BB156" i="3"/>
  <c r="BA156" i="3"/>
  <c r="AZ156" i="3"/>
  <c r="AY156" i="3"/>
  <c r="BB155" i="3"/>
  <c r="BA155" i="3"/>
  <c r="AZ155" i="3"/>
  <c r="AY155" i="3"/>
  <c r="BB154" i="3"/>
  <c r="BA154" i="3"/>
  <c r="AZ154" i="3"/>
  <c r="AY154" i="3"/>
  <c r="BB153" i="3"/>
  <c r="BA153" i="3"/>
  <c r="AZ153" i="3"/>
  <c r="AY153" i="3"/>
  <c r="BB152" i="3"/>
  <c r="BA152" i="3"/>
  <c r="AZ152" i="3"/>
  <c r="AY152" i="3"/>
  <c r="BB151" i="3"/>
  <c r="BA151" i="3"/>
  <c r="AZ151" i="3"/>
  <c r="AY151" i="3"/>
  <c r="BB150" i="3"/>
  <c r="BA150" i="3"/>
  <c r="AZ150" i="3"/>
  <c r="AY150" i="3"/>
  <c r="BB149" i="3"/>
  <c r="BB148" i="3" s="1"/>
  <c r="BB147" i="3" s="1"/>
  <c r="AZ149" i="3"/>
  <c r="AZ148" i="3" s="1"/>
  <c r="AZ147" i="3" s="1"/>
  <c r="AY149" i="3"/>
  <c r="AY148" i="3" s="1"/>
  <c r="AY147" i="3" s="1"/>
  <c r="BB139" i="3"/>
  <c r="AZ139" i="3"/>
  <c r="AZ138" i="3" s="1"/>
  <c r="AZ137" i="3" s="1"/>
  <c r="AY139" i="3"/>
  <c r="AY138" i="3" s="1"/>
  <c r="AY137" i="3" s="1"/>
  <c r="BB138" i="3"/>
  <c r="BB137" i="3" s="1"/>
  <c r="BB136" i="3"/>
  <c r="BB135" i="3" s="1"/>
  <c r="BB134" i="3" s="1"/>
  <c r="AZ136" i="3"/>
  <c r="AZ135" i="3" s="1"/>
  <c r="AZ134" i="3" s="1"/>
  <c r="AY136" i="3"/>
  <c r="AY135" i="3" s="1"/>
  <c r="AY134" i="3" s="1"/>
  <c r="BB131" i="3"/>
  <c r="BB130" i="3" s="1"/>
  <c r="BA131" i="3"/>
  <c r="BA130" i="3" s="1"/>
  <c r="AY131" i="3"/>
  <c r="AY130" i="3" s="1"/>
  <c r="BB129" i="3"/>
  <c r="BB128" i="3" s="1"/>
  <c r="BA129" i="3"/>
  <c r="BA128" i="3" s="1"/>
  <c r="AY129" i="3"/>
  <c r="AY128" i="3" s="1"/>
  <c r="BB125" i="3"/>
  <c r="BB124" i="3" s="1"/>
  <c r="BB123" i="3" s="1"/>
  <c r="BB122" i="3" s="1"/>
  <c r="AZ125" i="3"/>
  <c r="AZ124" i="3" s="1"/>
  <c r="AZ123" i="3" s="1"/>
  <c r="AZ122" i="3" s="1"/>
  <c r="AY125" i="3"/>
  <c r="AY124" i="3" s="1"/>
  <c r="AY123" i="3" s="1"/>
  <c r="AY122" i="3" s="1"/>
  <c r="BB121" i="3"/>
  <c r="BB120" i="3" s="1"/>
  <c r="BB119" i="3" s="1"/>
  <c r="AZ121" i="3"/>
  <c r="AZ120" i="3" s="1"/>
  <c r="AZ119" i="3" s="1"/>
  <c r="AY121" i="3"/>
  <c r="AY120" i="3" s="1"/>
  <c r="AY119" i="3" s="1"/>
  <c r="BB118" i="3"/>
  <c r="BB117" i="3" s="1"/>
  <c r="BB116" i="3" s="1"/>
  <c r="AZ118" i="3"/>
  <c r="AZ117" i="3" s="1"/>
  <c r="AZ116" i="3" s="1"/>
  <c r="AY118" i="3"/>
  <c r="AY117" i="3" s="1"/>
  <c r="AY116" i="3" s="1"/>
  <c r="BB114" i="3"/>
  <c r="BB113" i="3" s="1"/>
  <c r="BB112" i="3" s="1"/>
  <c r="BB111" i="3" s="1"/>
  <c r="BA114" i="3"/>
  <c r="BA113" i="3" s="1"/>
  <c r="BA112" i="3" s="1"/>
  <c r="BA111" i="3" s="1"/>
  <c r="AY114" i="3"/>
  <c r="AY113" i="3" s="1"/>
  <c r="AY112" i="3" s="1"/>
  <c r="AY111" i="3" s="1"/>
  <c r="BB109" i="3"/>
  <c r="BB108" i="3" s="1"/>
  <c r="BB107" i="3" s="1"/>
  <c r="AZ109" i="3"/>
  <c r="AZ108" i="3" s="1"/>
  <c r="AZ107" i="3" s="1"/>
  <c r="AY109" i="3"/>
  <c r="AY108" i="3" s="1"/>
  <c r="AY107" i="3" s="1"/>
  <c r="BB106" i="3"/>
  <c r="BB105" i="3" s="1"/>
  <c r="AZ106" i="3"/>
  <c r="AZ105" i="3" s="1"/>
  <c r="AY106" i="3"/>
  <c r="AY105" i="3" s="1"/>
  <c r="BB104" i="3"/>
  <c r="BB103" i="3" s="1"/>
  <c r="AZ104" i="3"/>
  <c r="AZ103" i="3" s="1"/>
  <c r="AY104" i="3"/>
  <c r="AY103" i="3" s="1"/>
  <c r="BB102" i="3"/>
  <c r="BB101" i="3" s="1"/>
  <c r="AZ102" i="3"/>
  <c r="AZ101" i="3" s="1"/>
  <c r="AY102" i="3"/>
  <c r="AY101" i="3" s="1"/>
  <c r="BB97" i="3"/>
  <c r="BB96" i="3" s="1"/>
  <c r="BA97" i="3"/>
  <c r="BA96" i="3" s="1"/>
  <c r="AY97" i="3"/>
  <c r="AY96" i="3" s="1"/>
  <c r="BA95" i="3"/>
  <c r="BA94" i="3" s="1"/>
  <c r="AZ95" i="3"/>
  <c r="AZ94" i="3" s="1"/>
  <c r="AY95" i="3"/>
  <c r="AY94" i="3" s="1"/>
  <c r="BA93" i="3"/>
  <c r="BA92" i="3" s="1"/>
  <c r="AZ93" i="3"/>
  <c r="AZ92" i="3" s="1"/>
  <c r="AY93" i="3"/>
  <c r="AY92" i="3" s="1"/>
  <c r="BB88" i="3"/>
  <c r="BB86" i="3" s="1"/>
  <c r="AZ88" i="3"/>
  <c r="AY88" i="3"/>
  <c r="AY87" i="3" s="1"/>
  <c r="AZ87" i="3"/>
  <c r="AZ86" i="3"/>
  <c r="BB85" i="3"/>
  <c r="BB84" i="3" s="1"/>
  <c r="BB83" i="3" s="1"/>
  <c r="AZ85" i="3"/>
  <c r="AZ84" i="3" s="1"/>
  <c r="AZ83" i="3" s="1"/>
  <c r="AY85" i="3"/>
  <c r="AY84" i="3" s="1"/>
  <c r="AY83" i="3" s="1"/>
  <c r="BB82" i="3"/>
  <c r="BB81" i="3" s="1"/>
  <c r="BB80" i="3" s="1"/>
  <c r="AZ82" i="3"/>
  <c r="AZ81" i="3" s="1"/>
  <c r="AZ80" i="3" s="1"/>
  <c r="AY82" i="3"/>
  <c r="AY81" i="3" s="1"/>
  <c r="AY80" i="3" s="1"/>
  <c r="BB79" i="3"/>
  <c r="BB78" i="3" s="1"/>
  <c r="BB77" i="3" s="1"/>
  <c r="AZ79" i="3"/>
  <c r="AZ78" i="3" s="1"/>
  <c r="AZ77" i="3" s="1"/>
  <c r="AY79" i="3"/>
  <c r="AY78" i="3" s="1"/>
  <c r="AY77" i="3" s="1"/>
  <c r="BB76" i="3"/>
  <c r="BB75" i="3" s="1"/>
  <c r="BB74" i="3" s="1"/>
  <c r="AZ76" i="3"/>
  <c r="AZ75" i="3" s="1"/>
  <c r="AZ74" i="3" s="1"/>
  <c r="AY76" i="3"/>
  <c r="AY75" i="3" s="1"/>
  <c r="AY74" i="3" s="1"/>
  <c r="BB73" i="3"/>
  <c r="AZ73" i="3"/>
  <c r="AZ72" i="3" s="1"/>
  <c r="AZ71" i="3" s="1"/>
  <c r="AY73" i="3"/>
  <c r="AY72" i="3" s="1"/>
  <c r="AY71" i="3" s="1"/>
  <c r="BB72" i="3"/>
  <c r="BB71" i="3" s="1"/>
  <c r="BB70" i="3"/>
  <c r="BB69" i="3" s="1"/>
  <c r="BA70" i="3"/>
  <c r="BA69" i="3" s="1"/>
  <c r="AY70" i="3"/>
  <c r="AY69" i="3" s="1"/>
  <c r="BB68" i="3"/>
  <c r="BB67" i="3" s="1"/>
  <c r="BA68" i="3"/>
  <c r="BA67" i="3" s="1"/>
  <c r="AY68" i="3"/>
  <c r="AY67" i="3" s="1"/>
  <c r="BB66" i="3"/>
  <c r="BB65" i="3" s="1"/>
  <c r="BA66" i="3"/>
  <c r="BA65" i="3" s="1"/>
  <c r="AY66" i="3"/>
  <c r="AY65" i="3" s="1"/>
  <c r="BB62" i="3"/>
  <c r="BB61" i="3" s="1"/>
  <c r="BB60" i="3" s="1"/>
  <c r="BB59" i="3" s="1"/>
  <c r="AZ62" i="3"/>
  <c r="AZ61" i="3" s="1"/>
  <c r="AZ60" i="3" s="1"/>
  <c r="AZ59" i="3" s="1"/>
  <c r="AY62" i="3"/>
  <c r="AY61" i="3" s="1"/>
  <c r="AY60" i="3" s="1"/>
  <c r="AY59" i="3" s="1"/>
  <c r="BA58" i="3"/>
  <c r="BA57" i="3" s="1"/>
  <c r="BA56" i="3" s="1"/>
  <c r="AZ58" i="3"/>
  <c r="AZ57" i="3" s="1"/>
  <c r="AZ56" i="3" s="1"/>
  <c r="AY58" i="3"/>
  <c r="AY57" i="3" s="1"/>
  <c r="AY56" i="3" s="1"/>
  <c r="BB55" i="3"/>
  <c r="BB54" i="3" s="1"/>
  <c r="BB53" i="3" s="1"/>
  <c r="AZ55" i="3"/>
  <c r="AZ54" i="3" s="1"/>
  <c r="AZ53" i="3" s="1"/>
  <c r="AY55" i="3"/>
  <c r="AY54" i="3" s="1"/>
  <c r="AY53" i="3" s="1"/>
  <c r="BB52" i="3"/>
  <c r="BB51" i="3" s="1"/>
  <c r="BB50" i="3" s="1"/>
  <c r="AZ52" i="3"/>
  <c r="AZ51" i="3" s="1"/>
  <c r="AZ50" i="3" s="1"/>
  <c r="AY52" i="3"/>
  <c r="AY51" i="3" s="1"/>
  <c r="AY50" i="3" s="1"/>
  <c r="BA49" i="3"/>
  <c r="BA48" i="3" s="1"/>
  <c r="BA47" i="3" s="1"/>
  <c r="AZ49" i="3"/>
  <c r="AZ48" i="3" s="1"/>
  <c r="AZ47" i="3" s="1"/>
  <c r="AY49" i="3"/>
  <c r="AY48" i="3" s="1"/>
  <c r="AY47" i="3" s="1"/>
  <c r="BB46" i="3"/>
  <c r="BB45" i="3" s="1"/>
  <c r="AZ46" i="3"/>
  <c r="AZ45" i="3" s="1"/>
  <c r="AY46" i="3"/>
  <c r="AY45" i="3" s="1"/>
  <c r="BB44" i="3"/>
  <c r="BB43" i="3" s="1"/>
  <c r="BB42" i="3" s="1"/>
  <c r="AZ44" i="3"/>
  <c r="AY44" i="3"/>
  <c r="AY43" i="3" s="1"/>
  <c r="AZ43" i="3"/>
  <c r="BB40" i="3"/>
  <c r="BB39" i="3" s="1"/>
  <c r="BB38" i="3" s="1"/>
  <c r="BB37" i="3" s="1"/>
  <c r="BA40" i="3"/>
  <c r="BA39" i="3" s="1"/>
  <c r="BA38" i="3" s="1"/>
  <c r="BA37" i="3" s="1"/>
  <c r="AY40" i="3"/>
  <c r="AY39" i="3" s="1"/>
  <c r="AY38" i="3" s="1"/>
  <c r="AY37" i="3" s="1"/>
  <c r="BA36" i="3"/>
  <c r="BA35" i="3" s="1"/>
  <c r="BA34" i="3" s="1"/>
  <c r="AZ36" i="3"/>
  <c r="AZ35" i="3" s="1"/>
  <c r="AZ34" i="3" s="1"/>
  <c r="AY36" i="3"/>
  <c r="AY35" i="3" s="1"/>
  <c r="AY34" i="3" s="1"/>
  <c r="BB33" i="3"/>
  <c r="BB32" i="3" s="1"/>
  <c r="BB31" i="3" s="1"/>
  <c r="AZ33" i="3"/>
  <c r="AZ32" i="3" s="1"/>
  <c r="AZ31" i="3" s="1"/>
  <c r="AY33" i="3"/>
  <c r="AY32" i="3" s="1"/>
  <c r="AY31" i="3" s="1"/>
  <c r="BB30" i="3"/>
  <c r="BB29" i="3" s="1"/>
  <c r="BB28" i="3" s="1"/>
  <c r="AZ30" i="3"/>
  <c r="AZ29" i="3" s="1"/>
  <c r="AZ28" i="3" s="1"/>
  <c r="AY30" i="3"/>
  <c r="AY29" i="3" s="1"/>
  <c r="AY28" i="3" s="1"/>
  <c r="BB27" i="3"/>
  <c r="BB26" i="3" s="1"/>
  <c r="AZ27" i="3"/>
  <c r="AZ26" i="3" s="1"/>
  <c r="AY27" i="3"/>
  <c r="AY26" i="3"/>
  <c r="BB25" i="3"/>
  <c r="BB24" i="3" s="1"/>
  <c r="AZ25" i="3"/>
  <c r="AY25" i="3"/>
  <c r="AY24" i="3" s="1"/>
  <c r="AZ24" i="3"/>
  <c r="BB23" i="3"/>
  <c r="BB22" i="3" s="1"/>
  <c r="AZ23" i="3"/>
  <c r="AZ22" i="3" s="1"/>
  <c r="AY23" i="3"/>
  <c r="AY22" i="3"/>
  <c r="BB20" i="3"/>
  <c r="BB19" i="3" s="1"/>
  <c r="BB18" i="3" s="1"/>
  <c r="AZ20" i="3"/>
  <c r="AZ19" i="3" s="1"/>
  <c r="AZ18" i="3" s="1"/>
  <c r="AY20" i="3"/>
  <c r="AY19" i="3" s="1"/>
  <c r="AY18" i="3" s="1"/>
  <c r="BB16" i="3"/>
  <c r="BB15" i="3" s="1"/>
  <c r="BB14" i="3"/>
  <c r="BB13" i="3" s="1"/>
  <c r="AZ16" i="3"/>
  <c r="AZ15" i="3" s="1"/>
  <c r="AY16" i="3"/>
  <c r="AY15" i="3" s="1"/>
  <c r="AZ14" i="3"/>
  <c r="AZ13" i="3" s="1"/>
  <c r="AY14" i="3"/>
  <c r="AY13" i="3" s="1"/>
  <c r="AW385" i="2"/>
  <c r="AW384" i="2" s="1"/>
  <c r="AW383" i="2" s="1"/>
  <c r="AV385" i="2"/>
  <c r="AV384" i="2" s="1"/>
  <c r="AV383" i="2" s="1"/>
  <c r="AU385" i="2"/>
  <c r="AU384" i="2" s="1"/>
  <c r="AU383" i="2" s="1"/>
  <c r="AX382" i="2"/>
  <c r="AX381" i="2" s="1"/>
  <c r="AX380" i="2" s="1"/>
  <c r="AV382" i="2"/>
  <c r="AV381" i="2" s="1"/>
  <c r="AV380" i="2" s="1"/>
  <c r="AU382" i="2"/>
  <c r="AU381" i="2" s="1"/>
  <c r="AU380" i="2" s="1"/>
  <c r="AX379" i="2"/>
  <c r="AX378" i="2" s="1"/>
  <c r="AX377" i="2" s="1"/>
  <c r="AV379" i="2"/>
  <c r="AV378" i="2" s="1"/>
  <c r="AV377" i="2" s="1"/>
  <c r="AU379" i="2"/>
  <c r="AU378" i="2" s="1"/>
  <c r="AU377" i="2" s="1"/>
  <c r="AX375" i="2"/>
  <c r="AX374" i="2" s="1"/>
  <c r="AV375" i="2"/>
  <c r="AV374" i="2" s="1"/>
  <c r="AU375" i="2"/>
  <c r="AU374" i="2" s="1"/>
  <c r="AX373" i="2"/>
  <c r="AX372" i="2" s="1"/>
  <c r="AV373" i="2"/>
  <c r="AV372" i="2" s="1"/>
  <c r="AV371" i="2" s="1"/>
  <c r="AV370" i="2" s="1"/>
  <c r="AU373" i="2"/>
  <c r="AU372" i="2" s="1"/>
  <c r="AX369" i="2"/>
  <c r="AX368" i="2" s="1"/>
  <c r="AX367" i="2" s="1"/>
  <c r="AV369" i="2"/>
  <c r="AV368" i="2" s="1"/>
  <c r="AV367" i="2" s="1"/>
  <c r="AU369" i="2"/>
  <c r="AU368" i="2" s="1"/>
  <c r="AU367" i="2" s="1"/>
  <c r="AX366" i="2"/>
  <c r="AW366" i="2"/>
  <c r="AV366" i="2"/>
  <c r="AU366" i="2"/>
  <c r="AX365" i="2"/>
  <c r="AW365" i="2"/>
  <c r="AV365" i="2"/>
  <c r="AU365" i="2"/>
  <c r="AX363" i="2"/>
  <c r="AX362" i="2" s="1"/>
  <c r="AX361" i="2" s="1"/>
  <c r="AX360" i="2" s="1"/>
  <c r="AV363" i="2"/>
  <c r="AV362" i="2" s="1"/>
  <c r="AV361" i="2" s="1"/>
  <c r="AV360" i="2" s="1"/>
  <c r="AU363" i="2"/>
  <c r="AU362" i="2"/>
  <c r="AU361" i="2" s="1"/>
  <c r="AU360" i="2" s="1"/>
  <c r="AX358" i="2"/>
  <c r="AX357" i="2" s="1"/>
  <c r="AX356" i="2" s="1"/>
  <c r="AV358" i="2"/>
  <c r="AV357" i="2" s="1"/>
  <c r="AV356" i="2" s="1"/>
  <c r="AU358" i="2"/>
  <c r="AU357" i="2" s="1"/>
  <c r="AU356" i="2" s="1"/>
  <c r="AX352" i="2"/>
  <c r="AX351" i="2" s="1"/>
  <c r="AX350" i="2" s="1"/>
  <c r="AW352" i="2"/>
  <c r="AW351" i="2" s="1"/>
  <c r="AW350" i="2" s="1"/>
  <c r="AU352" i="2"/>
  <c r="AU351" i="2"/>
  <c r="AU350" i="2" s="1"/>
  <c r="AU349" i="2" s="1"/>
  <c r="AU348" i="2" s="1"/>
  <c r="AW347" i="2"/>
  <c r="AW346" i="2" s="1"/>
  <c r="AW345" i="2" s="1"/>
  <c r="AV347" i="2"/>
  <c r="AU347" i="2"/>
  <c r="AU346" i="2" s="1"/>
  <c r="AU345" i="2" s="1"/>
  <c r="AV346" i="2"/>
  <c r="AV345" i="2" s="1"/>
  <c r="AX344" i="2"/>
  <c r="AX343" i="2" s="1"/>
  <c r="AV344" i="2"/>
  <c r="AV343" i="2" s="1"/>
  <c r="AU344" i="2"/>
  <c r="AU343" i="2" s="1"/>
  <c r="AX342" i="2"/>
  <c r="AX341" i="2" s="1"/>
  <c r="AV342" i="2"/>
  <c r="AV341" i="2" s="1"/>
  <c r="AU342" i="2"/>
  <c r="AU341" i="2" s="1"/>
  <c r="AU340" i="2" s="1"/>
  <c r="AX336" i="2"/>
  <c r="AX335" i="2" s="1"/>
  <c r="AX334" i="2" s="1"/>
  <c r="AX333" i="2" s="1"/>
  <c r="AX332" i="2" s="1"/>
  <c r="AW336" i="2"/>
  <c r="AW335" i="2" s="1"/>
  <c r="AW334" i="2" s="1"/>
  <c r="AW333" i="2" s="1"/>
  <c r="AW332" i="2" s="1"/>
  <c r="AV336" i="2"/>
  <c r="AU336" i="2"/>
  <c r="AU335" i="2" s="1"/>
  <c r="AU334" i="2" s="1"/>
  <c r="AU333" i="2" s="1"/>
  <c r="AU332" i="2" s="1"/>
  <c r="AV335" i="2"/>
  <c r="AV334" i="2" s="1"/>
  <c r="AV333" i="2" s="1"/>
  <c r="AV332" i="2" s="1"/>
  <c r="AX331" i="2"/>
  <c r="AX330" i="2" s="1"/>
  <c r="AV331" i="2"/>
  <c r="AV330" i="2" s="1"/>
  <c r="AU331" i="2"/>
  <c r="AU330" i="2" s="1"/>
  <c r="AX329" i="2"/>
  <c r="AX328" i="2" s="1"/>
  <c r="AV329" i="2"/>
  <c r="AV328" i="2" s="1"/>
  <c r="AU329" i="2"/>
  <c r="AU328" i="2" s="1"/>
  <c r="AX324" i="2"/>
  <c r="AX323" i="2" s="1"/>
  <c r="AX322" i="2" s="1"/>
  <c r="AX321" i="2" s="1"/>
  <c r="AX320" i="2" s="1"/>
  <c r="AW324" i="2"/>
  <c r="AW323" i="2" s="1"/>
  <c r="AW322" i="2" s="1"/>
  <c r="AW321" i="2" s="1"/>
  <c r="AW320" i="2" s="1"/>
  <c r="AU324" i="2"/>
  <c r="AU323" i="2" s="1"/>
  <c r="AU322" i="2" s="1"/>
  <c r="AU321" i="2" s="1"/>
  <c r="AU320" i="2" s="1"/>
  <c r="AX319" i="2"/>
  <c r="AW319" i="2"/>
  <c r="AU319" i="2"/>
  <c r="AX318" i="2"/>
  <c r="AX307" i="2"/>
  <c r="AX306" i="2" s="1"/>
  <c r="AX305" i="2" s="1"/>
  <c r="AX310" i="2"/>
  <c r="AX309" i="2" s="1"/>
  <c r="AX312" i="2"/>
  <c r="AX311" i="2" s="1"/>
  <c r="AX315" i="2"/>
  <c r="AX314" i="2" s="1"/>
  <c r="AX313" i="2" s="1"/>
  <c r="AW318" i="2"/>
  <c r="AW317" i="2" s="1"/>
  <c r="AW316" i="2" s="1"/>
  <c r="AU318" i="2"/>
  <c r="AW315" i="2"/>
  <c r="AW314" i="2" s="1"/>
  <c r="AW313" i="2" s="1"/>
  <c r="AU315" i="2"/>
  <c r="AU314" i="2" s="1"/>
  <c r="AU313" i="2" s="1"/>
  <c r="AW312" i="2"/>
  <c r="AW311" i="2" s="1"/>
  <c r="AU312" i="2"/>
  <c r="AU311" i="2" s="1"/>
  <c r="AW310" i="2"/>
  <c r="AW309" i="2" s="1"/>
  <c r="AU310" i="2"/>
  <c r="AU309" i="2" s="1"/>
  <c r="AW307" i="2"/>
  <c r="AW306" i="2" s="1"/>
  <c r="AW305" i="2" s="1"/>
  <c r="AU307" i="2"/>
  <c r="AU306" i="2" s="1"/>
  <c r="AU305" i="2" s="1"/>
  <c r="AX302" i="2"/>
  <c r="AX301" i="2" s="1"/>
  <c r="AW302" i="2"/>
  <c r="AW301" i="2" s="1"/>
  <c r="AU302" i="2"/>
  <c r="AU301" i="2" s="1"/>
  <c r="AX300" i="2"/>
  <c r="AX299" i="2" s="1"/>
  <c r="AW300" i="2"/>
  <c r="AW299" i="2" s="1"/>
  <c r="AU300" i="2"/>
  <c r="AU299" i="2" s="1"/>
  <c r="AX295" i="2"/>
  <c r="AW295" i="2"/>
  <c r="AV295" i="2"/>
  <c r="AU295" i="2"/>
  <c r="AX294" i="2"/>
  <c r="AW294" i="2"/>
  <c r="AV294" i="2"/>
  <c r="AU294" i="2"/>
  <c r="AX293" i="2"/>
  <c r="AW293" i="2"/>
  <c r="AV293" i="2"/>
  <c r="AU293" i="2"/>
  <c r="BB292" i="2"/>
  <c r="BA292" i="2"/>
  <c r="AZ292" i="2"/>
  <c r="AY292" i="2"/>
  <c r="AX292" i="2"/>
  <c r="AW292" i="2"/>
  <c r="AV292" i="2"/>
  <c r="AU292" i="2"/>
  <c r="BB291" i="2"/>
  <c r="BA291" i="2"/>
  <c r="AZ291" i="2"/>
  <c r="AY291" i="2"/>
  <c r="AX291" i="2"/>
  <c r="AW291" i="2"/>
  <c r="AV291" i="2"/>
  <c r="AU291" i="2"/>
  <c r="BB290" i="2"/>
  <c r="BA290" i="2"/>
  <c r="AZ290" i="2"/>
  <c r="AY290" i="2"/>
  <c r="AX290" i="2"/>
  <c r="AW290" i="2"/>
  <c r="AV290" i="2"/>
  <c r="AU290" i="2"/>
  <c r="AX286" i="2"/>
  <c r="AW286" i="2"/>
  <c r="AV286" i="2"/>
  <c r="AU286" i="2"/>
  <c r="AX285" i="2"/>
  <c r="AW285" i="2"/>
  <c r="AV285" i="2"/>
  <c r="AU285" i="2"/>
  <c r="AX284" i="2"/>
  <c r="AW284" i="2"/>
  <c r="AV284" i="2"/>
  <c r="AU284" i="2"/>
  <c r="AX283" i="2"/>
  <c r="AW283" i="2"/>
  <c r="AV283" i="2"/>
  <c r="AU283" i="2"/>
  <c r="AX282" i="2"/>
  <c r="AW282" i="2"/>
  <c r="AV282" i="2"/>
  <c r="AU282" i="2"/>
  <c r="AX281" i="2"/>
  <c r="AW281" i="2"/>
  <c r="AV281" i="2"/>
  <c r="AU281" i="2"/>
  <c r="AX280" i="2"/>
  <c r="AX279" i="2" s="1"/>
  <c r="AX278" i="2" s="1"/>
  <c r="AV280" i="2"/>
  <c r="AV279" i="2" s="1"/>
  <c r="AV278" i="2" s="1"/>
  <c r="AU280" i="2"/>
  <c r="AU279" i="2" s="1"/>
  <c r="AU278" i="2" s="1"/>
  <c r="AX277" i="2"/>
  <c r="AX276" i="2" s="1"/>
  <c r="AX275" i="2" s="1"/>
  <c r="AV277" i="2"/>
  <c r="AV276" i="2" s="1"/>
  <c r="AV275" i="2" s="1"/>
  <c r="AU277" i="2"/>
  <c r="AU276" i="2" s="1"/>
  <c r="AU275" i="2" s="1"/>
  <c r="AX274" i="2"/>
  <c r="AX273" i="2" s="1"/>
  <c r="AX272" i="2" s="1"/>
  <c r="AV274" i="2"/>
  <c r="AV273" i="2" s="1"/>
  <c r="AV272" i="2" s="1"/>
  <c r="AU274" i="2"/>
  <c r="AU273" i="2" s="1"/>
  <c r="AU272" i="2" s="1"/>
  <c r="AX271" i="2"/>
  <c r="AX270" i="2" s="1"/>
  <c r="AV271" i="2"/>
  <c r="AV270" i="2" s="1"/>
  <c r="AU271" i="2"/>
  <c r="AU270" i="2"/>
  <c r="AX269" i="2"/>
  <c r="AV269" i="2"/>
  <c r="AU269" i="2"/>
  <c r="AU268" i="2" s="1"/>
  <c r="AX268" i="2"/>
  <c r="AV268" i="2"/>
  <c r="AX267" i="2"/>
  <c r="AX266" i="2" s="1"/>
  <c r="AV267" i="2"/>
  <c r="AV266" i="2" s="1"/>
  <c r="AU267" i="2"/>
  <c r="AU266" i="2" s="1"/>
  <c r="AX264" i="2"/>
  <c r="AX263" i="2" s="1"/>
  <c r="AX262" i="2" s="1"/>
  <c r="AV264" i="2"/>
  <c r="AU264" i="2"/>
  <c r="AU263" i="2" s="1"/>
  <c r="AU262" i="2" s="1"/>
  <c r="AV263" i="2"/>
  <c r="AV262" i="2" s="1"/>
  <c r="AX261" i="2"/>
  <c r="AV261" i="2"/>
  <c r="AU261" i="2"/>
  <c r="AU260" i="2" s="1"/>
  <c r="AU259" i="2" s="1"/>
  <c r="AX260" i="2"/>
  <c r="AX259" i="2" s="1"/>
  <c r="AV260" i="2"/>
  <c r="AV259" i="2" s="1"/>
  <c r="AX258" i="2"/>
  <c r="AX257" i="2" s="1"/>
  <c r="AX256" i="2" s="1"/>
  <c r="AV258" i="2"/>
  <c r="AV257" i="2" s="1"/>
  <c r="AV256" i="2" s="1"/>
  <c r="AU258" i="2"/>
  <c r="AU257" i="2" s="1"/>
  <c r="AU256" i="2" s="1"/>
  <c r="AX255" i="2"/>
  <c r="AX254" i="2" s="1"/>
  <c r="AX253" i="2" s="1"/>
  <c r="AW255" i="2"/>
  <c r="AW254" i="2" s="1"/>
  <c r="AW253" i="2" s="1"/>
  <c r="AU255" i="2"/>
  <c r="AU254" i="2" s="1"/>
  <c r="AU253" i="2" s="1"/>
  <c r="AX252" i="2"/>
  <c r="AW252" i="2"/>
  <c r="AW251" i="2" s="1"/>
  <c r="AW250" i="2" s="1"/>
  <c r="AU252" i="2"/>
  <c r="AU251" i="2" s="1"/>
  <c r="AU250" i="2" s="1"/>
  <c r="AX251" i="2"/>
  <c r="AX250" i="2" s="1"/>
  <c r="AX249" i="2"/>
  <c r="AX248" i="2" s="1"/>
  <c r="AX247" i="2" s="1"/>
  <c r="AW249" i="2"/>
  <c r="AW248" i="2" s="1"/>
  <c r="AW247" i="2" s="1"/>
  <c r="AU249" i="2"/>
  <c r="AU248" i="2" s="1"/>
  <c r="AU247" i="2" s="1"/>
  <c r="AX244" i="2"/>
  <c r="AX243" i="2" s="1"/>
  <c r="AX242" i="2" s="1"/>
  <c r="AX241" i="2" s="1"/>
  <c r="AX240" i="2" s="1"/>
  <c r="AV244" i="2"/>
  <c r="AV243" i="2" s="1"/>
  <c r="AV242" i="2" s="1"/>
  <c r="AV241" i="2" s="1"/>
  <c r="AV240" i="2" s="1"/>
  <c r="AU244" i="2"/>
  <c r="AU243" i="2" s="1"/>
  <c r="AU242" i="2" s="1"/>
  <c r="AU241" i="2" s="1"/>
  <c r="AU240" i="2" s="1"/>
  <c r="AX238" i="2"/>
  <c r="AX237" i="2" s="1"/>
  <c r="AX236" i="2" s="1"/>
  <c r="AX235" i="2" s="1"/>
  <c r="AW238" i="2"/>
  <c r="AW237" i="2" s="1"/>
  <c r="AW236" i="2" s="1"/>
  <c r="AW235" i="2" s="1"/>
  <c r="AV238" i="2"/>
  <c r="AV237" i="2" s="1"/>
  <c r="AV236" i="2" s="1"/>
  <c r="AV235" i="2" s="1"/>
  <c r="AU238" i="2"/>
  <c r="AU237" i="2"/>
  <c r="AU236" i="2" s="1"/>
  <c r="AU235" i="2" s="1"/>
  <c r="AX232" i="2"/>
  <c r="AX231" i="2" s="1"/>
  <c r="AX230" i="2" s="1"/>
  <c r="AW232" i="2"/>
  <c r="AU232" i="2"/>
  <c r="AW231" i="2"/>
  <c r="AW230" i="2" s="1"/>
  <c r="AU231" i="2"/>
  <c r="AU230" i="2" s="1"/>
  <c r="BB228" i="2"/>
  <c r="BA228" i="2"/>
  <c r="AZ228" i="2"/>
  <c r="AY228" i="2"/>
  <c r="AX228" i="2"/>
  <c r="AW228" i="2"/>
  <c r="AV228" i="2"/>
  <c r="AU228" i="2"/>
  <c r="BB227" i="2"/>
  <c r="BA227" i="2"/>
  <c r="AZ227" i="2"/>
  <c r="AY227" i="2"/>
  <c r="AX227" i="2"/>
  <c r="AW227" i="2"/>
  <c r="AV227" i="2"/>
  <c r="AU227" i="2"/>
  <c r="AX224" i="2"/>
  <c r="AV224" i="2"/>
  <c r="AV223" i="2" s="1"/>
  <c r="AV222" i="2" s="1"/>
  <c r="AV221" i="2" s="1"/>
  <c r="AV220" i="2" s="1"/>
  <c r="AU224" i="2"/>
  <c r="AU223" i="2" s="1"/>
  <c r="AU222" i="2" s="1"/>
  <c r="AU221" i="2" s="1"/>
  <c r="AU220" i="2" s="1"/>
  <c r="AX223" i="2"/>
  <c r="AX222" i="2" s="1"/>
  <c r="AX221" i="2" s="1"/>
  <c r="AX220" i="2" s="1"/>
  <c r="AX218" i="2"/>
  <c r="AW218" i="2"/>
  <c r="AW217" i="2" s="1"/>
  <c r="AW216" i="2" s="1"/>
  <c r="AW215" i="2" s="1"/>
  <c r="AW214" i="2" s="1"/>
  <c r="AV218" i="2"/>
  <c r="AV217" i="2" s="1"/>
  <c r="AV216" i="2" s="1"/>
  <c r="AV215" i="2" s="1"/>
  <c r="AV214" i="2" s="1"/>
  <c r="AU218" i="2"/>
  <c r="AU217" i="2" s="1"/>
  <c r="AU216" i="2" s="1"/>
  <c r="AU215" i="2" s="1"/>
  <c r="AU214" i="2" s="1"/>
  <c r="AX217" i="2"/>
  <c r="AX216" i="2" s="1"/>
  <c r="AX215" i="2" s="1"/>
  <c r="AX214" i="2" s="1"/>
  <c r="AX213" i="2"/>
  <c r="AX212" i="2" s="1"/>
  <c r="AX211" i="2" s="1"/>
  <c r="AX210" i="2" s="1"/>
  <c r="AX209" i="2" s="1"/>
  <c r="AV213" i="2"/>
  <c r="AV212" i="2" s="1"/>
  <c r="AV211" i="2" s="1"/>
  <c r="AV210" i="2" s="1"/>
  <c r="AV209" i="2" s="1"/>
  <c r="AU213" i="2"/>
  <c r="AU212" i="2" s="1"/>
  <c r="AU211" i="2" s="1"/>
  <c r="AU210" i="2" s="1"/>
  <c r="AU209" i="2" s="1"/>
  <c r="AW208" i="2"/>
  <c r="AW207" i="2" s="1"/>
  <c r="AV208" i="2"/>
  <c r="AV207" i="2" s="1"/>
  <c r="AU208" i="2"/>
  <c r="AU207" i="2" s="1"/>
  <c r="AU206" i="2"/>
  <c r="AU205" i="2" s="1"/>
  <c r="AU198" i="2"/>
  <c r="AU197" i="2" s="1"/>
  <c r="AU200" i="2"/>
  <c r="AU199" i="2" s="1"/>
  <c r="AU203" i="2"/>
  <c r="AU202" i="2" s="1"/>
  <c r="AU201" i="2" s="1"/>
  <c r="AU193" i="2"/>
  <c r="AU192" i="2" s="1"/>
  <c r="AU195" i="2"/>
  <c r="AU194" i="2" s="1"/>
  <c r="AW206" i="2"/>
  <c r="AW205" i="2" s="1"/>
  <c r="AV206" i="2"/>
  <c r="AV205" i="2" s="1"/>
  <c r="AV198" i="2"/>
  <c r="AV197" i="2" s="1"/>
  <c r="AV200" i="2"/>
  <c r="AV199" i="2" s="1"/>
  <c r="AV203" i="2"/>
  <c r="AV202" i="2" s="1"/>
  <c r="AV201" i="2" s="1"/>
  <c r="AV193" i="2"/>
  <c r="AV192" i="2" s="1"/>
  <c r="AV195" i="2"/>
  <c r="AV194" i="2" s="1"/>
  <c r="AX203" i="2"/>
  <c r="AX202" i="2" s="1"/>
  <c r="AX201" i="2" s="1"/>
  <c r="AX200" i="2"/>
  <c r="AX199" i="2" s="1"/>
  <c r="AX198" i="2"/>
  <c r="AX197" i="2" s="1"/>
  <c r="AX195" i="2"/>
  <c r="AX194" i="2" s="1"/>
  <c r="AX193" i="2"/>
  <c r="AX192" i="2" s="1"/>
  <c r="AX187" i="2"/>
  <c r="AX186" i="2" s="1"/>
  <c r="AX185" i="2" s="1"/>
  <c r="AX184" i="2" s="1"/>
  <c r="AV187" i="2"/>
  <c r="AV186" i="2" s="1"/>
  <c r="AV185" i="2" s="1"/>
  <c r="AV184" i="2" s="1"/>
  <c r="AU187" i="2"/>
  <c r="AU186" i="2" s="1"/>
  <c r="AU185" i="2" s="1"/>
  <c r="AU184" i="2" s="1"/>
  <c r="AU182" i="2" s="1"/>
  <c r="AX181" i="2"/>
  <c r="AW181" i="2"/>
  <c r="AV181" i="2"/>
  <c r="AU181" i="2"/>
  <c r="AX180" i="2"/>
  <c r="AW180" i="2"/>
  <c r="AV180" i="2"/>
  <c r="AU180" i="2"/>
  <c r="AX179" i="2"/>
  <c r="AW179" i="2"/>
  <c r="AV179" i="2"/>
  <c r="AU179" i="2"/>
  <c r="AX178" i="2"/>
  <c r="AW178" i="2"/>
  <c r="AV178" i="2"/>
  <c r="AU178" i="2"/>
  <c r="AX177" i="2"/>
  <c r="AW177" i="2"/>
  <c r="AV177" i="2"/>
  <c r="AU177" i="2"/>
  <c r="AX176" i="2"/>
  <c r="AW176" i="2"/>
  <c r="AV176" i="2"/>
  <c r="AU176" i="2"/>
  <c r="AX175" i="2"/>
  <c r="AW175" i="2"/>
  <c r="AV175" i="2"/>
  <c r="AU175" i="2"/>
  <c r="AX174" i="2"/>
  <c r="AW174" i="2"/>
  <c r="AV174" i="2"/>
  <c r="AU174" i="2"/>
  <c r="AX173" i="2"/>
  <c r="AW173" i="2"/>
  <c r="AV173" i="2"/>
  <c r="AU173" i="2"/>
  <c r="AW172" i="2"/>
  <c r="AW171" i="2" s="1"/>
  <c r="AV172" i="2"/>
  <c r="AV171" i="2" s="1"/>
  <c r="AU172" i="2"/>
  <c r="AU171" i="2" s="1"/>
  <c r="AW170" i="2"/>
  <c r="AW169" i="2" s="1"/>
  <c r="AW168" i="2" s="1"/>
  <c r="AV170" i="2"/>
  <c r="AV169" i="2" s="1"/>
  <c r="AU170" i="2"/>
  <c r="AU169" i="2" s="1"/>
  <c r="AX167" i="2"/>
  <c r="AX166" i="2" s="1"/>
  <c r="AX165" i="2" s="1"/>
  <c r="AV167" i="2"/>
  <c r="AV166" i="2" s="1"/>
  <c r="AV165" i="2" s="1"/>
  <c r="AU167" i="2"/>
  <c r="AU166" i="2" s="1"/>
  <c r="AU165" i="2" s="1"/>
  <c r="AX164" i="2"/>
  <c r="AX163" i="2" s="1"/>
  <c r="AV164" i="2"/>
  <c r="AV163" i="2" s="1"/>
  <c r="AU164" i="2"/>
  <c r="AU163" i="2" s="1"/>
  <c r="AX162" i="2"/>
  <c r="AV162" i="2"/>
  <c r="AV161" i="2" s="1"/>
  <c r="AU162" i="2"/>
  <c r="AU161" i="2" s="1"/>
  <c r="AX161" i="2"/>
  <c r="AX159" i="2"/>
  <c r="AX158" i="2" s="1"/>
  <c r="AX157" i="2" s="1"/>
  <c r="AV159" i="2"/>
  <c r="AV158" i="2" s="1"/>
  <c r="AV157" i="2" s="1"/>
  <c r="AU159" i="2"/>
  <c r="AU158" i="2" s="1"/>
  <c r="AU157" i="2" s="1"/>
  <c r="AX156" i="2"/>
  <c r="AX155" i="2" s="1"/>
  <c r="AX154" i="2" s="1"/>
  <c r="AV156" i="2"/>
  <c r="AV155" i="2" s="1"/>
  <c r="AV154" i="2" s="1"/>
  <c r="AU156" i="2"/>
  <c r="AU155" i="2" s="1"/>
  <c r="AU154" i="2" s="1"/>
  <c r="AX153" i="2"/>
  <c r="AX152" i="2" s="1"/>
  <c r="AX151" i="2" s="1"/>
  <c r="AW153" i="2"/>
  <c r="AW152" i="2" s="1"/>
  <c r="AW151" i="2" s="1"/>
  <c r="AU153" i="2"/>
  <c r="AU152" i="2" s="1"/>
  <c r="AU151" i="2" s="1"/>
  <c r="AX147" i="2"/>
  <c r="AW147" i="2"/>
  <c r="AV147" i="2"/>
  <c r="AU147" i="2"/>
  <c r="AX146" i="2"/>
  <c r="AW146" i="2"/>
  <c r="AV146" i="2"/>
  <c r="AU146" i="2"/>
  <c r="AX145" i="2"/>
  <c r="AW145" i="2"/>
  <c r="AV145" i="2"/>
  <c r="AU145" i="2"/>
  <c r="AX144" i="2"/>
  <c r="AW144" i="2"/>
  <c r="AV144" i="2"/>
  <c r="AU144" i="2"/>
  <c r="AX143" i="2"/>
  <c r="AW143" i="2"/>
  <c r="AV143" i="2"/>
  <c r="AU143" i="2"/>
  <c r="AX142" i="2"/>
  <c r="AW142" i="2"/>
  <c r="AV142" i="2"/>
  <c r="AU142" i="2"/>
  <c r="AX141" i="2"/>
  <c r="AW141" i="2"/>
  <c r="AV141" i="2"/>
  <c r="AU141" i="2"/>
  <c r="AX140" i="2"/>
  <c r="AW140" i="2"/>
  <c r="AV140" i="2"/>
  <c r="AU140" i="2"/>
  <c r="AX139" i="2"/>
  <c r="AW139" i="2"/>
  <c r="AV139" i="2"/>
  <c r="AU139" i="2"/>
  <c r="AX138" i="2"/>
  <c r="AW138" i="2"/>
  <c r="AV138" i="2"/>
  <c r="AU138" i="2"/>
  <c r="AX137" i="2"/>
  <c r="AX136" i="2" s="1"/>
  <c r="AX135" i="2" s="1"/>
  <c r="AX134" i="2" s="1"/>
  <c r="AX133" i="2" s="1"/>
  <c r="AV137" i="2"/>
  <c r="AV136" i="2" s="1"/>
  <c r="AV135" i="2" s="1"/>
  <c r="AV134" i="2" s="1"/>
  <c r="AV133" i="2" s="1"/>
  <c r="AU137" i="2"/>
  <c r="AU136" i="2" s="1"/>
  <c r="AU135" i="2" s="1"/>
  <c r="AU134" i="2" s="1"/>
  <c r="AU133" i="2" s="1"/>
  <c r="AX132" i="2"/>
  <c r="AX131" i="2" s="1"/>
  <c r="AX130" i="2" s="1"/>
  <c r="AV132" i="2"/>
  <c r="AV131" i="2" s="1"/>
  <c r="AV130" i="2" s="1"/>
  <c r="AU132" i="2"/>
  <c r="AU131" i="2" s="1"/>
  <c r="AU130" i="2" s="1"/>
  <c r="BB128" i="2"/>
  <c r="BA128" i="2"/>
  <c r="AZ128" i="2"/>
  <c r="AY128" i="2"/>
  <c r="AX128" i="2"/>
  <c r="AW128" i="2"/>
  <c r="AV128" i="2"/>
  <c r="AU128" i="2"/>
  <c r="BB127" i="2"/>
  <c r="BA127" i="2"/>
  <c r="AZ127" i="2"/>
  <c r="AY127" i="2"/>
  <c r="AX127" i="2"/>
  <c r="AW127" i="2"/>
  <c r="AV127" i="2"/>
  <c r="AU127" i="2"/>
  <c r="AX126" i="2"/>
  <c r="AX125" i="2" s="1"/>
  <c r="AX124" i="2" s="1"/>
  <c r="AV126" i="2"/>
  <c r="AV125" i="2" s="1"/>
  <c r="AV124" i="2" s="1"/>
  <c r="AV123" i="2" s="1"/>
  <c r="AV122" i="2" s="1"/>
  <c r="AU126" i="2"/>
  <c r="AU125" i="2" s="1"/>
  <c r="AU124" i="2" s="1"/>
  <c r="AU123" i="2" s="1"/>
  <c r="AU122" i="2" s="1"/>
  <c r="AX121" i="2"/>
  <c r="AX120" i="2" s="1"/>
  <c r="AX119" i="2" s="1"/>
  <c r="AX118" i="2" s="1"/>
  <c r="AX117" i="2" s="1"/>
  <c r="AW121" i="2"/>
  <c r="AW120" i="2" s="1"/>
  <c r="AW119" i="2" s="1"/>
  <c r="AW118" i="2" s="1"/>
  <c r="AW117" i="2" s="1"/>
  <c r="AU121" i="2"/>
  <c r="AU120" i="2" s="1"/>
  <c r="AU119" i="2" s="1"/>
  <c r="AU118" i="2" s="1"/>
  <c r="AU117" i="2" s="1"/>
  <c r="AX116" i="2"/>
  <c r="AW116" i="2"/>
  <c r="AV116" i="2"/>
  <c r="AU116" i="2"/>
  <c r="AX115" i="2"/>
  <c r="AW115" i="2"/>
  <c r="AV115" i="2"/>
  <c r="AU115" i="2"/>
  <c r="AX114" i="2"/>
  <c r="AW114" i="2"/>
  <c r="AV114" i="2"/>
  <c r="AU114" i="2"/>
  <c r="AX113" i="2"/>
  <c r="AW113" i="2"/>
  <c r="AV113" i="2"/>
  <c r="AU113" i="2"/>
  <c r="AX112" i="2"/>
  <c r="AW112" i="2"/>
  <c r="AV112" i="2"/>
  <c r="AU112" i="2"/>
  <c r="AX111" i="2"/>
  <c r="AW111" i="2"/>
  <c r="AV111" i="2"/>
  <c r="AU111" i="2"/>
  <c r="AX110" i="2"/>
  <c r="AW110" i="2"/>
  <c r="AV110" i="2"/>
  <c r="AU110" i="2"/>
  <c r="AX109" i="2"/>
  <c r="AW109" i="2"/>
  <c r="AV109" i="2"/>
  <c r="AU109" i="2"/>
  <c r="AX108" i="2"/>
  <c r="AW108" i="2"/>
  <c r="AV108" i="2"/>
  <c r="AU108" i="2"/>
  <c r="AX107" i="2"/>
  <c r="AX106" i="2" s="1"/>
  <c r="AX105" i="2" s="1"/>
  <c r="AV107" i="2"/>
  <c r="AV106" i="2" s="1"/>
  <c r="AV105" i="2" s="1"/>
  <c r="AU107" i="2"/>
  <c r="AU106" i="2" s="1"/>
  <c r="AU105" i="2" s="1"/>
  <c r="AX104" i="2"/>
  <c r="AV104" i="2"/>
  <c r="AV103" i="2" s="1"/>
  <c r="AV102" i="2" s="1"/>
  <c r="AU104" i="2"/>
  <c r="AU103" i="2" s="1"/>
  <c r="AU102" i="2" s="1"/>
  <c r="AX103" i="2"/>
  <c r="AX102" i="2" s="1"/>
  <c r="AX101" i="2"/>
  <c r="AX100" i="2" s="1"/>
  <c r="AX99" i="2" s="1"/>
  <c r="AV101" i="2"/>
  <c r="AV100" i="2" s="1"/>
  <c r="AV99" i="2" s="1"/>
  <c r="AU101" i="2"/>
  <c r="AU100" i="2" s="1"/>
  <c r="AU99" i="2" s="1"/>
  <c r="AX98" i="2"/>
  <c r="AX97" i="2" s="1"/>
  <c r="AX96" i="2" s="1"/>
  <c r="AV98" i="2"/>
  <c r="AV97" i="2" s="1"/>
  <c r="AV96" i="2" s="1"/>
  <c r="AU98" i="2"/>
  <c r="AU97" i="2"/>
  <c r="AU96" i="2" s="1"/>
  <c r="AX95" i="2"/>
  <c r="AV95" i="2"/>
  <c r="AU95" i="2"/>
  <c r="AX94" i="2"/>
  <c r="AX93" i="2" s="1"/>
  <c r="AV94" i="2"/>
  <c r="AV93" i="2" s="1"/>
  <c r="AU94" i="2"/>
  <c r="AU93" i="2" s="1"/>
  <c r="AX90" i="2"/>
  <c r="AX89" i="2" s="1"/>
  <c r="AX88" i="2" s="1"/>
  <c r="AX87" i="2" s="1"/>
  <c r="AX86" i="2" s="1"/>
  <c r="AW90" i="2"/>
  <c r="AU90" i="2"/>
  <c r="AW89" i="2"/>
  <c r="AW88" i="2" s="1"/>
  <c r="AW87" i="2" s="1"/>
  <c r="AW86" i="2" s="1"/>
  <c r="AU89" i="2"/>
  <c r="AU88" i="2" s="1"/>
  <c r="AU87" i="2" s="1"/>
  <c r="AU86" i="2" s="1"/>
  <c r="AX85" i="2"/>
  <c r="AX84" i="2" s="1"/>
  <c r="AW85" i="2"/>
  <c r="AW84" i="2" s="1"/>
  <c r="AU85" i="2"/>
  <c r="AU84" i="2" s="1"/>
  <c r="AW83" i="2"/>
  <c r="AW82" i="2" s="1"/>
  <c r="AV83" i="2"/>
  <c r="AV82" i="2" s="1"/>
  <c r="AU83" i="2"/>
  <c r="AU82" i="2" s="1"/>
  <c r="AW81" i="2"/>
  <c r="AW80" i="2" s="1"/>
  <c r="AV81" i="2"/>
  <c r="AV80" i="2" s="1"/>
  <c r="AU81" i="2"/>
  <c r="AU80" i="2" s="1"/>
  <c r="BB75" i="2"/>
  <c r="BA75" i="2"/>
  <c r="AZ75" i="2"/>
  <c r="AY75" i="2"/>
  <c r="AX75" i="2"/>
  <c r="AW75" i="2"/>
  <c r="AV75" i="2"/>
  <c r="AU75" i="2"/>
  <c r="BB74" i="2"/>
  <c r="BA74" i="2"/>
  <c r="AZ74" i="2"/>
  <c r="AY74" i="2"/>
  <c r="AX74" i="2"/>
  <c r="AW74" i="2"/>
  <c r="AV74" i="2"/>
  <c r="AU74" i="2"/>
  <c r="AX73" i="2"/>
  <c r="AX72" i="2" s="1"/>
  <c r="AX71" i="2" s="1"/>
  <c r="AX70" i="2" s="1"/>
  <c r="AX69" i="2" s="1"/>
  <c r="AV73" i="2"/>
  <c r="AV72" i="2" s="1"/>
  <c r="AV71" i="2" s="1"/>
  <c r="AV70" i="2" s="1"/>
  <c r="AV69" i="2" s="1"/>
  <c r="AU73" i="2"/>
  <c r="AU72" i="2" s="1"/>
  <c r="AU71" i="2" s="1"/>
  <c r="AU70" i="2" s="1"/>
  <c r="AU69" i="2" s="1"/>
  <c r="AX68" i="2"/>
  <c r="AX67" i="2" s="1"/>
  <c r="AX66" i="2" s="1"/>
  <c r="AV68" i="2"/>
  <c r="AV67" i="2" s="1"/>
  <c r="AV66" i="2" s="1"/>
  <c r="AU68" i="2"/>
  <c r="AU67" i="2" s="1"/>
  <c r="AU66" i="2" s="1"/>
  <c r="AX65" i="2"/>
  <c r="AV65" i="2"/>
  <c r="AV64" i="2" s="1"/>
  <c r="AV61" i="2"/>
  <c r="AV60" i="2" s="1"/>
  <c r="AV63" i="2"/>
  <c r="AV62" i="2" s="1"/>
  <c r="AU65" i="2"/>
  <c r="AU64" i="2" s="1"/>
  <c r="AU61" i="2"/>
  <c r="AU60" i="2" s="1"/>
  <c r="AU63" i="2"/>
  <c r="AU62" i="2" s="1"/>
  <c r="AX64" i="2"/>
  <c r="AX63" i="2"/>
  <c r="AX62" i="2" s="1"/>
  <c r="AX61" i="2"/>
  <c r="AX60" i="2" s="1"/>
  <c r="AW56" i="2"/>
  <c r="AW55" i="2" s="1"/>
  <c r="AW54" i="2" s="1"/>
  <c r="AV56" i="2"/>
  <c r="AV55" i="2" s="1"/>
  <c r="AV54" i="2" s="1"/>
  <c r="AU56" i="2"/>
  <c r="AU55" i="2" s="1"/>
  <c r="AU54" i="2" s="1"/>
  <c r="AX50" i="2"/>
  <c r="AX49" i="2" s="1"/>
  <c r="AX48" i="2" s="1"/>
  <c r="AV50" i="2"/>
  <c r="AV49" i="2" s="1"/>
  <c r="AV48" i="2" s="1"/>
  <c r="AU50" i="2"/>
  <c r="AU49" i="2" s="1"/>
  <c r="AU48" i="2" s="1"/>
  <c r="AX47" i="2"/>
  <c r="AX46" i="2" s="1"/>
  <c r="AX45" i="2" s="1"/>
  <c r="AV47" i="2"/>
  <c r="AU47" i="2"/>
  <c r="AU46" i="2" s="1"/>
  <c r="AU45" i="2" s="1"/>
  <c r="AV46" i="2"/>
  <c r="AV45" i="2" s="1"/>
  <c r="AX44" i="2"/>
  <c r="AV44" i="2"/>
  <c r="AV43" i="2" s="1"/>
  <c r="AV42" i="2" s="1"/>
  <c r="AU44" i="2"/>
  <c r="AU43" i="2" s="1"/>
  <c r="AU42" i="2" s="1"/>
  <c r="AX43" i="2"/>
  <c r="AX42" i="2"/>
  <c r="AX41" i="2"/>
  <c r="AX40" i="2" s="1"/>
  <c r="AX39" i="2" s="1"/>
  <c r="AV41" i="2"/>
  <c r="AU41" i="2"/>
  <c r="AU40" i="2" s="1"/>
  <c r="AU39" i="2" s="1"/>
  <c r="AV40" i="2"/>
  <c r="AV39" i="2" s="1"/>
  <c r="AX38" i="2"/>
  <c r="AV38" i="2"/>
  <c r="AU38" i="2"/>
  <c r="AU37" i="2" s="1"/>
  <c r="AU36" i="2" s="1"/>
  <c r="AX37" i="2"/>
  <c r="AX36" i="2" s="1"/>
  <c r="AV37" i="2"/>
  <c r="AV36" i="2"/>
  <c r="AX35" i="2"/>
  <c r="AX34" i="2" s="1"/>
  <c r="AX33" i="2" s="1"/>
  <c r="AV35" i="2"/>
  <c r="AU35" i="2"/>
  <c r="AV34" i="2"/>
  <c r="AV33" i="2" s="1"/>
  <c r="AU34" i="2"/>
  <c r="AU33" i="2" s="1"/>
  <c r="AX32" i="2"/>
  <c r="AV32" i="2"/>
  <c r="AU32" i="2"/>
  <c r="AU31" i="2" s="1"/>
  <c r="AX31" i="2"/>
  <c r="AV31" i="2"/>
  <c r="AX30" i="2"/>
  <c r="AX29" i="2" s="1"/>
  <c r="AV30" i="2"/>
  <c r="AU30" i="2"/>
  <c r="AU29" i="2" s="1"/>
  <c r="AV29" i="2"/>
  <c r="AX28" i="2"/>
  <c r="AX27" i="2" s="1"/>
  <c r="AV28" i="2"/>
  <c r="AV27" i="2" s="1"/>
  <c r="AV26" i="2" s="1"/>
  <c r="AU28" i="2"/>
  <c r="AU27" i="2"/>
  <c r="AX25" i="2"/>
  <c r="AX24" i="2" s="1"/>
  <c r="AX23" i="2" s="1"/>
  <c r="AV25" i="2"/>
  <c r="AV24" i="2" s="1"/>
  <c r="AV23" i="2" s="1"/>
  <c r="AU25" i="2"/>
  <c r="AU24" i="2"/>
  <c r="AU23" i="2" s="1"/>
  <c r="AX22" i="2"/>
  <c r="AX21" i="2" s="1"/>
  <c r="AW22" i="2"/>
  <c r="AU22" i="2"/>
  <c r="AU21" i="2" s="1"/>
  <c r="AW21" i="2"/>
  <c r="AX20" i="2"/>
  <c r="AX19" i="2" s="1"/>
  <c r="AW20" i="2"/>
  <c r="AW19" i="2" s="1"/>
  <c r="AU20" i="2"/>
  <c r="AU19" i="2" s="1"/>
  <c r="AX17" i="2"/>
  <c r="AX16" i="2" s="1"/>
  <c r="AW17" i="2"/>
  <c r="AW16" i="2" s="1"/>
  <c r="AU17" i="2"/>
  <c r="AU16" i="2" s="1"/>
  <c r="AX15" i="2"/>
  <c r="AX14" i="2" s="1"/>
  <c r="AW15" i="2"/>
  <c r="AW14" i="2" s="1"/>
  <c r="AU15" i="2"/>
  <c r="AU14" i="2" s="1"/>
  <c r="AX13" i="2"/>
  <c r="AX12" i="2" s="1"/>
  <c r="AW13" i="2"/>
  <c r="AW12" i="2" s="1"/>
  <c r="AU13" i="2"/>
  <c r="AU12" i="2" s="1"/>
  <c r="O292" i="2"/>
  <c r="O291" i="2" s="1"/>
  <c r="O290" i="2" s="1"/>
  <c r="P292" i="2"/>
  <c r="P291" i="2" s="1"/>
  <c r="P290" i="2" s="1"/>
  <c r="Q292" i="2"/>
  <c r="Q291" i="2" s="1"/>
  <c r="Q290" i="2" s="1"/>
  <c r="S292" i="2"/>
  <c r="S291" i="2" s="1"/>
  <c r="S290" i="2" s="1"/>
  <c r="T292" i="2"/>
  <c r="T291" i="2" s="1"/>
  <c r="T290" i="2" s="1"/>
  <c r="U292" i="2"/>
  <c r="U291" i="2" s="1"/>
  <c r="U290" i="2" s="1"/>
  <c r="V292" i="2"/>
  <c r="V291" i="2" s="1"/>
  <c r="V290" i="2" s="1"/>
  <c r="W292" i="2"/>
  <c r="W291" i="2" s="1"/>
  <c r="W290" i="2" s="1"/>
  <c r="X292" i="2"/>
  <c r="X291" i="2" s="1"/>
  <c r="X290" i="2" s="1"/>
  <c r="Y292" i="2"/>
  <c r="Y291" i="2" s="1"/>
  <c r="Y290" i="2" s="1"/>
  <c r="Z292" i="2"/>
  <c r="Z291" i="2" s="1"/>
  <c r="Z290" i="2" s="1"/>
  <c r="AA292" i="2"/>
  <c r="AA291" i="2" s="1"/>
  <c r="AA290" i="2" s="1"/>
  <c r="AB292" i="2"/>
  <c r="AB291" i="2" s="1"/>
  <c r="AB290" i="2" s="1"/>
  <c r="AB246" i="2" s="1"/>
  <c r="AC292" i="2"/>
  <c r="AC291" i="2" s="1"/>
  <c r="AC290" i="2" s="1"/>
  <c r="AD292" i="2"/>
  <c r="AD291" i="2" s="1"/>
  <c r="AD290" i="2" s="1"/>
  <c r="AE292" i="2"/>
  <c r="AE291" i="2" s="1"/>
  <c r="AE290" i="2" s="1"/>
  <c r="AF292" i="2"/>
  <c r="AF291" i="2" s="1"/>
  <c r="AF290" i="2" s="1"/>
  <c r="AG292" i="2"/>
  <c r="AG291" i="2" s="1"/>
  <c r="AG290" i="2" s="1"/>
  <c r="AH292" i="2"/>
  <c r="AH291" i="2" s="1"/>
  <c r="AH290" i="2" s="1"/>
  <c r="AI292" i="2"/>
  <c r="AI291" i="2" s="1"/>
  <c r="AI290" i="2" s="1"/>
  <c r="AJ292" i="2"/>
  <c r="AJ291" i="2" s="1"/>
  <c r="AJ290" i="2" s="1"/>
  <c r="AK292" i="2"/>
  <c r="AK291" i="2" s="1"/>
  <c r="AK290" i="2" s="1"/>
  <c r="AL292" i="2"/>
  <c r="AL291" i="2" s="1"/>
  <c r="AL290" i="2" s="1"/>
  <c r="AM292" i="2"/>
  <c r="AM291" i="2" s="1"/>
  <c r="AM290" i="2" s="1"/>
  <c r="AN292" i="2"/>
  <c r="AN291" i="2" s="1"/>
  <c r="AN290" i="2" s="1"/>
  <c r="AO292" i="2"/>
  <c r="AO291" i="2"/>
  <c r="AO290" i="2" s="1"/>
  <c r="AP292" i="2"/>
  <c r="AP291" i="2" s="1"/>
  <c r="AP290" i="2" s="1"/>
  <c r="AQ292" i="2"/>
  <c r="AQ291" i="2" s="1"/>
  <c r="AQ290" i="2" s="1"/>
  <c r="AR292" i="2"/>
  <c r="AR291" i="2" s="1"/>
  <c r="AR290" i="2" s="1"/>
  <c r="AS292" i="2"/>
  <c r="AS291" i="2" s="1"/>
  <c r="AS290" i="2" s="1"/>
  <c r="AT292" i="2"/>
  <c r="AT291" i="2" s="1"/>
  <c r="AT290" i="2" s="1"/>
  <c r="O217" i="3"/>
  <c r="O216" i="3" s="1"/>
  <c r="O215" i="3" s="1"/>
  <c r="P217" i="3"/>
  <c r="P216" i="3" s="1"/>
  <c r="P215" i="3" s="1"/>
  <c r="Q217" i="3"/>
  <c r="Q216" i="3" s="1"/>
  <c r="Q215" i="3" s="1"/>
  <c r="S217" i="3"/>
  <c r="S216" i="3" s="1"/>
  <c r="S215" i="3" s="1"/>
  <c r="T217" i="3"/>
  <c r="T216" i="3" s="1"/>
  <c r="T215" i="3" s="1"/>
  <c r="U217" i="3"/>
  <c r="U216" i="3" s="1"/>
  <c r="U215" i="3" s="1"/>
  <c r="V217" i="3"/>
  <c r="V216" i="3" s="1"/>
  <c r="V215" i="3" s="1"/>
  <c r="W217" i="3"/>
  <c r="W216" i="3" s="1"/>
  <c r="W215" i="3" s="1"/>
  <c r="W190" i="3" s="1"/>
  <c r="X217" i="3"/>
  <c r="X216" i="3" s="1"/>
  <c r="X215" i="3" s="1"/>
  <c r="X190" i="3" s="1"/>
  <c r="Y217" i="3"/>
  <c r="Y216" i="3" s="1"/>
  <c r="Y215" i="3" s="1"/>
  <c r="Y190" i="3" s="1"/>
  <c r="Z217" i="3"/>
  <c r="Z216" i="3" s="1"/>
  <c r="Z215" i="3" s="1"/>
  <c r="AA217" i="3"/>
  <c r="AA216" i="3" s="1"/>
  <c r="AA215" i="3" s="1"/>
  <c r="AB217" i="3"/>
  <c r="AB216" i="3" s="1"/>
  <c r="AB215" i="3" s="1"/>
  <c r="AC217" i="3"/>
  <c r="AC216" i="3" s="1"/>
  <c r="AC215" i="3" s="1"/>
  <c r="AC190" i="3" s="1"/>
  <c r="AD217" i="3"/>
  <c r="AD216" i="3" s="1"/>
  <c r="AD215" i="3" s="1"/>
  <c r="AE217" i="3"/>
  <c r="AE216" i="3" s="1"/>
  <c r="AE215" i="3" s="1"/>
  <c r="AF217" i="3"/>
  <c r="AF216" i="3" s="1"/>
  <c r="AF215" i="3" s="1"/>
  <c r="AG217" i="3"/>
  <c r="AG216" i="3" s="1"/>
  <c r="AG215" i="3" s="1"/>
  <c r="AQ217" i="3"/>
  <c r="AQ216" i="3" s="1"/>
  <c r="AQ215" i="3" s="1"/>
  <c r="AR217" i="3"/>
  <c r="AR216" i="3"/>
  <c r="AR215" i="3" s="1"/>
  <c r="AS217" i="3"/>
  <c r="AS216" i="3" s="1"/>
  <c r="AS215" i="3" s="1"/>
  <c r="AT217" i="3"/>
  <c r="AT216" i="3" s="1"/>
  <c r="AT215" i="3" s="1"/>
  <c r="AJ385" i="2"/>
  <c r="AJ384" i="2" s="1"/>
  <c r="AJ383" i="2" s="1"/>
  <c r="AI385" i="2"/>
  <c r="AI384" i="2" s="1"/>
  <c r="AI383" i="2" s="1"/>
  <c r="AH385" i="2"/>
  <c r="AH384" i="2" s="1"/>
  <c r="AH383" i="2" s="1"/>
  <c r="AK382" i="2"/>
  <c r="AK381" i="2" s="1"/>
  <c r="AK380" i="2" s="1"/>
  <c r="AI382" i="2"/>
  <c r="AI381" i="2" s="1"/>
  <c r="AI380" i="2" s="1"/>
  <c r="AH382" i="2"/>
  <c r="AH381" i="2" s="1"/>
  <c r="AH380" i="2" s="1"/>
  <c r="AK379" i="2"/>
  <c r="AK378" i="2" s="1"/>
  <c r="AK377" i="2" s="1"/>
  <c r="AI379" i="2"/>
  <c r="AI378" i="2" s="1"/>
  <c r="AI377" i="2" s="1"/>
  <c r="AH379" i="2"/>
  <c r="AH378" i="2" s="1"/>
  <c r="AH377" i="2" s="1"/>
  <c r="AK375" i="2"/>
  <c r="AK374" i="2" s="1"/>
  <c r="AI375" i="2"/>
  <c r="AI374" i="2" s="1"/>
  <c r="AH375" i="2"/>
  <c r="AH374" i="2" s="1"/>
  <c r="AK373" i="2"/>
  <c r="AK372" i="2" s="1"/>
  <c r="AK371" i="2" s="1"/>
  <c r="AK370" i="2" s="1"/>
  <c r="AI373" i="2"/>
  <c r="AI372" i="2" s="1"/>
  <c r="AH373" i="2"/>
  <c r="AH372" i="2" s="1"/>
  <c r="AH371" i="2" s="1"/>
  <c r="AH370" i="2" s="1"/>
  <c r="AK369" i="2"/>
  <c r="AK368" i="2" s="1"/>
  <c r="AK367" i="2" s="1"/>
  <c r="AI369" i="2"/>
  <c r="AI368" i="2" s="1"/>
  <c r="AI367" i="2" s="1"/>
  <c r="AH369" i="2"/>
  <c r="AH368" i="2" s="1"/>
  <c r="AH367" i="2" s="1"/>
  <c r="AK366" i="2"/>
  <c r="AK365" i="2" s="1"/>
  <c r="AJ366" i="2"/>
  <c r="AJ365" i="2" s="1"/>
  <c r="AI366" i="2"/>
  <c r="AI365" i="2" s="1"/>
  <c r="AH366" i="2"/>
  <c r="AH365" i="2" s="1"/>
  <c r="AK363" i="2"/>
  <c r="AK362" i="2" s="1"/>
  <c r="AK361" i="2" s="1"/>
  <c r="AK360" i="2" s="1"/>
  <c r="AI363" i="2"/>
  <c r="AI362" i="2" s="1"/>
  <c r="AI361" i="2" s="1"/>
  <c r="AI360" i="2" s="1"/>
  <c r="AH363" i="2"/>
  <c r="AH362" i="2" s="1"/>
  <c r="AH361" i="2" s="1"/>
  <c r="AH360" i="2" s="1"/>
  <c r="AK358" i="2"/>
  <c r="AK357" i="2" s="1"/>
  <c r="AK356" i="2" s="1"/>
  <c r="AI358" i="2"/>
  <c r="AI357" i="2" s="1"/>
  <c r="AI356" i="2" s="1"/>
  <c r="AH358" i="2"/>
  <c r="AH357" i="2" s="1"/>
  <c r="AH356" i="2" s="1"/>
  <c r="AK352" i="2"/>
  <c r="AK351" i="2" s="1"/>
  <c r="AK350" i="2" s="1"/>
  <c r="AJ352" i="2"/>
  <c r="AJ351" i="2" s="1"/>
  <c r="AJ350" i="2" s="1"/>
  <c r="AH352" i="2"/>
  <c r="AH351" i="2" s="1"/>
  <c r="AH350" i="2" s="1"/>
  <c r="AJ347" i="2"/>
  <c r="AJ346" i="2" s="1"/>
  <c r="AJ345" i="2" s="1"/>
  <c r="AI347" i="2"/>
  <c r="AI346" i="2" s="1"/>
  <c r="AI345" i="2" s="1"/>
  <c r="AH347" i="2"/>
  <c r="AH346" i="2" s="1"/>
  <c r="AH345" i="2" s="1"/>
  <c r="AK344" i="2"/>
  <c r="AK343" i="2" s="1"/>
  <c r="AI344" i="2"/>
  <c r="AI343" i="2" s="1"/>
  <c r="AH344" i="2"/>
  <c r="AH343" i="2" s="1"/>
  <c r="AK342" i="2"/>
  <c r="AK341" i="2" s="1"/>
  <c r="AI342" i="2"/>
  <c r="AI341" i="2" s="1"/>
  <c r="AH342" i="2"/>
  <c r="AH341" i="2" s="1"/>
  <c r="AK336" i="2"/>
  <c r="AJ336" i="2"/>
  <c r="AI336" i="2"/>
  <c r="AI335" i="2" s="1"/>
  <c r="AI334" i="2" s="1"/>
  <c r="AI333" i="2" s="1"/>
  <c r="AI332" i="2" s="1"/>
  <c r="AH336" i="2"/>
  <c r="AH335" i="2" s="1"/>
  <c r="AH334" i="2" s="1"/>
  <c r="AH333" i="2" s="1"/>
  <c r="AH332" i="2" s="1"/>
  <c r="AK335" i="2"/>
  <c r="AK334" i="2" s="1"/>
  <c r="AK333" i="2" s="1"/>
  <c r="AK332" i="2" s="1"/>
  <c r="AJ335" i="2"/>
  <c r="AJ334" i="2" s="1"/>
  <c r="AJ333" i="2" s="1"/>
  <c r="AJ332" i="2" s="1"/>
  <c r="AK331" i="2"/>
  <c r="AK330" i="2" s="1"/>
  <c r="AI331" i="2"/>
  <c r="AI330" i="2" s="1"/>
  <c r="AH331" i="2"/>
  <c r="AH330" i="2" s="1"/>
  <c r="AK329" i="2"/>
  <c r="AK328" i="2" s="1"/>
  <c r="AI329" i="2"/>
  <c r="AI328" i="2" s="1"/>
  <c r="AH329" i="2"/>
  <c r="AH328" i="2" s="1"/>
  <c r="AK324" i="2"/>
  <c r="AK323" i="2" s="1"/>
  <c r="AK322" i="2" s="1"/>
  <c r="AK321" i="2" s="1"/>
  <c r="AK320" i="2" s="1"/>
  <c r="AJ324" i="2"/>
  <c r="AJ323" i="2" s="1"/>
  <c r="AJ322" i="2" s="1"/>
  <c r="AJ321" i="2" s="1"/>
  <c r="AJ320" i="2" s="1"/>
  <c r="AH324" i="2"/>
  <c r="AH323" i="2" s="1"/>
  <c r="AH322" i="2" s="1"/>
  <c r="AH321" i="2" s="1"/>
  <c r="AH320" i="2" s="1"/>
  <c r="AK319" i="2"/>
  <c r="AJ319" i="2"/>
  <c r="AH319" i="2"/>
  <c r="AK318" i="2"/>
  <c r="AJ318" i="2"/>
  <c r="AH318" i="2"/>
  <c r="AK315" i="2"/>
  <c r="AK314" i="2" s="1"/>
  <c r="AK313" i="2" s="1"/>
  <c r="AJ315" i="2"/>
  <c r="AJ314" i="2" s="1"/>
  <c r="AJ313" i="2" s="1"/>
  <c r="AH315" i="2"/>
  <c r="AH314" i="2" s="1"/>
  <c r="AH313" i="2" s="1"/>
  <c r="AK312" i="2"/>
  <c r="AK311" i="2" s="1"/>
  <c r="AJ312" i="2"/>
  <c r="AJ311" i="2" s="1"/>
  <c r="AH312" i="2"/>
  <c r="AH311" i="2" s="1"/>
  <c r="AK310" i="2"/>
  <c r="AK309" i="2" s="1"/>
  <c r="AJ310" i="2"/>
  <c r="AJ309" i="2" s="1"/>
  <c r="AH310" i="2"/>
  <c r="AH309" i="2" s="1"/>
  <c r="AK307" i="2"/>
  <c r="AK306" i="2" s="1"/>
  <c r="AK305" i="2" s="1"/>
  <c r="AJ307" i="2"/>
  <c r="AJ306" i="2" s="1"/>
  <c r="AJ305" i="2" s="1"/>
  <c r="AH307" i="2"/>
  <c r="AH306" i="2" s="1"/>
  <c r="AH305" i="2" s="1"/>
  <c r="AK302" i="2"/>
  <c r="AK301" i="2" s="1"/>
  <c r="AJ302" i="2"/>
  <c r="AJ301" i="2" s="1"/>
  <c r="AH302" i="2"/>
  <c r="AH301" i="2" s="1"/>
  <c r="AK300" i="2"/>
  <c r="AK299" i="2" s="1"/>
  <c r="AJ300" i="2"/>
  <c r="AJ299" i="2" s="1"/>
  <c r="AH300" i="2"/>
  <c r="AH299" i="2" s="1"/>
  <c r="AK295" i="2"/>
  <c r="AK294" i="2" s="1"/>
  <c r="AK293" i="2" s="1"/>
  <c r="AJ295" i="2"/>
  <c r="AJ294" i="2" s="1"/>
  <c r="AJ293" i="2" s="1"/>
  <c r="AI295" i="2"/>
  <c r="AI294" i="2" s="1"/>
  <c r="AI293" i="2" s="1"/>
  <c r="AH295" i="2"/>
  <c r="AH294" i="2" s="1"/>
  <c r="AH293" i="2" s="1"/>
  <c r="AK286" i="2"/>
  <c r="AJ286" i="2"/>
  <c r="AI286" i="2"/>
  <c r="AH286" i="2"/>
  <c r="AK285" i="2"/>
  <c r="AJ285" i="2"/>
  <c r="AI285" i="2"/>
  <c r="AH285" i="2"/>
  <c r="AK284" i="2"/>
  <c r="AJ284" i="2"/>
  <c r="AI284" i="2"/>
  <c r="AH284" i="2"/>
  <c r="AK283" i="2"/>
  <c r="AJ283" i="2"/>
  <c r="AI283" i="2"/>
  <c r="AI282" i="2" s="1"/>
  <c r="AI281" i="2" s="1"/>
  <c r="AH283" i="2"/>
  <c r="AK282" i="2"/>
  <c r="AK281" i="2" s="1"/>
  <c r="AJ282" i="2"/>
  <c r="AJ281" i="2"/>
  <c r="AH282" i="2"/>
  <c r="AH281" i="2" s="1"/>
  <c r="AK280" i="2"/>
  <c r="AK279" i="2" s="1"/>
  <c r="AK278" i="2" s="1"/>
  <c r="AI280" i="2"/>
  <c r="AI279" i="2"/>
  <c r="AI278" i="2" s="1"/>
  <c r="AH280" i="2"/>
  <c r="AH279" i="2" s="1"/>
  <c r="AH278" i="2" s="1"/>
  <c r="AK277" i="2"/>
  <c r="AK276" i="2" s="1"/>
  <c r="AK275" i="2" s="1"/>
  <c r="AI277" i="2"/>
  <c r="AI276" i="2" s="1"/>
  <c r="AI275" i="2" s="1"/>
  <c r="AH277" i="2"/>
  <c r="AH276" i="2" s="1"/>
  <c r="AH275" i="2" s="1"/>
  <c r="AK274" i="2"/>
  <c r="AK273" i="2" s="1"/>
  <c r="AK272" i="2" s="1"/>
  <c r="AI274" i="2"/>
  <c r="AI273" i="2" s="1"/>
  <c r="AI272" i="2" s="1"/>
  <c r="AH274" i="2"/>
  <c r="AH273" i="2" s="1"/>
  <c r="AH272" i="2" s="1"/>
  <c r="AK271" i="2"/>
  <c r="AK270" i="2"/>
  <c r="AI271" i="2"/>
  <c r="AI270" i="2" s="1"/>
  <c r="AH271" i="2"/>
  <c r="AH270" i="2" s="1"/>
  <c r="AK269" i="2"/>
  <c r="AK268" i="2" s="1"/>
  <c r="AI269" i="2"/>
  <c r="AI268" i="2" s="1"/>
  <c r="AH269" i="2"/>
  <c r="AH268" i="2" s="1"/>
  <c r="AK267" i="2"/>
  <c r="AK266" i="2" s="1"/>
  <c r="AK265" i="2" s="1"/>
  <c r="AI267" i="2"/>
  <c r="AI266" i="2" s="1"/>
  <c r="AI265" i="2" s="1"/>
  <c r="AH267" i="2"/>
  <c r="AH266" i="2"/>
  <c r="AK264" i="2"/>
  <c r="AK263" i="2" s="1"/>
  <c r="AK262" i="2" s="1"/>
  <c r="AI264" i="2"/>
  <c r="AI263" i="2" s="1"/>
  <c r="AI262" i="2" s="1"/>
  <c r="AH264" i="2"/>
  <c r="AH263" i="2" s="1"/>
  <c r="AH262" i="2" s="1"/>
  <c r="AK261" i="2"/>
  <c r="AK260" i="2" s="1"/>
  <c r="AK259" i="2" s="1"/>
  <c r="AI261" i="2"/>
  <c r="AI260" i="2" s="1"/>
  <c r="AI259" i="2" s="1"/>
  <c r="AH261" i="2"/>
  <c r="AH260" i="2" s="1"/>
  <c r="AH259" i="2" s="1"/>
  <c r="AK258" i="2"/>
  <c r="AK257" i="2" s="1"/>
  <c r="AK256" i="2" s="1"/>
  <c r="AI258" i="2"/>
  <c r="AI257" i="2" s="1"/>
  <c r="AI256" i="2" s="1"/>
  <c r="AH258" i="2"/>
  <c r="AH257" i="2"/>
  <c r="AH256" i="2" s="1"/>
  <c r="AK255" i="2"/>
  <c r="AK254" i="2" s="1"/>
  <c r="AK253" i="2" s="1"/>
  <c r="AJ255" i="2"/>
  <c r="AJ254" i="2" s="1"/>
  <c r="AJ253" i="2" s="1"/>
  <c r="AH255" i="2"/>
  <c r="AH254" i="2" s="1"/>
  <c r="AH253" i="2" s="1"/>
  <c r="AK252" i="2"/>
  <c r="AJ252" i="2"/>
  <c r="AJ251" i="2" s="1"/>
  <c r="AJ250" i="2" s="1"/>
  <c r="AH252" i="2"/>
  <c r="AH251" i="2" s="1"/>
  <c r="AH250" i="2" s="1"/>
  <c r="AK251" i="2"/>
  <c r="AK250" i="2" s="1"/>
  <c r="AK249" i="2"/>
  <c r="AK248" i="2" s="1"/>
  <c r="AK247" i="2" s="1"/>
  <c r="AJ249" i="2"/>
  <c r="AJ248" i="2" s="1"/>
  <c r="AJ247" i="2" s="1"/>
  <c r="AH249" i="2"/>
  <c r="AH248" i="2" s="1"/>
  <c r="AH247" i="2" s="1"/>
  <c r="AK244" i="2"/>
  <c r="AK243" i="2" s="1"/>
  <c r="AK242" i="2" s="1"/>
  <c r="AK241" i="2" s="1"/>
  <c r="AK240" i="2" s="1"/>
  <c r="AI244" i="2"/>
  <c r="AI243" i="2" s="1"/>
  <c r="AI242" i="2" s="1"/>
  <c r="AI241" i="2" s="1"/>
  <c r="AI240" i="2" s="1"/>
  <c r="AH244" i="2"/>
  <c r="AH243" i="2" s="1"/>
  <c r="AH242" i="2" s="1"/>
  <c r="AH241" i="2" s="1"/>
  <c r="AH240" i="2" s="1"/>
  <c r="AK238" i="2"/>
  <c r="AK237" i="2" s="1"/>
  <c r="AK236" i="2" s="1"/>
  <c r="AK235" i="2" s="1"/>
  <c r="AJ238" i="2"/>
  <c r="AJ237" i="2" s="1"/>
  <c r="AJ236" i="2" s="1"/>
  <c r="AJ235" i="2" s="1"/>
  <c r="AJ233" i="2" s="1"/>
  <c r="AI238" i="2"/>
  <c r="AI237" i="2" s="1"/>
  <c r="AI236" i="2" s="1"/>
  <c r="AI235" i="2" s="1"/>
  <c r="AH238" i="2"/>
  <c r="AH237" i="2" s="1"/>
  <c r="AH236" i="2" s="1"/>
  <c r="AH235" i="2" s="1"/>
  <c r="AK232" i="2"/>
  <c r="AK231" i="2" s="1"/>
  <c r="AK230" i="2" s="1"/>
  <c r="AJ232" i="2"/>
  <c r="AJ231" i="2" s="1"/>
  <c r="AJ230" i="2" s="1"/>
  <c r="AH232" i="2"/>
  <c r="AH231" i="2" s="1"/>
  <c r="AH230" i="2" s="1"/>
  <c r="AO228" i="2"/>
  <c r="AN228" i="2"/>
  <c r="AM228" i="2"/>
  <c r="AL228" i="2"/>
  <c r="AK228" i="2"/>
  <c r="AJ228" i="2"/>
  <c r="AI228" i="2"/>
  <c r="AH228" i="2"/>
  <c r="AO227" i="2"/>
  <c r="AN227" i="2"/>
  <c r="AM227" i="2"/>
  <c r="AL227" i="2"/>
  <c r="AK227" i="2"/>
  <c r="AJ227" i="2"/>
  <c r="AI227" i="2"/>
  <c r="AH227" i="2"/>
  <c r="AK224" i="2"/>
  <c r="AK223" i="2" s="1"/>
  <c r="AK222" i="2" s="1"/>
  <c r="AK221" i="2" s="1"/>
  <c r="AK220" i="2" s="1"/>
  <c r="AI224" i="2"/>
  <c r="AI223" i="2" s="1"/>
  <c r="AI222" i="2" s="1"/>
  <c r="AI221" i="2" s="1"/>
  <c r="AI220" i="2" s="1"/>
  <c r="AH224" i="2"/>
  <c r="AH223" i="2" s="1"/>
  <c r="AH222" i="2" s="1"/>
  <c r="AH221" i="2" s="1"/>
  <c r="AH220" i="2" s="1"/>
  <c r="AK218" i="2"/>
  <c r="AK217" i="2" s="1"/>
  <c r="AK216" i="2" s="1"/>
  <c r="AK215" i="2" s="1"/>
  <c r="AK214" i="2" s="1"/>
  <c r="AJ218" i="2"/>
  <c r="AJ217" i="2" s="1"/>
  <c r="AJ216" i="2" s="1"/>
  <c r="AJ215" i="2" s="1"/>
  <c r="AJ214" i="2" s="1"/>
  <c r="AI218" i="2"/>
  <c r="AI217" i="2" s="1"/>
  <c r="AI216" i="2" s="1"/>
  <c r="AI215" i="2" s="1"/>
  <c r="AI214" i="2" s="1"/>
  <c r="AH218" i="2"/>
  <c r="AH217" i="2" s="1"/>
  <c r="AH216" i="2" s="1"/>
  <c r="AH215" i="2" s="1"/>
  <c r="AH214" i="2" s="1"/>
  <c r="AK213" i="2"/>
  <c r="AK212" i="2" s="1"/>
  <c r="AK211" i="2" s="1"/>
  <c r="AK210" i="2" s="1"/>
  <c r="AK209" i="2" s="1"/>
  <c r="AI213" i="2"/>
  <c r="AI212" i="2" s="1"/>
  <c r="AI211" i="2" s="1"/>
  <c r="AI210" i="2" s="1"/>
  <c r="AI209" i="2" s="1"/>
  <c r="AH213" i="2"/>
  <c r="AH212" i="2" s="1"/>
  <c r="AH211" i="2" s="1"/>
  <c r="AH210" i="2" s="1"/>
  <c r="AH209" i="2" s="1"/>
  <c r="AJ208" i="2"/>
  <c r="AJ207" i="2" s="1"/>
  <c r="AI208" i="2"/>
  <c r="AI207" i="2" s="1"/>
  <c r="AH208" i="2"/>
  <c r="AH207" i="2" s="1"/>
  <c r="AJ206" i="2"/>
  <c r="AJ205" i="2" s="1"/>
  <c r="AI206" i="2"/>
  <c r="AI205" i="2" s="1"/>
  <c r="AH206" i="2"/>
  <c r="AH205" i="2" s="1"/>
  <c r="AK203" i="2"/>
  <c r="AK202" i="2" s="1"/>
  <c r="AK201" i="2" s="1"/>
  <c r="AI203" i="2"/>
  <c r="AI202" i="2" s="1"/>
  <c r="AI201" i="2" s="1"/>
  <c r="AH203" i="2"/>
  <c r="AH202" i="2" s="1"/>
  <c r="AH201" i="2" s="1"/>
  <c r="AK200" i="2"/>
  <c r="AK199" i="2" s="1"/>
  <c r="AI200" i="2"/>
  <c r="AI199" i="2" s="1"/>
  <c r="AH200" i="2"/>
  <c r="AH199" i="2" s="1"/>
  <c r="AK198" i="2"/>
  <c r="AK197" i="2" s="1"/>
  <c r="AI198" i="2"/>
  <c r="AI197" i="2" s="1"/>
  <c r="AH198" i="2"/>
  <c r="AH197" i="2" s="1"/>
  <c r="AK195" i="2"/>
  <c r="AK194" i="2" s="1"/>
  <c r="AI195" i="2"/>
  <c r="AI194" i="2" s="1"/>
  <c r="AH195" i="2"/>
  <c r="AH194" i="2" s="1"/>
  <c r="AK193" i="2"/>
  <c r="AK192" i="2" s="1"/>
  <c r="AI193" i="2"/>
  <c r="AI192" i="2" s="1"/>
  <c r="AI191" i="2" s="1"/>
  <c r="AH193" i="2"/>
  <c r="AH192" i="2" s="1"/>
  <c r="AK187" i="2"/>
  <c r="AK186" i="2" s="1"/>
  <c r="AK185" i="2" s="1"/>
  <c r="AK184" i="2" s="1"/>
  <c r="AI187" i="2"/>
  <c r="AI186" i="2" s="1"/>
  <c r="AI185" i="2" s="1"/>
  <c r="AI184" i="2" s="1"/>
  <c r="AH187" i="2"/>
  <c r="AH186" i="2" s="1"/>
  <c r="AH185" i="2" s="1"/>
  <c r="AH184" i="2" s="1"/>
  <c r="AK181" i="2"/>
  <c r="AK180" i="2" s="1"/>
  <c r="AK179" i="2" s="1"/>
  <c r="AJ181" i="2"/>
  <c r="AJ180" i="2" s="1"/>
  <c r="AJ179" i="2" s="1"/>
  <c r="AI181" i="2"/>
  <c r="AI180" i="2" s="1"/>
  <c r="AI179" i="2" s="1"/>
  <c r="AH181" i="2"/>
  <c r="AH180" i="2" s="1"/>
  <c r="AH179" i="2" s="1"/>
  <c r="AK178" i="2"/>
  <c r="AK177" i="2" s="1"/>
  <c r="AK176" i="2" s="1"/>
  <c r="AJ178" i="2"/>
  <c r="AJ177" i="2" s="1"/>
  <c r="AJ176" i="2" s="1"/>
  <c r="AI178" i="2"/>
  <c r="AI177" i="2" s="1"/>
  <c r="AI176" i="2" s="1"/>
  <c r="AH178" i="2"/>
  <c r="AH177" i="2" s="1"/>
  <c r="AH176" i="2" s="1"/>
  <c r="AK175" i="2"/>
  <c r="AK174" i="2" s="1"/>
  <c r="AK173" i="2" s="1"/>
  <c r="AJ175" i="2"/>
  <c r="AJ174" i="2" s="1"/>
  <c r="AJ173" i="2" s="1"/>
  <c r="AI175" i="2"/>
  <c r="AI174" i="2" s="1"/>
  <c r="AI173" i="2" s="1"/>
  <c r="AH175" i="2"/>
  <c r="AH174" i="2" s="1"/>
  <c r="AH173" i="2" s="1"/>
  <c r="AJ172" i="2"/>
  <c r="AJ171" i="2" s="1"/>
  <c r="AI172" i="2"/>
  <c r="AI171" i="2" s="1"/>
  <c r="AH172" i="2"/>
  <c r="AH171" i="2" s="1"/>
  <c r="AJ170" i="2"/>
  <c r="AJ169" i="2" s="1"/>
  <c r="AI170" i="2"/>
  <c r="AI169" i="2" s="1"/>
  <c r="AH170" i="2"/>
  <c r="AH169" i="2" s="1"/>
  <c r="AK167" i="2"/>
  <c r="AK166" i="2" s="1"/>
  <c r="AK165" i="2" s="1"/>
  <c r="AI167" i="2"/>
  <c r="AI166" i="2" s="1"/>
  <c r="AI165" i="2" s="1"/>
  <c r="AH167" i="2"/>
  <c r="AH166" i="2" s="1"/>
  <c r="AH165" i="2" s="1"/>
  <c r="AK164" i="2"/>
  <c r="AK163" i="2" s="1"/>
  <c r="AI164" i="2"/>
  <c r="AI163" i="2" s="1"/>
  <c r="AH164" i="2"/>
  <c r="AH163" i="2" s="1"/>
  <c r="AK162" i="2"/>
  <c r="AK161" i="2" s="1"/>
  <c r="AK160" i="2" s="1"/>
  <c r="AI162" i="2"/>
  <c r="AI161" i="2" s="1"/>
  <c r="AH162" i="2"/>
  <c r="AH161" i="2" s="1"/>
  <c r="AK159" i="2"/>
  <c r="AK158" i="2" s="1"/>
  <c r="AK157" i="2" s="1"/>
  <c r="AI159" i="2"/>
  <c r="AI158" i="2" s="1"/>
  <c r="AI157" i="2" s="1"/>
  <c r="AH159" i="2"/>
  <c r="AH158" i="2" s="1"/>
  <c r="AH157" i="2" s="1"/>
  <c r="AK156" i="2"/>
  <c r="AK155" i="2" s="1"/>
  <c r="AK154" i="2" s="1"/>
  <c r="AI156" i="2"/>
  <c r="AI155" i="2" s="1"/>
  <c r="AI154" i="2" s="1"/>
  <c r="AH156" i="2"/>
  <c r="AH155" i="2" s="1"/>
  <c r="AH154" i="2" s="1"/>
  <c r="AK153" i="2"/>
  <c r="AK152" i="2" s="1"/>
  <c r="AK151" i="2" s="1"/>
  <c r="AJ153" i="2"/>
  <c r="AJ152" i="2" s="1"/>
  <c r="AJ151" i="2" s="1"/>
  <c r="AH153" i="2"/>
  <c r="AH152" i="2" s="1"/>
  <c r="AH151" i="2" s="1"/>
  <c r="AK147" i="2"/>
  <c r="AK146" i="2" s="1"/>
  <c r="AK145" i="2" s="1"/>
  <c r="AK144" i="2" s="1"/>
  <c r="AK143" i="2" s="1"/>
  <c r="AJ147" i="2"/>
  <c r="AJ146" i="2" s="1"/>
  <c r="AJ145" i="2" s="1"/>
  <c r="AJ144" i="2" s="1"/>
  <c r="AJ143" i="2" s="1"/>
  <c r="AI147" i="2"/>
  <c r="AI146" i="2" s="1"/>
  <c r="AI145" i="2" s="1"/>
  <c r="AI144" i="2" s="1"/>
  <c r="AI143" i="2" s="1"/>
  <c r="AH147" i="2"/>
  <c r="AH146" i="2" s="1"/>
  <c r="AH145" i="2" s="1"/>
  <c r="AH144" i="2" s="1"/>
  <c r="AH143" i="2" s="1"/>
  <c r="AK142" i="2"/>
  <c r="AJ142" i="2"/>
  <c r="AJ141" i="2" s="1"/>
  <c r="AJ140" i="2" s="1"/>
  <c r="AJ139" i="2" s="1"/>
  <c r="AJ138" i="2" s="1"/>
  <c r="AI142" i="2"/>
  <c r="AH142" i="2"/>
  <c r="AH141" i="2" s="1"/>
  <c r="AH140" i="2" s="1"/>
  <c r="AH139" i="2" s="1"/>
  <c r="AH138" i="2" s="1"/>
  <c r="AK141" i="2"/>
  <c r="AK140" i="2" s="1"/>
  <c r="AK139" i="2" s="1"/>
  <c r="AK138" i="2" s="1"/>
  <c r="AI141" i="2"/>
  <c r="AI140" i="2" s="1"/>
  <c r="AI139" i="2" s="1"/>
  <c r="AI138" i="2" s="1"/>
  <c r="AK137" i="2"/>
  <c r="AK136" i="2" s="1"/>
  <c r="AK135" i="2" s="1"/>
  <c r="AK134" i="2" s="1"/>
  <c r="AK133" i="2" s="1"/>
  <c r="AI137" i="2"/>
  <c r="AI136" i="2" s="1"/>
  <c r="AI135" i="2" s="1"/>
  <c r="AI134" i="2" s="1"/>
  <c r="AI133" i="2" s="1"/>
  <c r="AH137" i="2"/>
  <c r="AH136" i="2" s="1"/>
  <c r="AH135" i="2" s="1"/>
  <c r="AH134" i="2" s="1"/>
  <c r="AH133" i="2" s="1"/>
  <c r="AK132" i="2"/>
  <c r="AI132" i="2"/>
  <c r="AI131" i="2" s="1"/>
  <c r="AI130" i="2" s="1"/>
  <c r="AH132" i="2"/>
  <c r="AH131" i="2" s="1"/>
  <c r="AH130" i="2" s="1"/>
  <c r="AK131" i="2"/>
  <c r="AK130" i="2" s="1"/>
  <c r="AO128" i="2"/>
  <c r="AN128" i="2"/>
  <c r="AM128" i="2"/>
  <c r="AL128" i="2"/>
  <c r="AK128" i="2"/>
  <c r="AJ128" i="2"/>
  <c r="AI128" i="2"/>
  <c r="AH128" i="2"/>
  <c r="AO127" i="2"/>
  <c r="AN127" i="2"/>
  <c r="AM127" i="2"/>
  <c r="AL127" i="2"/>
  <c r="AK127" i="2"/>
  <c r="AJ127" i="2"/>
  <c r="AI127" i="2"/>
  <c r="AH127" i="2"/>
  <c r="AK126" i="2"/>
  <c r="AK125" i="2" s="1"/>
  <c r="AK124" i="2" s="1"/>
  <c r="AI126" i="2"/>
  <c r="AI125" i="2" s="1"/>
  <c r="AI124" i="2" s="1"/>
  <c r="AH126" i="2"/>
  <c r="AH125" i="2" s="1"/>
  <c r="AH124" i="2" s="1"/>
  <c r="AK121" i="2"/>
  <c r="AK120" i="2" s="1"/>
  <c r="AK119" i="2" s="1"/>
  <c r="AK118" i="2" s="1"/>
  <c r="AK117" i="2" s="1"/>
  <c r="AJ121" i="2"/>
  <c r="AJ120" i="2" s="1"/>
  <c r="AJ119" i="2" s="1"/>
  <c r="AJ118" i="2" s="1"/>
  <c r="AJ117" i="2" s="1"/>
  <c r="AH121" i="2"/>
  <c r="AH120" i="2" s="1"/>
  <c r="AH119" i="2" s="1"/>
  <c r="AH118" i="2" s="1"/>
  <c r="AH117" i="2" s="1"/>
  <c r="AK116" i="2"/>
  <c r="AK115" i="2" s="1"/>
  <c r="AK114" i="2" s="1"/>
  <c r="AJ116" i="2"/>
  <c r="AI116" i="2"/>
  <c r="AI115" i="2" s="1"/>
  <c r="AI114" i="2" s="1"/>
  <c r="AH116" i="2"/>
  <c r="AH115" i="2" s="1"/>
  <c r="AH114" i="2" s="1"/>
  <c r="AJ115" i="2"/>
  <c r="AJ114" i="2" s="1"/>
  <c r="AK113" i="2"/>
  <c r="AK112" i="2" s="1"/>
  <c r="AK111" i="2" s="1"/>
  <c r="AJ113" i="2"/>
  <c r="AJ112" i="2" s="1"/>
  <c r="AJ111" i="2" s="1"/>
  <c r="AI113" i="2"/>
  <c r="AI112" i="2" s="1"/>
  <c r="AI111" i="2" s="1"/>
  <c r="AH113" i="2"/>
  <c r="AH112" i="2" s="1"/>
  <c r="AH111" i="2" s="1"/>
  <c r="AK110" i="2"/>
  <c r="AJ110" i="2"/>
  <c r="AJ109" i="2" s="1"/>
  <c r="AJ108" i="2" s="1"/>
  <c r="AI110" i="2"/>
  <c r="AH110" i="2"/>
  <c r="AH109" i="2" s="1"/>
  <c r="AH108" i="2" s="1"/>
  <c r="AK109" i="2"/>
  <c r="AK108" i="2" s="1"/>
  <c r="AI109" i="2"/>
  <c r="AI108" i="2" s="1"/>
  <c r="AK107" i="2"/>
  <c r="AK106" i="2" s="1"/>
  <c r="AK105" i="2" s="1"/>
  <c r="AI107" i="2"/>
  <c r="AI106" i="2" s="1"/>
  <c r="AI105" i="2" s="1"/>
  <c r="AH107" i="2"/>
  <c r="AH106" i="2" s="1"/>
  <c r="AH105" i="2" s="1"/>
  <c r="AK104" i="2"/>
  <c r="AK103" i="2" s="1"/>
  <c r="AK102" i="2" s="1"/>
  <c r="AI104" i="2"/>
  <c r="AI103" i="2" s="1"/>
  <c r="AI102" i="2" s="1"/>
  <c r="AH104" i="2"/>
  <c r="AH103" i="2" s="1"/>
  <c r="AH102" i="2" s="1"/>
  <c r="AK101" i="2"/>
  <c r="AK100" i="2" s="1"/>
  <c r="AK99" i="2" s="1"/>
  <c r="AI101" i="2"/>
  <c r="AI100" i="2" s="1"/>
  <c r="AI99" i="2" s="1"/>
  <c r="AH101" i="2"/>
  <c r="AH100" i="2" s="1"/>
  <c r="AH99" i="2" s="1"/>
  <c r="AK98" i="2"/>
  <c r="AK97" i="2" s="1"/>
  <c r="AK96" i="2" s="1"/>
  <c r="AI98" i="2"/>
  <c r="AI97" i="2" s="1"/>
  <c r="AI96" i="2" s="1"/>
  <c r="AH98" i="2"/>
  <c r="AH97" i="2" s="1"/>
  <c r="AH96" i="2" s="1"/>
  <c r="AK95" i="2"/>
  <c r="AK94" i="2" s="1"/>
  <c r="AK93" i="2" s="1"/>
  <c r="AI95" i="2"/>
  <c r="AI94" i="2" s="1"/>
  <c r="AI93" i="2" s="1"/>
  <c r="AH95" i="2"/>
  <c r="AH94" i="2" s="1"/>
  <c r="AH93" i="2" s="1"/>
  <c r="AK90" i="2"/>
  <c r="AK89" i="2" s="1"/>
  <c r="AK88" i="2" s="1"/>
  <c r="AK87" i="2" s="1"/>
  <c r="AK86" i="2" s="1"/>
  <c r="AJ90" i="2"/>
  <c r="AJ89" i="2" s="1"/>
  <c r="AJ88" i="2" s="1"/>
  <c r="AJ87" i="2" s="1"/>
  <c r="AJ86" i="2" s="1"/>
  <c r="AH90" i="2"/>
  <c r="AH89" i="2" s="1"/>
  <c r="AH88" i="2" s="1"/>
  <c r="AH87" i="2" s="1"/>
  <c r="AH86" i="2" s="1"/>
  <c r="AK85" i="2"/>
  <c r="AK84" i="2" s="1"/>
  <c r="AJ85" i="2"/>
  <c r="AJ84" i="2" s="1"/>
  <c r="AH85" i="2"/>
  <c r="AH84" i="2" s="1"/>
  <c r="AJ83" i="2"/>
  <c r="AJ82" i="2" s="1"/>
  <c r="AI83" i="2"/>
  <c r="AI82" i="2" s="1"/>
  <c r="AH83" i="2"/>
  <c r="AH82" i="2" s="1"/>
  <c r="AJ81" i="2"/>
  <c r="AJ80" i="2" s="1"/>
  <c r="AI81" i="2"/>
  <c r="AI80" i="2" s="1"/>
  <c r="AH81" i="2"/>
  <c r="AH80" i="2" s="1"/>
  <c r="AO75" i="2"/>
  <c r="AN75" i="2"/>
  <c r="AM75" i="2"/>
  <c r="AL75" i="2"/>
  <c r="AK75" i="2"/>
  <c r="AJ75" i="2"/>
  <c r="AI75" i="2"/>
  <c r="AH75" i="2"/>
  <c r="AO74" i="2"/>
  <c r="AN74" i="2"/>
  <c r="AM74" i="2"/>
  <c r="AL74" i="2"/>
  <c r="AK74" i="2"/>
  <c r="AJ74" i="2"/>
  <c r="AI74" i="2"/>
  <c r="AH74" i="2"/>
  <c r="AK73" i="2"/>
  <c r="AK72" i="2" s="1"/>
  <c r="AK71" i="2" s="1"/>
  <c r="AK70" i="2" s="1"/>
  <c r="AK69" i="2" s="1"/>
  <c r="AI73" i="2"/>
  <c r="AI72" i="2" s="1"/>
  <c r="AI71" i="2" s="1"/>
  <c r="AI70" i="2" s="1"/>
  <c r="AI69" i="2" s="1"/>
  <c r="AH73" i="2"/>
  <c r="AH72" i="2" s="1"/>
  <c r="AH71" i="2" s="1"/>
  <c r="AK68" i="2"/>
  <c r="AK67" i="2" s="1"/>
  <c r="AK66" i="2" s="1"/>
  <c r="AI68" i="2"/>
  <c r="AI67" i="2" s="1"/>
  <c r="AI66" i="2" s="1"/>
  <c r="AH68" i="2"/>
  <c r="AH67" i="2" s="1"/>
  <c r="AH66" i="2" s="1"/>
  <c r="AK65" i="2"/>
  <c r="AK64" i="2" s="1"/>
  <c r="AI65" i="2"/>
  <c r="AI64" i="2" s="1"/>
  <c r="AH65" i="2"/>
  <c r="AH64" i="2" s="1"/>
  <c r="AK63" i="2"/>
  <c r="AK62" i="2" s="1"/>
  <c r="AI63" i="2"/>
  <c r="AI62" i="2" s="1"/>
  <c r="AH63" i="2"/>
  <c r="AH62" i="2" s="1"/>
  <c r="AK61" i="2"/>
  <c r="AK60" i="2" s="1"/>
  <c r="AI61" i="2"/>
  <c r="AI60" i="2" s="1"/>
  <c r="AH61" i="2"/>
  <c r="AH60" i="2" s="1"/>
  <c r="AJ56" i="2"/>
  <c r="AJ55" i="2" s="1"/>
  <c r="AJ54" i="2" s="1"/>
  <c r="AI56" i="2"/>
  <c r="AI55" i="2" s="1"/>
  <c r="AI54" i="2" s="1"/>
  <c r="AH56" i="2"/>
  <c r="AH55" i="2" s="1"/>
  <c r="AH54" i="2" s="1"/>
  <c r="AK50" i="2"/>
  <c r="AK49" i="2" s="1"/>
  <c r="AK48" i="2" s="1"/>
  <c r="AI50" i="2"/>
  <c r="AI49" i="2" s="1"/>
  <c r="AI48" i="2" s="1"/>
  <c r="AH50" i="2"/>
  <c r="AH49" i="2" s="1"/>
  <c r="AH48" i="2" s="1"/>
  <c r="AK47" i="2"/>
  <c r="AK46" i="2" s="1"/>
  <c r="AK45" i="2" s="1"/>
  <c r="AI47" i="2"/>
  <c r="AI46" i="2" s="1"/>
  <c r="AI45" i="2" s="1"/>
  <c r="AH47" i="2"/>
  <c r="AH46" i="2" s="1"/>
  <c r="AH45" i="2" s="1"/>
  <c r="AK44" i="2"/>
  <c r="AK43" i="2" s="1"/>
  <c r="AK42" i="2" s="1"/>
  <c r="AI44" i="2"/>
  <c r="AI43" i="2" s="1"/>
  <c r="AI42" i="2" s="1"/>
  <c r="AH44" i="2"/>
  <c r="AH43" i="2" s="1"/>
  <c r="AH42" i="2" s="1"/>
  <c r="AK41" i="2"/>
  <c r="AK40" i="2" s="1"/>
  <c r="AK39" i="2" s="1"/>
  <c r="AI41" i="2"/>
  <c r="AI40" i="2" s="1"/>
  <c r="AI39" i="2" s="1"/>
  <c r="AH41" i="2"/>
  <c r="AH40" i="2" s="1"/>
  <c r="AH39" i="2" s="1"/>
  <c r="AK38" i="2"/>
  <c r="AK37" i="2" s="1"/>
  <c r="AK36" i="2" s="1"/>
  <c r="AI38" i="2"/>
  <c r="AI37" i="2" s="1"/>
  <c r="AI36" i="2" s="1"/>
  <c r="AH38" i="2"/>
  <c r="AH37" i="2" s="1"/>
  <c r="AH36" i="2" s="1"/>
  <c r="AK35" i="2"/>
  <c r="AK34" i="2" s="1"/>
  <c r="AK33" i="2" s="1"/>
  <c r="AI35" i="2"/>
  <c r="AI34" i="2" s="1"/>
  <c r="AI33" i="2" s="1"/>
  <c r="AH35" i="2"/>
  <c r="AH34" i="2" s="1"/>
  <c r="AH33" i="2" s="1"/>
  <c r="AK32" i="2"/>
  <c r="AK31" i="2" s="1"/>
  <c r="AI32" i="2"/>
  <c r="AI31" i="2" s="1"/>
  <c r="AH32" i="2"/>
  <c r="AH31" i="2" s="1"/>
  <c r="AK30" i="2"/>
  <c r="AK29" i="2" s="1"/>
  <c r="AI30" i="2"/>
  <c r="AI29" i="2" s="1"/>
  <c r="AH30" i="2"/>
  <c r="AH29" i="2" s="1"/>
  <c r="AK28" i="2"/>
  <c r="AK27" i="2" s="1"/>
  <c r="AI28" i="2"/>
  <c r="AI27" i="2" s="1"/>
  <c r="AH28" i="2"/>
  <c r="AH27" i="2" s="1"/>
  <c r="AK25" i="2"/>
  <c r="AK24" i="2" s="1"/>
  <c r="AK23" i="2" s="1"/>
  <c r="AI25" i="2"/>
  <c r="AI24" i="2" s="1"/>
  <c r="AI23" i="2" s="1"/>
  <c r="AH25" i="2"/>
  <c r="AH24" i="2" s="1"/>
  <c r="AH23" i="2" s="1"/>
  <c r="AK22" i="2"/>
  <c r="AK21" i="2" s="1"/>
  <c r="AJ22" i="2"/>
  <c r="AJ21" i="2" s="1"/>
  <c r="AH22" i="2"/>
  <c r="AH21" i="2" s="1"/>
  <c r="AK20" i="2"/>
  <c r="AK19" i="2" s="1"/>
  <c r="AJ20" i="2"/>
  <c r="AJ19" i="2" s="1"/>
  <c r="AH20" i="2"/>
  <c r="AH19" i="2" s="1"/>
  <c r="AK17" i="2"/>
  <c r="AK16" i="2" s="1"/>
  <c r="AJ17" i="2"/>
  <c r="AJ16" i="2" s="1"/>
  <c r="AH17" i="2"/>
  <c r="AH16" i="2" s="1"/>
  <c r="AK15" i="2"/>
  <c r="AK14" i="2" s="1"/>
  <c r="AJ15" i="2"/>
  <c r="AJ14" i="2" s="1"/>
  <c r="AH15" i="2"/>
  <c r="AH14" i="2" s="1"/>
  <c r="AK13" i="2"/>
  <c r="AK12" i="2" s="1"/>
  <c r="AJ13" i="2"/>
  <c r="AJ12" i="2" s="1"/>
  <c r="AH13" i="2"/>
  <c r="AH12" i="2" s="1"/>
  <c r="BB387" i="1"/>
  <c r="BA385" i="2" s="1"/>
  <c r="BA384" i="2" s="1"/>
  <c r="BA383" i="2" s="1"/>
  <c r="BA387" i="1"/>
  <c r="AZ385" i="2" s="1"/>
  <c r="AZ384" i="2" s="1"/>
  <c r="AZ383" i="2" s="1"/>
  <c r="AY385" i="2"/>
  <c r="AY384" i="2" s="1"/>
  <c r="AY383" i="2" s="1"/>
  <c r="AW385" i="1"/>
  <c r="AV385" i="1"/>
  <c r="AX385" i="1"/>
  <c r="BC384" i="1"/>
  <c r="BA384" i="1"/>
  <c r="AZ382" i="2" s="1"/>
  <c r="AZ381" i="2" s="1"/>
  <c r="AZ380" i="2" s="1"/>
  <c r="AY382" i="2"/>
  <c r="AY381" i="2" s="1"/>
  <c r="AY380" i="2" s="1"/>
  <c r="BC381" i="1"/>
  <c r="BA381" i="1"/>
  <c r="AZ379" i="2" s="1"/>
  <c r="AZ378" i="2" s="1"/>
  <c r="AZ377" i="2" s="1"/>
  <c r="AY379" i="2"/>
  <c r="AY378" i="2" s="1"/>
  <c r="AY377" i="2" s="1"/>
  <c r="BC375" i="1"/>
  <c r="BB375" i="2" s="1"/>
  <c r="BB374" i="2" s="1"/>
  <c r="BA375" i="1"/>
  <c r="AZ375" i="2" s="1"/>
  <c r="AZ374" i="2" s="1"/>
  <c r="AY375" i="2"/>
  <c r="AY374" i="2" s="1"/>
  <c r="BA374" i="1"/>
  <c r="BC373" i="1"/>
  <c r="BA373" i="1"/>
  <c r="AZ373" i="2" s="1"/>
  <c r="AZ372" i="2" s="1"/>
  <c r="AZ371" i="2" s="1"/>
  <c r="AZ370" i="2" s="1"/>
  <c r="AY373" i="2"/>
  <c r="AY372" i="2" s="1"/>
  <c r="BC367" i="1"/>
  <c r="BB358" i="2" s="1"/>
  <c r="BB357" i="2" s="1"/>
  <c r="BB356" i="2" s="1"/>
  <c r="BA367" i="1"/>
  <c r="BA366" i="1" s="1"/>
  <c r="BA365" i="1" s="1"/>
  <c r="BA364" i="1" s="1"/>
  <c r="AY358" i="2"/>
  <c r="AY357" i="2" s="1"/>
  <c r="AY356" i="2" s="1"/>
  <c r="BC363" i="1"/>
  <c r="BB363" i="1"/>
  <c r="BA352" i="2" s="1"/>
  <c r="BA351" i="2" s="1"/>
  <c r="BA350" i="2" s="1"/>
  <c r="AY352" i="2"/>
  <c r="AY351" i="2" s="1"/>
  <c r="AY350" i="2" s="1"/>
  <c r="AY349" i="2" s="1"/>
  <c r="AY348" i="2" s="1"/>
  <c r="BC358" i="1"/>
  <c r="BB366" i="2" s="1"/>
  <c r="BB365" i="2" s="1"/>
  <c r="BA358" i="1"/>
  <c r="AZ366" i="2"/>
  <c r="AZ365" i="2" s="1"/>
  <c r="AY366" i="2"/>
  <c r="AY365" i="2" s="1"/>
  <c r="AZ357" i="1"/>
  <c r="AY357" i="1"/>
  <c r="AX357" i="1"/>
  <c r="AW357" i="1"/>
  <c r="AV357" i="1"/>
  <c r="BC356" i="1"/>
  <c r="BC355" i="1" s="1"/>
  <c r="BA356" i="1"/>
  <c r="BA355" i="1" s="1"/>
  <c r="BC354" i="1"/>
  <c r="BA354" i="1"/>
  <c r="AZ369" i="2" s="1"/>
  <c r="AZ368" i="2" s="1"/>
  <c r="AZ367" i="2" s="1"/>
  <c r="AY369" i="2"/>
  <c r="AY368" i="2" s="1"/>
  <c r="AY367" i="2" s="1"/>
  <c r="BB350" i="1"/>
  <c r="BA347" i="2" s="1"/>
  <c r="BA346" i="2" s="1"/>
  <c r="BA345" i="2" s="1"/>
  <c r="BA350" i="1"/>
  <c r="AZ347" i="2" s="1"/>
  <c r="AZ346" i="2" s="1"/>
  <c r="AZ345" i="2" s="1"/>
  <c r="AY347" i="2"/>
  <c r="AY346" i="2" s="1"/>
  <c r="AY345" i="2" s="1"/>
  <c r="BC347" i="1"/>
  <c r="BA347" i="1"/>
  <c r="AZ344" i="2" s="1"/>
  <c r="AZ343" i="2" s="1"/>
  <c r="AY344" i="2"/>
  <c r="AY343" i="2" s="1"/>
  <c r="BC345" i="1"/>
  <c r="BA345" i="1"/>
  <c r="AZ342" i="2" s="1"/>
  <c r="AZ341" i="2" s="1"/>
  <c r="AY342" i="2"/>
  <c r="AY341" i="2" s="1"/>
  <c r="BC339" i="1"/>
  <c r="BB315" i="2" s="1"/>
  <c r="BB314" i="2" s="1"/>
  <c r="BB313" i="2" s="1"/>
  <c r="BB339" i="1"/>
  <c r="BA315" i="2" s="1"/>
  <c r="BA314" i="2" s="1"/>
  <c r="BA313" i="2" s="1"/>
  <c r="AY315" i="2"/>
  <c r="AY314" i="2" s="1"/>
  <c r="AY313" i="2" s="1"/>
  <c r="BC338" i="1"/>
  <c r="BC337" i="1" s="1"/>
  <c r="BC336" i="1"/>
  <c r="BB336" i="1"/>
  <c r="BA312" i="2" s="1"/>
  <c r="BA311" i="2" s="1"/>
  <c r="AY312" i="2"/>
  <c r="AY311" i="2" s="1"/>
  <c r="BC334" i="1"/>
  <c r="BB334" i="1"/>
  <c r="BA310" i="2"/>
  <c r="BA309" i="2" s="1"/>
  <c r="AY310" i="2"/>
  <c r="AY309" i="2" s="1"/>
  <c r="BC330" i="1"/>
  <c r="BB330" i="1"/>
  <c r="BA324" i="2"/>
  <c r="BA323" i="2" s="1"/>
  <c r="BA322" i="2" s="1"/>
  <c r="BA321" i="2" s="1"/>
  <c r="BA320" i="2" s="1"/>
  <c r="AY324" i="2"/>
  <c r="AY323" i="2" s="1"/>
  <c r="AY322" i="2" s="1"/>
  <c r="AY321" i="2" s="1"/>
  <c r="AY320" i="2" s="1"/>
  <c r="BC327" i="1"/>
  <c r="BB319" i="2" s="1"/>
  <c r="BB327" i="1"/>
  <c r="BA319" i="2" s="1"/>
  <c r="AY319" i="2"/>
  <c r="BC326" i="1"/>
  <c r="BC325" i="1" s="1"/>
  <c r="BC324" i="1" s="1"/>
  <c r="BB326" i="1"/>
  <c r="BA318" i="2" s="1"/>
  <c r="AY318" i="2"/>
  <c r="AY317" i="2" s="1"/>
  <c r="AY316" i="2" s="1"/>
  <c r="BC323" i="1"/>
  <c r="BB323" i="1"/>
  <c r="BA255" i="2" s="1"/>
  <c r="BA254" i="2" s="1"/>
  <c r="BA253" i="2" s="1"/>
  <c r="AY255" i="2"/>
  <c r="AY254" i="2" s="1"/>
  <c r="AY253" i="2" s="1"/>
  <c r="BC319" i="1"/>
  <c r="BB319" i="1"/>
  <c r="BA307" i="2" s="1"/>
  <c r="BA306" i="2" s="1"/>
  <c r="BA305" i="2" s="1"/>
  <c r="AY307" i="2"/>
  <c r="AY306" i="2" s="1"/>
  <c r="AY305" i="2" s="1"/>
  <c r="BC314" i="1"/>
  <c r="BB314" i="1"/>
  <c r="BA302" i="2" s="1"/>
  <c r="BA301" i="2" s="1"/>
  <c r="AY302" i="2"/>
  <c r="AY301" i="2" s="1"/>
  <c r="BC311" i="1"/>
  <c r="BB271" i="2" s="1"/>
  <c r="BB270" i="2" s="1"/>
  <c r="BA311" i="1"/>
  <c r="AZ271" i="2" s="1"/>
  <c r="AZ270" i="2" s="1"/>
  <c r="AY271" i="2"/>
  <c r="AY270" i="2" s="1"/>
  <c r="BC310" i="1"/>
  <c r="BC309" i="1"/>
  <c r="BA309" i="1"/>
  <c r="AZ269" i="2" s="1"/>
  <c r="AZ268" i="2" s="1"/>
  <c r="AY269" i="2"/>
  <c r="AY268" i="2" s="1"/>
  <c r="BC307" i="1"/>
  <c r="BA307" i="1"/>
  <c r="AZ267" i="2" s="1"/>
  <c r="AZ266" i="2" s="1"/>
  <c r="AY267" i="2"/>
  <c r="AY266" i="2" s="1"/>
  <c r="BC304" i="1"/>
  <c r="BA304" i="1"/>
  <c r="AZ244" i="2" s="1"/>
  <c r="AZ243" i="2" s="1"/>
  <c r="AZ242" i="2" s="1"/>
  <c r="AZ241" i="2" s="1"/>
  <c r="AZ240" i="2" s="1"/>
  <c r="AY244" i="2"/>
  <c r="AY243" i="2" s="1"/>
  <c r="AY242" i="2" s="1"/>
  <c r="AY241" i="2" s="1"/>
  <c r="AY240" i="2" s="1"/>
  <c r="BC300" i="1"/>
  <c r="BA300" i="1"/>
  <c r="BA299" i="1" s="1"/>
  <c r="AY331" i="2"/>
  <c r="AY330" i="2" s="1"/>
  <c r="BC298" i="1"/>
  <c r="BA298" i="1"/>
  <c r="AZ329" i="2" s="1"/>
  <c r="AZ328" i="2" s="1"/>
  <c r="AY329" i="2"/>
  <c r="AY328" i="2" s="1"/>
  <c r="BC294" i="1"/>
  <c r="BC293" i="1" s="1"/>
  <c r="BC292" i="1" s="1"/>
  <c r="BB294" i="1"/>
  <c r="BC291" i="1"/>
  <c r="BB295" i="2" s="1"/>
  <c r="BB294" i="2" s="1"/>
  <c r="BB293" i="2" s="1"/>
  <c r="BB291" i="1"/>
  <c r="BA295" i="2" s="1"/>
  <c r="BA294" i="2" s="1"/>
  <c r="BA293" i="2" s="1"/>
  <c r="BA291" i="1"/>
  <c r="AZ295" i="2" s="1"/>
  <c r="AZ294" i="2" s="1"/>
  <c r="AZ293" i="2" s="1"/>
  <c r="AY295" i="2"/>
  <c r="AY294" i="2" s="1"/>
  <c r="AY293" i="2" s="1"/>
  <c r="BC290" i="1"/>
  <c r="BA290" i="1"/>
  <c r="BA289" i="1" s="1"/>
  <c r="BC289" i="1"/>
  <c r="BC288" i="1"/>
  <c r="BC287" i="1" s="1"/>
  <c r="BC286" i="1" s="1"/>
  <c r="BA288" i="1"/>
  <c r="BA287" i="1"/>
  <c r="BA286" i="1" s="1"/>
  <c r="AW230" i="3"/>
  <c r="AW229" i="3" s="1"/>
  <c r="AW228" i="3" s="1"/>
  <c r="BC285" i="1"/>
  <c r="BA285" i="1"/>
  <c r="AZ264" i="2" s="1"/>
  <c r="AZ263" i="2" s="1"/>
  <c r="AZ262" i="2" s="1"/>
  <c r="AY264" i="2"/>
  <c r="AY263" i="2" s="1"/>
  <c r="AY262" i="2" s="1"/>
  <c r="BC281" i="1"/>
  <c r="BB336" i="2" s="1"/>
  <c r="BB335" i="2" s="1"/>
  <c r="BB334" i="2" s="1"/>
  <c r="BB333" i="2" s="1"/>
  <c r="BB332" i="2" s="1"/>
  <c r="BB281" i="1"/>
  <c r="BA336" i="2" s="1"/>
  <c r="BA335" i="2" s="1"/>
  <c r="BA334" i="2" s="1"/>
  <c r="BA333" i="2" s="1"/>
  <c r="BA332" i="2" s="1"/>
  <c r="BA281" i="1"/>
  <c r="AZ336" i="2" s="1"/>
  <c r="AZ335" i="2" s="1"/>
  <c r="AZ334" i="2" s="1"/>
  <c r="AZ333" i="2" s="1"/>
  <c r="AZ332" i="2" s="1"/>
  <c r="AY336" i="2"/>
  <c r="AY335" i="2" s="1"/>
  <c r="AY334" i="2" s="1"/>
  <c r="AY333" i="2" s="1"/>
  <c r="AY332" i="2" s="1"/>
  <c r="BC278" i="1"/>
  <c r="BC277" i="1" s="1"/>
  <c r="BC276" i="1" s="1"/>
  <c r="BB278" i="1"/>
  <c r="BB277" i="1" s="1"/>
  <c r="BB276" i="1" s="1"/>
  <c r="AV220" i="3"/>
  <c r="AV219" i="3" s="1"/>
  <c r="AV218" i="3" s="1"/>
  <c r="BC274" i="1"/>
  <c r="BB274" i="1"/>
  <c r="BA274" i="1"/>
  <c r="AZ274" i="1"/>
  <c r="AY274" i="1"/>
  <c r="AX274" i="1"/>
  <c r="AW274" i="1"/>
  <c r="AV274" i="1"/>
  <c r="BC273" i="1"/>
  <c r="BB273" i="1"/>
  <c r="BA273" i="1"/>
  <c r="AZ273" i="1"/>
  <c r="AY273" i="1"/>
  <c r="AX273" i="1"/>
  <c r="AW273" i="1"/>
  <c r="AV273" i="1"/>
  <c r="BC269" i="1"/>
  <c r="BC268" i="1" s="1"/>
  <c r="BC267" i="1" s="1"/>
  <c r="BB269" i="1"/>
  <c r="BA269" i="1"/>
  <c r="BA268" i="1" s="1"/>
  <c r="BA267" i="1" s="1"/>
  <c r="BB268" i="1"/>
  <c r="BB267" i="1" s="1"/>
  <c r="BC266" i="1"/>
  <c r="BC265" i="1" s="1"/>
  <c r="BC264" i="1" s="1"/>
  <c r="BB266" i="1"/>
  <c r="BB265" i="1" s="1"/>
  <c r="BB264" i="1" s="1"/>
  <c r="BA266" i="1"/>
  <c r="BA265" i="1" s="1"/>
  <c r="BA264" i="1" s="1"/>
  <c r="BC263" i="1"/>
  <c r="BA263" i="1"/>
  <c r="BC262" i="1"/>
  <c r="BC261" i="1" s="1"/>
  <c r="BA262" i="1"/>
  <c r="BA261" i="1" s="1"/>
  <c r="BC260" i="1"/>
  <c r="BC259" i="1" s="1"/>
  <c r="BC258" i="1" s="1"/>
  <c r="BA260" i="1"/>
  <c r="BA259" i="1" s="1"/>
  <c r="BA258" i="1" s="1"/>
  <c r="AW202" i="3"/>
  <c r="AW201" i="3" s="1"/>
  <c r="AW200" i="3" s="1"/>
  <c r="BC257" i="1"/>
  <c r="BC256" i="1" s="1"/>
  <c r="BC255" i="1" s="1"/>
  <c r="BA257" i="1"/>
  <c r="AW199" i="3"/>
  <c r="AW198" i="3" s="1"/>
  <c r="AW197" i="3" s="1"/>
  <c r="BA256" i="1"/>
  <c r="BA255" i="1" s="1"/>
  <c r="BC254" i="1"/>
  <c r="BA254" i="1"/>
  <c r="AZ261" i="2" s="1"/>
  <c r="AZ260" i="2" s="1"/>
  <c r="AZ259" i="2" s="1"/>
  <c r="AY261" i="2"/>
  <c r="AY260" i="2" s="1"/>
  <c r="AY259" i="2" s="1"/>
  <c r="BC251" i="1"/>
  <c r="BB249" i="2" s="1"/>
  <c r="BB248" i="2" s="1"/>
  <c r="BB247" i="2" s="1"/>
  <c r="BB251" i="1"/>
  <c r="BA249" i="2" s="1"/>
  <c r="BA248" i="2" s="1"/>
  <c r="BA247" i="2" s="1"/>
  <c r="AY249" i="2"/>
  <c r="AY248" i="2" s="1"/>
  <c r="AY247" i="2" s="1"/>
  <c r="BC247" i="1"/>
  <c r="BC246" i="1" s="1"/>
  <c r="BC245" i="1" s="1"/>
  <c r="BB247" i="1"/>
  <c r="BB246" i="1" s="1"/>
  <c r="BB245" i="1" s="1"/>
  <c r="BC244" i="1"/>
  <c r="BB286" i="2" s="1"/>
  <c r="BB285" i="2" s="1"/>
  <c r="BB284" i="2" s="1"/>
  <c r="BB244" i="1"/>
  <c r="BA244" i="1"/>
  <c r="AZ286" i="2" s="1"/>
  <c r="AZ285" i="2" s="1"/>
  <c r="AZ284" i="2" s="1"/>
  <c r="AY286" i="2"/>
  <c r="AY285" i="2" s="1"/>
  <c r="AY284" i="2" s="1"/>
  <c r="BC241" i="1"/>
  <c r="BC240" i="1" s="1"/>
  <c r="BC239" i="1" s="1"/>
  <c r="BB241" i="1"/>
  <c r="BB240" i="1" s="1"/>
  <c r="BB239" i="1" s="1"/>
  <c r="BA241" i="1"/>
  <c r="BA240" i="1" s="1"/>
  <c r="BA239" i="1" s="1"/>
  <c r="BC238" i="1"/>
  <c r="BC237" i="1" s="1"/>
  <c r="BC236" i="1" s="1"/>
  <c r="BA238" i="1"/>
  <c r="AW180" i="3"/>
  <c r="AW179" i="3" s="1"/>
  <c r="AW178" i="3" s="1"/>
  <c r="BA237" i="1"/>
  <c r="BA236" i="1" s="1"/>
  <c r="BC235" i="1"/>
  <c r="BA235" i="1"/>
  <c r="AY277" i="2"/>
  <c r="AY276" i="2" s="1"/>
  <c r="AY275" i="2" s="1"/>
  <c r="BC232" i="1"/>
  <c r="BA232" i="1"/>
  <c r="AZ274" i="2" s="1"/>
  <c r="AZ273" i="2" s="1"/>
  <c r="AZ272" i="2" s="1"/>
  <c r="AY274" i="2"/>
  <c r="AY273" i="2" s="1"/>
  <c r="AY272" i="2" s="1"/>
  <c r="BC229" i="1"/>
  <c r="BA229" i="1"/>
  <c r="AZ258" i="2" s="1"/>
  <c r="AZ257" i="2" s="1"/>
  <c r="AZ256" i="2" s="1"/>
  <c r="AY258" i="2"/>
  <c r="AY257" i="2" s="1"/>
  <c r="AY256" i="2" s="1"/>
  <c r="BC226" i="1"/>
  <c r="BB252" i="2" s="1"/>
  <c r="BB251" i="2" s="1"/>
  <c r="BB250" i="2" s="1"/>
  <c r="BB226" i="1"/>
  <c r="BA252" i="2" s="1"/>
  <c r="BA251" i="2" s="1"/>
  <c r="BA250" i="2" s="1"/>
  <c r="AY252" i="2"/>
  <c r="AY251" i="2" s="1"/>
  <c r="AY250" i="2" s="1"/>
  <c r="BC220" i="1"/>
  <c r="BB218" i="2" s="1"/>
  <c r="BB217" i="2" s="1"/>
  <c r="BB216" i="2" s="1"/>
  <c r="BB215" i="2" s="1"/>
  <c r="BB214" i="2" s="1"/>
  <c r="BB220" i="1"/>
  <c r="BA218" i="2" s="1"/>
  <c r="BA217" i="2" s="1"/>
  <c r="BA216" i="2" s="1"/>
  <c r="BA215" i="2" s="1"/>
  <c r="BA214" i="2" s="1"/>
  <c r="BA220" i="1"/>
  <c r="BA219" i="1" s="1"/>
  <c r="BA218" i="1" s="1"/>
  <c r="AY218" i="2"/>
  <c r="AY217" i="2" s="1"/>
  <c r="AY216" i="2" s="1"/>
  <c r="AY215" i="2" s="1"/>
  <c r="AY214" i="2" s="1"/>
  <c r="BB217" i="1"/>
  <c r="BA208" i="2" s="1"/>
  <c r="BA207" i="2" s="1"/>
  <c r="BA217" i="1"/>
  <c r="AZ208" i="2" s="1"/>
  <c r="AZ207" i="2" s="1"/>
  <c r="AY208" i="2"/>
  <c r="AY207" i="2" s="1"/>
  <c r="BB215" i="1"/>
  <c r="BA206" i="2" s="1"/>
  <c r="BA205" i="2" s="1"/>
  <c r="BA215" i="1"/>
  <c r="AZ206" i="2" s="1"/>
  <c r="AZ205" i="2" s="1"/>
  <c r="AY206" i="2"/>
  <c r="AY205" i="2" s="1"/>
  <c r="BC212" i="1"/>
  <c r="BA212" i="1"/>
  <c r="AZ203" i="2" s="1"/>
  <c r="AZ202" i="2" s="1"/>
  <c r="AZ201" i="2" s="1"/>
  <c r="AY203" i="2"/>
  <c r="AY202" i="2" s="1"/>
  <c r="AY201" i="2" s="1"/>
  <c r="BC209" i="1"/>
  <c r="BA209" i="1"/>
  <c r="AZ200" i="2" s="1"/>
  <c r="AZ199" i="2" s="1"/>
  <c r="AY200" i="2"/>
  <c r="AY199" i="2" s="1"/>
  <c r="BA208" i="1"/>
  <c r="BC207" i="1"/>
  <c r="BA207" i="1"/>
  <c r="AZ198" i="2" s="1"/>
  <c r="AZ197" i="2" s="1"/>
  <c r="AY198" i="2"/>
  <c r="AY197" i="2" s="1"/>
  <c r="AY196" i="2" s="1"/>
  <c r="BC204" i="1"/>
  <c r="BA204" i="1"/>
  <c r="AZ195" i="2" s="1"/>
  <c r="AZ194" i="2" s="1"/>
  <c r="AY195" i="2"/>
  <c r="AY194" i="2" s="1"/>
  <c r="BA203" i="1"/>
  <c r="BC202" i="1"/>
  <c r="BA202" i="1"/>
  <c r="AZ193" i="2" s="1"/>
  <c r="AZ192" i="2" s="1"/>
  <c r="AY193" i="2"/>
  <c r="AY192" i="2" s="1"/>
  <c r="BA201" i="1"/>
  <c r="BA200" i="1" s="1"/>
  <c r="BC198" i="1"/>
  <c r="BA198" i="1"/>
  <c r="AZ213" i="2" s="1"/>
  <c r="AZ212" i="2" s="1"/>
  <c r="AZ211" i="2" s="1"/>
  <c r="AZ210" i="2" s="1"/>
  <c r="AZ209" i="2" s="1"/>
  <c r="AY213" i="2"/>
  <c r="AY212" i="2" s="1"/>
  <c r="AY211" i="2" s="1"/>
  <c r="AY210" i="2" s="1"/>
  <c r="AY209" i="2" s="1"/>
  <c r="BA197" i="1"/>
  <c r="BA196" i="1" s="1"/>
  <c r="BA195" i="1" s="1"/>
  <c r="BC193" i="1"/>
  <c r="BC192" i="1" s="1"/>
  <c r="BB193" i="1"/>
  <c r="BB192" i="1" s="1"/>
  <c r="BC191" i="1"/>
  <c r="BC190" i="1" s="1"/>
  <c r="BB191" i="1"/>
  <c r="BB190" i="1" s="1"/>
  <c r="AV326" i="3"/>
  <c r="AV325" i="3" s="1"/>
  <c r="BC187" i="1"/>
  <c r="BC186" i="1" s="1"/>
  <c r="BC185" i="1" s="1"/>
  <c r="BB187" i="1"/>
  <c r="BA238" i="2" s="1"/>
  <c r="BA237" i="2" s="1"/>
  <c r="BA236" i="2" s="1"/>
  <c r="BA235" i="2" s="1"/>
  <c r="BA187" i="1"/>
  <c r="BA186" i="1" s="1"/>
  <c r="BA185" i="1" s="1"/>
  <c r="AY238" i="2"/>
  <c r="AY237" i="2" s="1"/>
  <c r="AY236" i="2" s="1"/>
  <c r="AY235" i="2" s="1"/>
  <c r="BB186" i="1"/>
  <c r="BB185" i="1" s="1"/>
  <c r="BC184" i="1"/>
  <c r="BB184" i="1"/>
  <c r="BA232" i="2" s="1"/>
  <c r="BA231" i="2" s="1"/>
  <c r="BA230" i="2" s="1"/>
  <c r="BA226" i="2" s="1"/>
  <c r="BA225" i="2" s="1"/>
  <c r="AY232" i="2"/>
  <c r="AY231" i="2" s="1"/>
  <c r="AY230" i="2" s="1"/>
  <c r="BC180" i="1"/>
  <c r="BB363" i="2"/>
  <c r="BB362" i="2" s="1"/>
  <c r="BB361" i="2" s="1"/>
  <c r="BB360" i="2" s="1"/>
  <c r="BA180" i="1"/>
  <c r="AZ363" i="2" s="1"/>
  <c r="AZ362" i="2" s="1"/>
  <c r="AZ361" i="2" s="1"/>
  <c r="AZ360" i="2" s="1"/>
  <c r="AY363" i="2"/>
  <c r="AY362" i="2" s="1"/>
  <c r="AY361" i="2" s="1"/>
  <c r="AY360" i="2" s="1"/>
  <c r="BC179" i="1"/>
  <c r="BC178" i="1"/>
  <c r="BC177" i="1" s="1"/>
  <c r="BC176" i="1"/>
  <c r="BB224" i="2" s="1"/>
  <c r="BB223" i="2" s="1"/>
  <c r="BB222" i="2" s="1"/>
  <c r="BB221" i="2" s="1"/>
  <c r="BB220" i="2" s="1"/>
  <c r="BA176" i="1"/>
  <c r="AZ224" i="2" s="1"/>
  <c r="AZ223" i="2" s="1"/>
  <c r="AZ222" i="2" s="1"/>
  <c r="AZ221" i="2" s="1"/>
  <c r="AZ220" i="2" s="1"/>
  <c r="AY224" i="2"/>
  <c r="AY223" i="2" s="1"/>
  <c r="AY222" i="2" s="1"/>
  <c r="AY221" i="2" s="1"/>
  <c r="AY220" i="2" s="1"/>
  <c r="BC175" i="1"/>
  <c r="BC174" i="1" s="1"/>
  <c r="BC173" i="1" s="1"/>
  <c r="BA175" i="1"/>
  <c r="BA174" i="1" s="1"/>
  <c r="BA173" i="1" s="1"/>
  <c r="BC171" i="1"/>
  <c r="BA171" i="1"/>
  <c r="AZ187" i="2" s="1"/>
  <c r="AZ186" i="2" s="1"/>
  <c r="AZ185" i="2" s="1"/>
  <c r="AZ184" i="2" s="1"/>
  <c r="AY187" i="2"/>
  <c r="AY186" i="2" s="1"/>
  <c r="AY185" i="2" s="1"/>
  <c r="AY184" i="2" s="1"/>
  <c r="BC167" i="1"/>
  <c r="BC166" i="1" s="1"/>
  <c r="BC165" i="1" s="1"/>
  <c r="BB167" i="1"/>
  <c r="BA181" i="2" s="1"/>
  <c r="BA180" i="2" s="1"/>
  <c r="BA179" i="2" s="1"/>
  <c r="BA167" i="1"/>
  <c r="AZ181" i="2"/>
  <c r="AZ180" i="2" s="1"/>
  <c r="AZ179" i="2" s="1"/>
  <c r="AY181" i="2"/>
  <c r="AY180" i="2" s="1"/>
  <c r="AY179" i="2" s="1"/>
  <c r="BB166" i="1"/>
  <c r="BB165" i="1" s="1"/>
  <c r="BA166" i="1"/>
  <c r="BA165" i="1" s="1"/>
  <c r="BC164" i="1"/>
  <c r="BB286" i="3" s="1"/>
  <c r="BB285" i="3" s="1"/>
  <c r="BB284" i="3" s="1"/>
  <c r="BB164" i="1"/>
  <c r="BA286" i="3" s="1"/>
  <c r="BA285" i="3" s="1"/>
  <c r="BA284" i="3" s="1"/>
  <c r="BA164" i="1"/>
  <c r="AZ286" i="3" s="1"/>
  <c r="AZ285" i="3" s="1"/>
  <c r="AZ284" i="3" s="1"/>
  <c r="BB163" i="1"/>
  <c r="BB162" i="1" s="1"/>
  <c r="BC161" i="1"/>
  <c r="BB175" i="2"/>
  <c r="BB174" i="2" s="1"/>
  <c r="BB173" i="2" s="1"/>
  <c r="BB161" i="1"/>
  <c r="BA175" i="2" s="1"/>
  <c r="BA174" i="2" s="1"/>
  <c r="BA173" i="2" s="1"/>
  <c r="BA161" i="1"/>
  <c r="AZ175" i="2" s="1"/>
  <c r="AZ174" i="2" s="1"/>
  <c r="AZ173" i="2" s="1"/>
  <c r="AY175" i="2"/>
  <c r="AY174" i="2" s="1"/>
  <c r="AY173" i="2" s="1"/>
  <c r="BC160" i="1"/>
  <c r="BC159" i="1" s="1"/>
  <c r="BB160" i="1"/>
  <c r="BB159" i="1" s="1"/>
  <c r="BB158" i="1"/>
  <c r="BA172" i="2" s="1"/>
  <c r="BA171" i="2" s="1"/>
  <c r="BA158" i="1"/>
  <c r="AZ172" i="2"/>
  <c r="AZ171" i="2" s="1"/>
  <c r="AY172" i="2"/>
  <c r="AY171" i="2" s="1"/>
  <c r="BB156" i="1"/>
  <c r="BA170" i="2" s="1"/>
  <c r="BA169" i="2" s="1"/>
  <c r="BA156" i="1"/>
  <c r="AZ170" i="2" s="1"/>
  <c r="AZ169" i="2" s="1"/>
  <c r="AY170" i="2"/>
  <c r="AY169" i="2" s="1"/>
  <c r="BC153" i="1"/>
  <c r="BB167" i="2" s="1"/>
  <c r="BB166" i="2" s="1"/>
  <c r="BB165" i="2" s="1"/>
  <c r="BA153" i="1"/>
  <c r="AZ167" i="2"/>
  <c r="AZ166" i="2" s="1"/>
  <c r="AZ165" i="2" s="1"/>
  <c r="AY167" i="2"/>
  <c r="AY166" i="2" s="1"/>
  <c r="AY165" i="2" s="1"/>
  <c r="AW167" i="2"/>
  <c r="AW166" i="2"/>
  <c r="AW165" i="2" s="1"/>
  <c r="BA152" i="1"/>
  <c r="BA151" i="1"/>
  <c r="BC150" i="1"/>
  <c r="BA150" i="1"/>
  <c r="AZ164" i="2" s="1"/>
  <c r="AZ163" i="2" s="1"/>
  <c r="AY164" i="2"/>
  <c r="AY163" i="2" s="1"/>
  <c r="BC148" i="1"/>
  <c r="BA148" i="1"/>
  <c r="AZ162" i="2" s="1"/>
  <c r="AZ161" i="2" s="1"/>
  <c r="AY162" i="2"/>
  <c r="AY161" i="2" s="1"/>
  <c r="BC145" i="1"/>
  <c r="BA145" i="1"/>
  <c r="AZ159" i="2" s="1"/>
  <c r="AZ158" i="2" s="1"/>
  <c r="AZ157" i="2" s="1"/>
  <c r="AY159" i="2"/>
  <c r="AY158" i="2"/>
  <c r="AY157" i="2" s="1"/>
  <c r="BC142" i="1"/>
  <c r="BA142" i="1"/>
  <c r="AZ156" i="2" s="1"/>
  <c r="AZ155" i="2" s="1"/>
  <c r="AZ154" i="2" s="1"/>
  <c r="AY156" i="2"/>
  <c r="AY155" i="2" s="1"/>
  <c r="AY154" i="2" s="1"/>
  <c r="BC139" i="1"/>
  <c r="BB139" i="1"/>
  <c r="BA153" i="2" s="1"/>
  <c r="BA152" i="2" s="1"/>
  <c r="BA151" i="2" s="1"/>
  <c r="AY153" i="2"/>
  <c r="AY152" i="2" s="1"/>
  <c r="AY151" i="2" s="1"/>
  <c r="BC134" i="1"/>
  <c r="BB147" i="2" s="1"/>
  <c r="BB146" i="2" s="1"/>
  <c r="BB145" i="2" s="1"/>
  <c r="BB144" i="2" s="1"/>
  <c r="BB143" i="2" s="1"/>
  <c r="BB134" i="1"/>
  <c r="BA147" i="2" s="1"/>
  <c r="BA146" i="2" s="1"/>
  <c r="BA145" i="2" s="1"/>
  <c r="BA144" i="2" s="1"/>
  <c r="BA143" i="2" s="1"/>
  <c r="BA134" i="1"/>
  <c r="AZ147" i="2" s="1"/>
  <c r="AZ146" i="2" s="1"/>
  <c r="AZ145" i="2" s="1"/>
  <c r="AZ144" i="2" s="1"/>
  <c r="AZ143" i="2" s="1"/>
  <c r="AY147" i="2"/>
  <c r="AY146" i="2" s="1"/>
  <c r="AY145" i="2" s="1"/>
  <c r="AY144" i="2" s="1"/>
  <c r="AY143" i="2" s="1"/>
  <c r="BC133" i="1"/>
  <c r="BC132" i="1" s="1"/>
  <c r="BC131" i="1" s="1"/>
  <c r="BC130" i="1"/>
  <c r="BB142" i="2" s="1"/>
  <c r="BB141" i="2" s="1"/>
  <c r="BB140" i="2" s="1"/>
  <c r="BB139" i="2" s="1"/>
  <c r="BB138" i="2" s="1"/>
  <c r="BB130" i="1"/>
  <c r="BA142" i="2" s="1"/>
  <c r="BA141" i="2" s="1"/>
  <c r="BA140" i="2" s="1"/>
  <c r="BA139" i="2" s="1"/>
  <c r="BA138" i="2" s="1"/>
  <c r="BA130" i="1"/>
  <c r="AZ142" i="2" s="1"/>
  <c r="AZ141" i="2" s="1"/>
  <c r="AZ140" i="2" s="1"/>
  <c r="AZ139" i="2" s="1"/>
  <c r="AZ138" i="2" s="1"/>
  <c r="AY142" i="2"/>
  <c r="AY141" i="2" s="1"/>
  <c r="AY140" i="2" s="1"/>
  <c r="AY139" i="2" s="1"/>
  <c r="AY138" i="2" s="1"/>
  <c r="BB129" i="1"/>
  <c r="BB128" i="1" s="1"/>
  <c r="BB127" i="1" s="1"/>
  <c r="BC126" i="1"/>
  <c r="BB116" i="2" s="1"/>
  <c r="BB115" i="2" s="1"/>
  <c r="BB114" i="2" s="1"/>
  <c r="BB126" i="1"/>
  <c r="BA116" i="2" s="1"/>
  <c r="BA115" i="2" s="1"/>
  <c r="BA114" i="2" s="1"/>
  <c r="BA126" i="1"/>
  <c r="BA125" i="1" s="1"/>
  <c r="BA124" i="1" s="1"/>
  <c r="AY116" i="2"/>
  <c r="AY115" i="2" s="1"/>
  <c r="AY114" i="2" s="1"/>
  <c r="BC125" i="1"/>
  <c r="BC124" i="1" s="1"/>
  <c r="BC123" i="1"/>
  <c r="BB113" i="2" s="1"/>
  <c r="BB112" i="2" s="1"/>
  <c r="BB111" i="2" s="1"/>
  <c r="BB123" i="1"/>
  <c r="BA113" i="2" s="1"/>
  <c r="BA112" i="2" s="1"/>
  <c r="BA111" i="2" s="1"/>
  <c r="BA123" i="1"/>
  <c r="AZ113" i="2" s="1"/>
  <c r="AZ112" i="2" s="1"/>
  <c r="AZ111" i="2" s="1"/>
  <c r="AY113" i="2"/>
  <c r="AY112" i="2" s="1"/>
  <c r="AY111" i="2" s="1"/>
  <c r="BC122" i="1"/>
  <c r="BC121" i="1" s="1"/>
  <c r="BC120" i="1"/>
  <c r="BB110" i="2" s="1"/>
  <c r="BB109" i="2" s="1"/>
  <c r="BB108" i="2" s="1"/>
  <c r="BB120" i="1"/>
  <c r="BA110" i="2" s="1"/>
  <c r="BA109" i="2" s="1"/>
  <c r="BA108" i="2" s="1"/>
  <c r="BA120" i="1"/>
  <c r="AZ110" i="2" s="1"/>
  <c r="AZ109" i="2" s="1"/>
  <c r="AZ108" i="2" s="1"/>
  <c r="AY110" i="2"/>
  <c r="AY109" i="2" s="1"/>
  <c r="AY108" i="2" s="1"/>
  <c r="BB119" i="1"/>
  <c r="BB118" i="1" s="1"/>
  <c r="BC117" i="1"/>
  <c r="BB104" i="2" s="1"/>
  <c r="BB103" i="2" s="1"/>
  <c r="BB102" i="2" s="1"/>
  <c r="BA117" i="1"/>
  <c r="AZ104" i="2" s="1"/>
  <c r="AZ103" i="2" s="1"/>
  <c r="AZ102" i="2" s="1"/>
  <c r="AY104" i="2"/>
  <c r="AY103" i="2" s="1"/>
  <c r="AY102" i="2" s="1"/>
  <c r="BC114" i="1"/>
  <c r="BA114" i="1"/>
  <c r="BA146" i="3" s="1"/>
  <c r="BA145" i="3" s="1"/>
  <c r="BA144" i="3" s="1"/>
  <c r="AY98" i="2"/>
  <c r="AY97" i="2" s="1"/>
  <c r="AY96" i="2" s="1"/>
  <c r="AW98" i="2"/>
  <c r="AW97" i="2" s="1"/>
  <c r="AW96" i="2" s="1"/>
  <c r="BC111" i="1"/>
  <c r="BB95" i="2" s="1"/>
  <c r="BB94" i="2" s="1"/>
  <c r="BB93" i="2" s="1"/>
  <c r="BA111" i="1"/>
  <c r="BA143" i="3" s="1"/>
  <c r="BA142" i="3" s="1"/>
  <c r="BA141" i="3" s="1"/>
  <c r="AY95" i="2"/>
  <c r="AY94" i="2" s="1"/>
  <c r="AY93" i="2" s="1"/>
  <c r="AW95" i="2"/>
  <c r="AW94" i="2" s="1"/>
  <c r="AW93" i="2" s="1"/>
  <c r="BC107" i="1"/>
  <c r="BA107" i="1"/>
  <c r="AZ107" i="2" s="1"/>
  <c r="AZ106" i="2" s="1"/>
  <c r="AZ105" i="2" s="1"/>
  <c r="BC104" i="1"/>
  <c r="BA104" i="1"/>
  <c r="AZ101" i="2" s="1"/>
  <c r="AZ100" i="2" s="1"/>
  <c r="AZ99" i="2" s="1"/>
  <c r="AY101" i="2"/>
  <c r="AY100" i="2" s="1"/>
  <c r="AY99" i="2" s="1"/>
  <c r="BC99" i="1"/>
  <c r="BC98" i="1" s="1"/>
  <c r="BB99" i="1"/>
  <c r="BA22" i="2" s="1"/>
  <c r="BA21" i="2" s="1"/>
  <c r="AV131" i="3"/>
  <c r="AV130" i="3" s="1"/>
  <c r="BC97" i="1"/>
  <c r="BB20" i="2" s="1"/>
  <c r="BB19" i="2" s="1"/>
  <c r="BB97" i="1"/>
  <c r="BA20" i="2" s="1"/>
  <c r="BA19" i="2" s="1"/>
  <c r="AV129" i="3"/>
  <c r="AV128" i="3" s="1"/>
  <c r="BC96" i="1"/>
  <c r="BC93" i="1"/>
  <c r="BA93" i="1"/>
  <c r="AZ137" i="2"/>
  <c r="AZ136" i="2" s="1"/>
  <c r="AZ135" i="2" s="1"/>
  <c r="AZ134" i="2" s="1"/>
  <c r="AZ133" i="2" s="1"/>
  <c r="AY137" i="2"/>
  <c r="AY136" i="2" s="1"/>
  <c r="AY135" i="2" s="1"/>
  <c r="AY134" i="2" s="1"/>
  <c r="AY133" i="2" s="1"/>
  <c r="BC89" i="1"/>
  <c r="BA89" i="1"/>
  <c r="AZ132" i="2" s="1"/>
  <c r="AZ131" i="2" s="1"/>
  <c r="AZ130" i="2" s="1"/>
  <c r="AY132" i="2"/>
  <c r="AY131" i="2" s="1"/>
  <c r="AY130" i="2" s="1"/>
  <c r="BC86" i="1"/>
  <c r="BA86" i="1"/>
  <c r="AZ126" i="2"/>
  <c r="AZ125" i="2" s="1"/>
  <c r="AZ124" i="2" s="1"/>
  <c r="AY126" i="2"/>
  <c r="AY125" i="2" s="1"/>
  <c r="AY124" i="2" s="1"/>
  <c r="BC82" i="1"/>
  <c r="BB90" i="2" s="1"/>
  <c r="BB89" i="2" s="1"/>
  <c r="BB88" i="2" s="1"/>
  <c r="BB87" i="2" s="1"/>
  <c r="BB86" i="2" s="1"/>
  <c r="BB82" i="1"/>
  <c r="BA90" i="2" s="1"/>
  <c r="BA89" i="2" s="1"/>
  <c r="BA88" i="2" s="1"/>
  <c r="BA87" i="2" s="1"/>
  <c r="BA86" i="2" s="1"/>
  <c r="AY90" i="2"/>
  <c r="AY89" i="2" s="1"/>
  <c r="AY88" i="2" s="1"/>
  <c r="AY87" i="2" s="1"/>
  <c r="AY86" i="2" s="1"/>
  <c r="BC81" i="1"/>
  <c r="BC80" i="1" s="1"/>
  <c r="BC79" i="1" s="1"/>
  <c r="BC77" i="1"/>
  <c r="BC76" i="1" s="1"/>
  <c r="BC75" i="1" s="1"/>
  <c r="BA77" i="1"/>
  <c r="AZ68" i="2" s="1"/>
  <c r="AZ67" i="2" s="1"/>
  <c r="AZ66" i="2" s="1"/>
  <c r="AY68" i="2"/>
  <c r="AY67" i="2" s="1"/>
  <c r="AY66" i="2" s="1"/>
  <c r="BC74" i="1"/>
  <c r="BA74" i="1"/>
  <c r="AZ65" i="2" s="1"/>
  <c r="AZ64" i="2" s="1"/>
  <c r="BC72" i="1"/>
  <c r="BC71" i="1" s="1"/>
  <c r="BA72" i="1"/>
  <c r="AZ63" i="2" s="1"/>
  <c r="AZ62" i="2" s="1"/>
  <c r="AY63" i="2"/>
  <c r="AY62" i="2" s="1"/>
  <c r="AW104" i="3"/>
  <c r="AW103" i="3" s="1"/>
  <c r="BC70" i="1"/>
  <c r="BB61" i="2" s="1"/>
  <c r="BB60" i="2" s="1"/>
  <c r="BA70" i="1"/>
  <c r="AZ61" i="2" s="1"/>
  <c r="AZ60" i="2" s="1"/>
  <c r="AY61" i="2"/>
  <c r="AY60" i="2" s="1"/>
  <c r="AW102" i="3"/>
  <c r="AW101" i="3" s="1"/>
  <c r="BC65" i="1"/>
  <c r="BB65" i="1"/>
  <c r="BA85" i="2" s="1"/>
  <c r="BA84" i="2" s="1"/>
  <c r="AY85" i="2"/>
  <c r="AY84" i="2" s="1"/>
  <c r="BB63" i="1"/>
  <c r="BA83" i="2" s="1"/>
  <c r="BA82" i="2" s="1"/>
  <c r="BA63" i="1"/>
  <c r="AY83" i="2"/>
  <c r="AY82" i="2" s="1"/>
  <c r="BB61" i="1"/>
  <c r="BA61" i="1"/>
  <c r="AZ81" i="2"/>
  <c r="AZ80" i="2" s="1"/>
  <c r="AY81" i="2"/>
  <c r="AY80" i="2" s="1"/>
  <c r="BC56" i="1"/>
  <c r="BB73" i="2" s="1"/>
  <c r="BB72" i="2" s="1"/>
  <c r="BB71" i="2" s="1"/>
  <c r="BB70" i="2" s="1"/>
  <c r="BB69" i="2" s="1"/>
  <c r="BA56" i="1"/>
  <c r="AY73" i="2"/>
  <c r="AY72" i="2" s="1"/>
  <c r="AY71" i="2" s="1"/>
  <c r="AY70" i="2" s="1"/>
  <c r="AY69" i="2" s="1"/>
  <c r="BC55" i="1"/>
  <c r="BC54" i="1" s="1"/>
  <c r="BC53" i="1"/>
  <c r="BA53" i="1"/>
  <c r="AZ50" i="2"/>
  <c r="AZ49" i="2" s="1"/>
  <c r="AZ48" i="2" s="1"/>
  <c r="AY50" i="2"/>
  <c r="AY49" i="2" s="1"/>
  <c r="AY48" i="2" s="1"/>
  <c r="AW82" i="3"/>
  <c r="AW81" i="3" s="1"/>
  <c r="AW80" i="3" s="1"/>
  <c r="BC50" i="1"/>
  <c r="BB44" i="2"/>
  <c r="BB43" i="2" s="1"/>
  <c r="BB42" i="2" s="1"/>
  <c r="BA50" i="1"/>
  <c r="AZ44" i="2" s="1"/>
  <c r="AZ43" i="2" s="1"/>
  <c r="AZ42" i="2" s="1"/>
  <c r="AY44" i="2"/>
  <c r="AY43" i="2"/>
  <c r="AY42" i="2" s="1"/>
  <c r="AW79" i="3"/>
  <c r="AW78" i="3" s="1"/>
  <c r="AW77" i="3" s="1"/>
  <c r="BC49" i="1"/>
  <c r="BC48" i="1" s="1"/>
  <c r="BC47" i="1"/>
  <c r="BC46" i="1" s="1"/>
  <c r="BC45" i="1" s="1"/>
  <c r="BA47" i="1"/>
  <c r="AZ41" i="2" s="1"/>
  <c r="AZ40" i="2" s="1"/>
  <c r="AZ39" i="2" s="1"/>
  <c r="AY41" i="2"/>
  <c r="AY40" i="2" s="1"/>
  <c r="AY39" i="2" s="1"/>
  <c r="AW76" i="3"/>
  <c r="AW75" i="3" s="1"/>
  <c r="AW74" i="3" s="1"/>
  <c r="BC44" i="1"/>
  <c r="BC43" i="1" s="1"/>
  <c r="BC42" i="1" s="1"/>
  <c r="BA44" i="1"/>
  <c r="AZ38" i="2" s="1"/>
  <c r="AZ37" i="2" s="1"/>
  <c r="AZ36" i="2" s="1"/>
  <c r="AY38" i="2"/>
  <c r="AY37" i="2" s="1"/>
  <c r="AY36" i="2" s="1"/>
  <c r="AW73" i="3"/>
  <c r="AW72" i="3" s="1"/>
  <c r="AW71" i="3" s="1"/>
  <c r="BA43" i="1"/>
  <c r="BA42" i="1" s="1"/>
  <c r="BC41" i="1"/>
  <c r="BC40" i="1" s="1"/>
  <c r="BB41" i="1"/>
  <c r="BA17" i="2" s="1"/>
  <c r="BA16" i="2" s="1"/>
  <c r="AY17" i="2"/>
  <c r="AY16" i="2" s="1"/>
  <c r="AV70" i="3"/>
  <c r="AV69" i="3" s="1"/>
  <c r="BC39" i="1"/>
  <c r="BB15" i="2"/>
  <c r="BB14" i="2" s="1"/>
  <c r="BB39" i="1"/>
  <c r="BA15" i="2" s="1"/>
  <c r="BA14" i="2" s="1"/>
  <c r="AY15" i="2"/>
  <c r="AY14" i="2" s="1"/>
  <c r="AV68" i="3"/>
  <c r="AV67" i="3" s="1"/>
  <c r="BC38" i="1"/>
  <c r="BC37" i="1"/>
  <c r="BC36" i="1" s="1"/>
  <c r="BB37" i="1"/>
  <c r="AY13" i="2"/>
  <c r="AY12" i="2" s="1"/>
  <c r="AV66" i="3"/>
  <c r="AV65" i="3" s="1"/>
  <c r="BC33" i="1"/>
  <c r="BB121" i="2" s="1"/>
  <c r="BB120" i="2" s="1"/>
  <c r="BB119" i="2" s="1"/>
  <c r="BB118" i="2" s="1"/>
  <c r="BB117" i="2" s="1"/>
  <c r="BB33" i="1"/>
  <c r="BA121" i="2" s="1"/>
  <c r="BA120" i="2" s="1"/>
  <c r="BA119" i="2" s="1"/>
  <c r="BA118" i="2" s="1"/>
  <c r="BA117" i="2" s="1"/>
  <c r="AY121" i="2"/>
  <c r="AY120" i="2" s="1"/>
  <c r="AY119" i="2" s="1"/>
  <c r="AY118" i="2" s="1"/>
  <c r="AY117" i="2" s="1"/>
  <c r="BC32" i="1"/>
  <c r="BC31" i="1" s="1"/>
  <c r="BC30" i="1" s="1"/>
  <c r="BB29" i="1"/>
  <c r="BA56" i="2" s="1"/>
  <c r="BA55" i="2" s="1"/>
  <c r="BA54" i="2" s="1"/>
  <c r="BA29" i="1"/>
  <c r="AZ56" i="2"/>
  <c r="AZ55" i="2" s="1"/>
  <c r="AZ54" i="2" s="1"/>
  <c r="AY56" i="2"/>
  <c r="AY55" i="2" s="1"/>
  <c r="AY54" i="2" s="1"/>
  <c r="AX36" i="3"/>
  <c r="AX35" i="3" s="1"/>
  <c r="AX34" i="3" s="1"/>
  <c r="BC26" i="1"/>
  <c r="BB47" i="2" s="1"/>
  <c r="BB46" i="2" s="1"/>
  <c r="BB45" i="2" s="1"/>
  <c r="BA26" i="1"/>
  <c r="AZ47" i="2" s="1"/>
  <c r="AZ46" i="2" s="1"/>
  <c r="AZ45" i="2" s="1"/>
  <c r="AY47" i="2"/>
  <c r="AY46" i="2" s="1"/>
  <c r="AY45" i="2" s="1"/>
  <c r="AW33" i="3"/>
  <c r="AW32" i="3" s="1"/>
  <c r="AW31" i="3" s="1"/>
  <c r="BC25" i="1"/>
  <c r="BC24" i="1" s="1"/>
  <c r="BA25" i="1"/>
  <c r="BA24" i="1" s="1"/>
  <c r="BC23" i="1"/>
  <c r="BC22" i="1" s="1"/>
  <c r="BC21" i="1" s="1"/>
  <c r="BA23" i="1"/>
  <c r="AZ35" i="2" s="1"/>
  <c r="AZ34" i="2" s="1"/>
  <c r="AZ33" i="2" s="1"/>
  <c r="AY35" i="2"/>
  <c r="AY34" i="2" s="1"/>
  <c r="AY33" i="2" s="1"/>
  <c r="AW30" i="3"/>
  <c r="AW29" i="3" s="1"/>
  <c r="AW28" i="3" s="1"/>
  <c r="BC20" i="1"/>
  <c r="BB32" i="2" s="1"/>
  <c r="BB31" i="2" s="1"/>
  <c r="BA20" i="1"/>
  <c r="AZ32" i="2" s="1"/>
  <c r="AZ31" i="2" s="1"/>
  <c r="AY32" i="2"/>
  <c r="AY31" i="2" s="1"/>
  <c r="AW27" i="3"/>
  <c r="AW26" i="3" s="1"/>
  <c r="BC18" i="1"/>
  <c r="BC17" i="1" s="1"/>
  <c r="BA18" i="1"/>
  <c r="AZ30" i="2" s="1"/>
  <c r="AZ29" i="2" s="1"/>
  <c r="AY30" i="2"/>
  <c r="AY29" i="2" s="1"/>
  <c r="BC16" i="1"/>
  <c r="BB28" i="2" s="1"/>
  <c r="BB27" i="2" s="1"/>
  <c r="BA16" i="1"/>
  <c r="AZ28" i="2" s="1"/>
  <c r="AZ27" i="2" s="1"/>
  <c r="AY28" i="2"/>
  <c r="AY27" i="2" s="1"/>
  <c r="AW23" i="3"/>
  <c r="AW22" i="3" s="1"/>
  <c r="BC13" i="1"/>
  <c r="BC12" i="1" s="1"/>
  <c r="BC11" i="1" s="1"/>
  <c r="BA13" i="1"/>
  <c r="AZ25" i="2" s="1"/>
  <c r="AZ24" i="2" s="1"/>
  <c r="AZ23" i="2" s="1"/>
  <c r="AY25" i="2"/>
  <c r="AY24" i="2" s="1"/>
  <c r="AY23" i="2" s="1"/>
  <c r="AW20" i="3"/>
  <c r="AW19" i="3" s="1"/>
  <c r="AW18" i="3" s="1"/>
  <c r="AM58" i="3"/>
  <c r="AM57" i="3" s="1"/>
  <c r="AM56" i="3" s="1"/>
  <c r="AL58" i="3"/>
  <c r="AL57" i="3" s="1"/>
  <c r="AL56" i="3" s="1"/>
  <c r="AK385" i="1"/>
  <c r="AJ385" i="1"/>
  <c r="AI385" i="1"/>
  <c r="AO55" i="3"/>
  <c r="AO54" i="3" s="1"/>
  <c r="AO53" i="3" s="1"/>
  <c r="AM55" i="3"/>
  <c r="AM54" i="3" s="1"/>
  <c r="AM53" i="3" s="1"/>
  <c r="AL55" i="3"/>
  <c r="AL54" i="3" s="1"/>
  <c r="AL53" i="3" s="1"/>
  <c r="AO52" i="3"/>
  <c r="AO51" i="3" s="1"/>
  <c r="AO50" i="3" s="1"/>
  <c r="AM52" i="3"/>
  <c r="AM51" i="3" s="1"/>
  <c r="AM50" i="3" s="1"/>
  <c r="AL52" i="3"/>
  <c r="AL51" i="3" s="1"/>
  <c r="AL50" i="3" s="1"/>
  <c r="AO16" i="3"/>
  <c r="AO15" i="3" s="1"/>
  <c r="AM16" i="3"/>
  <c r="AM15" i="3" s="1"/>
  <c r="AL16" i="3"/>
  <c r="AL15" i="3" s="1"/>
  <c r="AO14" i="3"/>
  <c r="AO13" i="3" s="1"/>
  <c r="AM14" i="3"/>
  <c r="AM13" i="3" s="1"/>
  <c r="AL14" i="3"/>
  <c r="AL13" i="3" s="1"/>
  <c r="AO372" i="3"/>
  <c r="AO371" i="3" s="1"/>
  <c r="AO370" i="3" s="1"/>
  <c r="AO369" i="3" s="1"/>
  <c r="AM372" i="3"/>
  <c r="AM371" i="3" s="1"/>
  <c r="AM370" i="3" s="1"/>
  <c r="AM369" i="3" s="1"/>
  <c r="AL372" i="3"/>
  <c r="AL371" i="3" s="1"/>
  <c r="AL370" i="3" s="1"/>
  <c r="AL369" i="3" s="1"/>
  <c r="AO368" i="3"/>
  <c r="AO367" i="3" s="1"/>
  <c r="AO366" i="3" s="1"/>
  <c r="AO365" i="3" s="1"/>
  <c r="AN368" i="3"/>
  <c r="AN367" i="3" s="1"/>
  <c r="AN366" i="3" s="1"/>
  <c r="AN365" i="3" s="1"/>
  <c r="AO88" i="3"/>
  <c r="AO87" i="3" s="1"/>
  <c r="AL357" i="1"/>
  <c r="AK357" i="1"/>
  <c r="AJ357" i="1"/>
  <c r="AI357" i="1"/>
  <c r="AO62" i="3"/>
  <c r="AO61" i="3" s="1"/>
  <c r="AO60" i="3" s="1"/>
  <c r="AO59" i="3" s="1"/>
  <c r="AL62" i="3"/>
  <c r="AL61" i="3" s="1"/>
  <c r="AL60" i="3" s="1"/>
  <c r="AL59" i="3" s="1"/>
  <c r="AM49" i="3"/>
  <c r="AM48" i="3" s="1"/>
  <c r="AM47" i="3" s="1"/>
  <c r="AL49" i="3"/>
  <c r="AL48" i="3" s="1"/>
  <c r="AL47" i="3" s="1"/>
  <c r="AK49" i="3"/>
  <c r="AK48" i="3" s="1"/>
  <c r="AK47" i="3" s="1"/>
  <c r="AO46" i="3"/>
  <c r="AO45" i="3" s="1"/>
  <c r="AM46" i="3"/>
  <c r="AM45" i="3" s="1"/>
  <c r="AL46" i="3"/>
  <c r="AL45" i="3" s="1"/>
  <c r="AJ46" i="3"/>
  <c r="AJ45" i="3" s="1"/>
  <c r="AO44" i="3"/>
  <c r="AO43" i="3" s="1"/>
  <c r="AO336" i="3"/>
  <c r="AO335" i="3" s="1"/>
  <c r="AO334" i="3" s="1"/>
  <c r="AL336" i="3"/>
  <c r="AL335" i="3" s="1"/>
  <c r="AL334" i="3" s="1"/>
  <c r="AO333" i="3"/>
  <c r="AO332" i="3" s="1"/>
  <c r="AN333" i="3"/>
  <c r="AN332" i="3" s="1"/>
  <c r="AL333" i="3"/>
  <c r="AL332" i="3" s="1"/>
  <c r="AO331" i="3"/>
  <c r="AO330" i="3" s="1"/>
  <c r="AN331" i="3"/>
  <c r="AN330" i="3" s="1"/>
  <c r="AL331" i="3"/>
  <c r="AL330" i="3" s="1"/>
  <c r="AI331" i="3"/>
  <c r="AI330" i="3" s="1"/>
  <c r="AO322" i="3"/>
  <c r="AO321" i="3" s="1"/>
  <c r="AO320" i="3" s="1"/>
  <c r="AN322" i="3"/>
  <c r="AN321" i="3" s="1"/>
  <c r="AN320" i="3" s="1"/>
  <c r="AL322" i="3"/>
  <c r="AL321" i="3" s="1"/>
  <c r="AL320" i="3" s="1"/>
  <c r="AO319" i="3"/>
  <c r="AN319" i="3"/>
  <c r="AL319" i="3"/>
  <c r="AO318" i="3"/>
  <c r="AN318" i="3"/>
  <c r="AL318" i="3"/>
  <c r="AO315" i="3"/>
  <c r="AO314" i="3" s="1"/>
  <c r="AO313" i="3" s="1"/>
  <c r="AN315" i="3"/>
  <c r="AN314" i="3" s="1"/>
  <c r="AN313" i="3" s="1"/>
  <c r="AL315" i="3"/>
  <c r="AL314" i="3" s="1"/>
  <c r="AL313" i="3" s="1"/>
  <c r="AI315" i="3"/>
  <c r="AI314" i="3" s="1"/>
  <c r="AI313" i="3" s="1"/>
  <c r="AO302" i="3"/>
  <c r="AO301" i="3" s="1"/>
  <c r="AO300" i="3" s="1"/>
  <c r="AN302" i="3"/>
  <c r="AN301" i="3" s="1"/>
  <c r="AN300" i="3" s="1"/>
  <c r="AO256" i="3"/>
  <c r="AO255" i="3" s="1"/>
  <c r="AO254" i="3" s="1"/>
  <c r="AL256" i="3"/>
  <c r="AL255" i="3" s="1"/>
  <c r="AL254" i="3" s="1"/>
  <c r="AO253" i="3"/>
  <c r="AO252" i="3" s="1"/>
  <c r="AM253" i="3"/>
  <c r="AM252" i="3" s="1"/>
  <c r="AL253" i="3"/>
  <c r="AL252" i="3" s="1"/>
  <c r="AO251" i="3"/>
  <c r="AO250" i="3" s="1"/>
  <c r="AM251" i="3"/>
  <c r="AM250" i="3" s="1"/>
  <c r="AO249" i="3"/>
  <c r="AO248" i="3" s="1"/>
  <c r="AM249" i="3"/>
  <c r="AM248" i="3" s="1"/>
  <c r="AO246" i="3"/>
  <c r="AO245" i="3" s="1"/>
  <c r="AO244" i="3" s="1"/>
  <c r="AJ246" i="3"/>
  <c r="AJ245" i="3" s="1"/>
  <c r="AJ244" i="3" s="1"/>
  <c r="AO242" i="3"/>
  <c r="AO241" i="3" s="1"/>
  <c r="AM242" i="3"/>
  <c r="AM241" i="3" s="1"/>
  <c r="AL242" i="3"/>
  <c r="AL241" i="3" s="1"/>
  <c r="AO240" i="3"/>
  <c r="AO239" i="3" s="1"/>
  <c r="AM240" i="3"/>
  <c r="AM239" i="3" s="1"/>
  <c r="AL240" i="3"/>
  <c r="AL239" i="3" s="1"/>
  <c r="AO236" i="3"/>
  <c r="AO235" i="3" s="1"/>
  <c r="AO234" i="3" s="1"/>
  <c r="AN236" i="3"/>
  <c r="AN235" i="3" s="1"/>
  <c r="AN234" i="3" s="1"/>
  <c r="AL236" i="3"/>
  <c r="AL235" i="3" s="1"/>
  <c r="AL234" i="3" s="1"/>
  <c r="AI236" i="3"/>
  <c r="AI235" i="3" s="1"/>
  <c r="AI234" i="3" s="1"/>
  <c r="AO230" i="3"/>
  <c r="AO229" i="3" s="1"/>
  <c r="AO228" i="3" s="1"/>
  <c r="AM230" i="3"/>
  <c r="AM229" i="3" s="1"/>
  <c r="AM228" i="3" s="1"/>
  <c r="AL230" i="3"/>
  <c r="AL229" i="3" s="1"/>
  <c r="AL228" i="3" s="1"/>
  <c r="AO227" i="3"/>
  <c r="AO226" i="3" s="1"/>
  <c r="AO225" i="3" s="1"/>
  <c r="AM227" i="3"/>
  <c r="AM226" i="3" s="1"/>
  <c r="AM225" i="3" s="1"/>
  <c r="AL227" i="3"/>
  <c r="AL226" i="3" s="1"/>
  <c r="AL225" i="3" s="1"/>
  <c r="AO223" i="3"/>
  <c r="AO222" i="3" s="1"/>
  <c r="AO221" i="3" s="1"/>
  <c r="AN223" i="3"/>
  <c r="AN222" i="3" s="1"/>
  <c r="AN221" i="3" s="1"/>
  <c r="AM223" i="3"/>
  <c r="AM222" i="3" s="1"/>
  <c r="AM221" i="3" s="1"/>
  <c r="AL223" i="3"/>
  <c r="AL222" i="3" s="1"/>
  <c r="AL221" i="3" s="1"/>
  <c r="AO220" i="3"/>
  <c r="AO219" i="3" s="1"/>
  <c r="AO218" i="3" s="1"/>
  <c r="AN220" i="3"/>
  <c r="AN219" i="3" s="1"/>
  <c r="AN218" i="3" s="1"/>
  <c r="AL220" i="3"/>
  <c r="AL219" i="3" s="1"/>
  <c r="AL218" i="3" s="1"/>
  <c r="AP274" i="1"/>
  <c r="AO274" i="1"/>
  <c r="AN274" i="1"/>
  <c r="AM274" i="1"/>
  <c r="AL274" i="1"/>
  <c r="AK274" i="1"/>
  <c r="AJ274" i="1"/>
  <c r="AI274" i="1"/>
  <c r="AP273" i="1"/>
  <c r="AO273" i="1"/>
  <c r="AN273" i="1"/>
  <c r="AM273" i="1"/>
  <c r="AL273" i="1"/>
  <c r="AK273" i="1"/>
  <c r="AJ273" i="1"/>
  <c r="AI273" i="1"/>
  <c r="AO211" i="3"/>
  <c r="AO210" i="3" s="1"/>
  <c r="AO209" i="3" s="1"/>
  <c r="AN211" i="3"/>
  <c r="AN210" i="3" s="1"/>
  <c r="AN209" i="3" s="1"/>
  <c r="AM211" i="3"/>
  <c r="AM210" i="3" s="1"/>
  <c r="AM209" i="3" s="1"/>
  <c r="AL211" i="3"/>
  <c r="AL210" i="3" s="1"/>
  <c r="AL209" i="3" s="1"/>
  <c r="AO208" i="3"/>
  <c r="AO207" i="3" s="1"/>
  <c r="AO206" i="3" s="1"/>
  <c r="AN208" i="3"/>
  <c r="AN207" i="3" s="1"/>
  <c r="AN206" i="3" s="1"/>
  <c r="AM208" i="3"/>
  <c r="AM207" i="3" s="1"/>
  <c r="AM206" i="3" s="1"/>
  <c r="AL208" i="3"/>
  <c r="AL207" i="3" s="1"/>
  <c r="AL206" i="3" s="1"/>
  <c r="AO205" i="3"/>
  <c r="AO204" i="3" s="1"/>
  <c r="AO203" i="3" s="1"/>
  <c r="AM205" i="3"/>
  <c r="AM204" i="3" s="1"/>
  <c r="AM203" i="3" s="1"/>
  <c r="AL205" i="3"/>
  <c r="AL204" i="3" s="1"/>
  <c r="AL203" i="3" s="1"/>
  <c r="AJ205" i="3"/>
  <c r="AJ204" i="3" s="1"/>
  <c r="AJ203" i="3" s="1"/>
  <c r="AO202" i="3"/>
  <c r="AO201" i="3" s="1"/>
  <c r="AO200" i="3" s="1"/>
  <c r="AM202" i="3"/>
  <c r="AM201" i="3" s="1"/>
  <c r="AM200" i="3" s="1"/>
  <c r="AL202" i="3"/>
  <c r="AL201" i="3" s="1"/>
  <c r="AL200" i="3" s="1"/>
  <c r="AJ202" i="3"/>
  <c r="AJ201" i="3" s="1"/>
  <c r="AJ200" i="3" s="1"/>
  <c r="AO199" i="3"/>
  <c r="AO198" i="3" s="1"/>
  <c r="AO197" i="3" s="1"/>
  <c r="AM199" i="3"/>
  <c r="AM198" i="3" s="1"/>
  <c r="AM197" i="3" s="1"/>
  <c r="AL199" i="3"/>
  <c r="AL198" i="3" s="1"/>
  <c r="AL197" i="3" s="1"/>
  <c r="AJ199" i="3"/>
  <c r="AJ198" i="3" s="1"/>
  <c r="AJ197" i="3" s="1"/>
  <c r="AO196" i="3"/>
  <c r="AO195" i="3"/>
  <c r="AO194" i="3" s="1"/>
  <c r="AM196" i="3"/>
  <c r="AM195" i="3" s="1"/>
  <c r="AM194" i="3" s="1"/>
  <c r="AL196" i="3"/>
  <c r="AL195" i="3" s="1"/>
  <c r="AL194" i="3" s="1"/>
  <c r="AJ196" i="3"/>
  <c r="AJ195" i="3" s="1"/>
  <c r="AJ194" i="3" s="1"/>
  <c r="AO193" i="3"/>
  <c r="AO192" i="3" s="1"/>
  <c r="AO191" i="3" s="1"/>
  <c r="AN193" i="3"/>
  <c r="AN192" i="3" s="1"/>
  <c r="AN191" i="3" s="1"/>
  <c r="AL193" i="3"/>
  <c r="AL192" i="3" s="1"/>
  <c r="AL191" i="3" s="1"/>
  <c r="AO189" i="3"/>
  <c r="AO188" i="3" s="1"/>
  <c r="AO187" i="3" s="1"/>
  <c r="AN189" i="3"/>
  <c r="AN188" i="3" s="1"/>
  <c r="AN187" i="3" s="1"/>
  <c r="AL189" i="3"/>
  <c r="AL188" i="3" s="1"/>
  <c r="AL187" i="3" s="1"/>
  <c r="AO186" i="3"/>
  <c r="AO185" i="3" s="1"/>
  <c r="AO184" i="3" s="1"/>
  <c r="AN186" i="3"/>
  <c r="AN185" i="3" s="1"/>
  <c r="AN184" i="3" s="1"/>
  <c r="AM186" i="3"/>
  <c r="AM185" i="3" s="1"/>
  <c r="AM184" i="3" s="1"/>
  <c r="AL186" i="3"/>
  <c r="AL185" i="3" s="1"/>
  <c r="AL184" i="3" s="1"/>
  <c r="AO183" i="3"/>
  <c r="AO182" i="3" s="1"/>
  <c r="AO181" i="3" s="1"/>
  <c r="AN183" i="3"/>
  <c r="AN182" i="3" s="1"/>
  <c r="AN181" i="3" s="1"/>
  <c r="AM183" i="3"/>
  <c r="AM182" i="3" s="1"/>
  <c r="AM181" i="3" s="1"/>
  <c r="AL183" i="3"/>
  <c r="AL182" i="3" s="1"/>
  <c r="AL181" i="3" s="1"/>
  <c r="AO180" i="3"/>
  <c r="AO179" i="3" s="1"/>
  <c r="AO178" i="3" s="1"/>
  <c r="AM180" i="3"/>
  <c r="AM179" i="3" s="1"/>
  <c r="AM178" i="3" s="1"/>
  <c r="AL180" i="3"/>
  <c r="AL179" i="3" s="1"/>
  <c r="AL178" i="3" s="1"/>
  <c r="AJ180" i="3"/>
  <c r="AJ179" i="3" s="1"/>
  <c r="AJ178" i="3" s="1"/>
  <c r="AO177" i="3"/>
  <c r="AO176" i="3" s="1"/>
  <c r="AO175" i="3" s="1"/>
  <c r="AM177" i="3"/>
  <c r="AM176" i="3" s="1"/>
  <c r="AM175" i="3" s="1"/>
  <c r="AJ177" i="3"/>
  <c r="AJ176" i="3" s="1"/>
  <c r="AJ175" i="3" s="1"/>
  <c r="AO174" i="3"/>
  <c r="AO173" i="3" s="1"/>
  <c r="AO172" i="3" s="1"/>
  <c r="AM174" i="3"/>
  <c r="AM173" i="3" s="1"/>
  <c r="AM172" i="3" s="1"/>
  <c r="AL174" i="3"/>
  <c r="AL173" i="3" s="1"/>
  <c r="AL172" i="3" s="1"/>
  <c r="AO171" i="3"/>
  <c r="AO170" i="3" s="1"/>
  <c r="AO169" i="3" s="1"/>
  <c r="AM171" i="3"/>
  <c r="AM170" i="3" s="1"/>
  <c r="AM169" i="3" s="1"/>
  <c r="AL171" i="3"/>
  <c r="AL170" i="3" s="1"/>
  <c r="AL169" i="3" s="1"/>
  <c r="AO168" i="3"/>
  <c r="AO167" i="3" s="1"/>
  <c r="AO166" i="3" s="1"/>
  <c r="AN168" i="3"/>
  <c r="AN167" i="3" s="1"/>
  <c r="AN166" i="3" s="1"/>
  <c r="AL168" i="3"/>
  <c r="AL167" i="3" s="1"/>
  <c r="AL166" i="3" s="1"/>
  <c r="AO363" i="3"/>
  <c r="AO362" i="3" s="1"/>
  <c r="AO361" i="3" s="1"/>
  <c r="AN363" i="3"/>
  <c r="AN362" i="3" s="1"/>
  <c r="AN361" i="3" s="1"/>
  <c r="AM363" i="3"/>
  <c r="AM362" i="3" s="1"/>
  <c r="AM361" i="3" s="1"/>
  <c r="AL363" i="3"/>
  <c r="AL362" i="3" s="1"/>
  <c r="AL361" i="3" s="1"/>
  <c r="AN360" i="3"/>
  <c r="AN359" i="3" s="1"/>
  <c r="AM360" i="3"/>
  <c r="AM359" i="3" s="1"/>
  <c r="AL360" i="3"/>
  <c r="AL359" i="3" s="1"/>
  <c r="AN358" i="3"/>
  <c r="AN357" i="3" s="1"/>
  <c r="AM358" i="3"/>
  <c r="AM357" i="3" s="1"/>
  <c r="AK358" i="3"/>
  <c r="AK357" i="3" s="1"/>
  <c r="AO355" i="3"/>
  <c r="AO354" i="3" s="1"/>
  <c r="AO353" i="3" s="1"/>
  <c r="AM355" i="3"/>
  <c r="AM354" i="3" s="1"/>
  <c r="AM353" i="3" s="1"/>
  <c r="AL355" i="3"/>
  <c r="AL354" i="3" s="1"/>
  <c r="AL353" i="3" s="1"/>
  <c r="AO352" i="3"/>
  <c r="AO351" i="3" s="1"/>
  <c r="AM352" i="3"/>
  <c r="AM351" i="3" s="1"/>
  <c r="AL352" i="3"/>
  <c r="AL351" i="3" s="1"/>
  <c r="AO350" i="3"/>
  <c r="AO349" i="3" s="1"/>
  <c r="AM350" i="3"/>
  <c r="AM349" i="3" s="1"/>
  <c r="AM348" i="3" s="1"/>
  <c r="AL350" i="3"/>
  <c r="AL349" i="3" s="1"/>
  <c r="AO347" i="3"/>
  <c r="AO346" i="3" s="1"/>
  <c r="AM347" i="3"/>
  <c r="AM346" i="3" s="1"/>
  <c r="AL347" i="3"/>
  <c r="AL346" i="3" s="1"/>
  <c r="AJ347" i="3"/>
  <c r="AJ346" i="3" s="1"/>
  <c r="AO345" i="3"/>
  <c r="AO344" i="3" s="1"/>
  <c r="AM345" i="3"/>
  <c r="AM344" i="3" s="1"/>
  <c r="AL345" i="3"/>
  <c r="AL344" i="3" s="1"/>
  <c r="AL343" i="3" s="1"/>
  <c r="AO341" i="3"/>
  <c r="AO340" i="3" s="1"/>
  <c r="AO339" i="3" s="1"/>
  <c r="AO338" i="3" s="1"/>
  <c r="AM341" i="3"/>
  <c r="AM340" i="3" s="1"/>
  <c r="AM339" i="3" s="1"/>
  <c r="AM338" i="3" s="1"/>
  <c r="AL341" i="3"/>
  <c r="AL340" i="3" s="1"/>
  <c r="AL339" i="3" s="1"/>
  <c r="AL338" i="3" s="1"/>
  <c r="AO328" i="3"/>
  <c r="AO327" i="3" s="1"/>
  <c r="AN328" i="3"/>
  <c r="AN327" i="3" s="1"/>
  <c r="AL328" i="3"/>
  <c r="AL327" i="3" s="1"/>
  <c r="AI328" i="3"/>
  <c r="AI327" i="3" s="1"/>
  <c r="AO326" i="3"/>
  <c r="AO325" i="3" s="1"/>
  <c r="AN326" i="3"/>
  <c r="AN325" i="3" s="1"/>
  <c r="AL326" i="3"/>
  <c r="AL325" i="3" s="1"/>
  <c r="AI326" i="3"/>
  <c r="AI325" i="3" s="1"/>
  <c r="AO312" i="3"/>
  <c r="AO311" i="3" s="1"/>
  <c r="AO310" i="3" s="1"/>
  <c r="AN312" i="3"/>
  <c r="AN311" i="3" s="1"/>
  <c r="AN310" i="3" s="1"/>
  <c r="AM312" i="3"/>
  <c r="AM311" i="3" s="1"/>
  <c r="AM310" i="3" s="1"/>
  <c r="AL312" i="3"/>
  <c r="AL311" i="3" s="1"/>
  <c r="AL310" i="3" s="1"/>
  <c r="AO309" i="3"/>
  <c r="AO308" i="3" s="1"/>
  <c r="AO307" i="3" s="1"/>
  <c r="AN309" i="3"/>
  <c r="AN308" i="3" s="1"/>
  <c r="AN307" i="3" s="1"/>
  <c r="AL309" i="3"/>
  <c r="AL308" i="3" s="1"/>
  <c r="AL307" i="3" s="1"/>
  <c r="AO305" i="3"/>
  <c r="AO304" i="3" s="1"/>
  <c r="AO303" i="3" s="1"/>
  <c r="AL305" i="3"/>
  <c r="AL304" i="3" s="1"/>
  <c r="AL303" i="3" s="1"/>
  <c r="AO298" i="3"/>
  <c r="AO297" i="3" s="1"/>
  <c r="AO296" i="3" s="1"/>
  <c r="AO295" i="3" s="1"/>
  <c r="AM298" i="3"/>
  <c r="AM297" i="3" s="1"/>
  <c r="AM296" i="3" s="1"/>
  <c r="AM295" i="3" s="1"/>
  <c r="AL298" i="3"/>
  <c r="AL297" i="3" s="1"/>
  <c r="AL296" i="3" s="1"/>
  <c r="AL295" i="3" s="1"/>
  <c r="AJ298" i="3"/>
  <c r="AJ297" i="3" s="1"/>
  <c r="AJ296" i="3" s="1"/>
  <c r="AJ295" i="3" s="1"/>
  <c r="AO293" i="3"/>
  <c r="AO292" i="3" s="1"/>
  <c r="AO291" i="3" s="1"/>
  <c r="AO290" i="3" s="1"/>
  <c r="AM293" i="3"/>
  <c r="AM292" i="3" s="1"/>
  <c r="AM291" i="3" s="1"/>
  <c r="AM290" i="3" s="1"/>
  <c r="AJ293" i="3"/>
  <c r="AJ292" i="3" s="1"/>
  <c r="AJ291" i="3" s="1"/>
  <c r="AJ290" i="3" s="1"/>
  <c r="AM167" i="2"/>
  <c r="AM166" i="2" s="1"/>
  <c r="AM165" i="2" s="1"/>
  <c r="AJ167" i="2"/>
  <c r="AJ166" i="2" s="1"/>
  <c r="AJ165" i="2" s="1"/>
  <c r="AO163" i="3"/>
  <c r="AO162" i="3" s="1"/>
  <c r="AO161" i="3" s="1"/>
  <c r="AO160" i="3" s="1"/>
  <c r="AN163" i="3"/>
  <c r="AN162" i="3" s="1"/>
  <c r="AN161" i="3" s="1"/>
  <c r="AN160" i="3" s="1"/>
  <c r="AM163" i="3"/>
  <c r="AM162" i="3" s="1"/>
  <c r="AM161" i="3" s="1"/>
  <c r="AM160" i="3" s="1"/>
  <c r="AL163" i="3"/>
  <c r="AL162" i="3" s="1"/>
  <c r="AL161" i="3" s="1"/>
  <c r="AL160" i="3" s="1"/>
  <c r="AO159" i="3"/>
  <c r="AO158" i="3" s="1"/>
  <c r="AO157" i="3" s="1"/>
  <c r="AO156" i="3" s="1"/>
  <c r="AN159" i="3"/>
  <c r="AN158" i="3" s="1"/>
  <c r="AN157" i="3" s="1"/>
  <c r="AN156" i="3" s="1"/>
  <c r="AM159" i="3"/>
  <c r="AM158" i="3" s="1"/>
  <c r="AM157" i="3" s="1"/>
  <c r="AM156" i="3" s="1"/>
  <c r="AL159" i="3"/>
  <c r="AL158" i="3" s="1"/>
  <c r="AL157" i="3" s="1"/>
  <c r="AL156" i="3" s="1"/>
  <c r="AO155" i="3"/>
  <c r="AO154" i="3" s="1"/>
  <c r="AO153" i="3" s="1"/>
  <c r="AN155" i="3"/>
  <c r="AN154" i="3" s="1"/>
  <c r="AN153" i="3" s="1"/>
  <c r="AM155" i="3"/>
  <c r="AM154" i="3" s="1"/>
  <c r="AM153" i="3" s="1"/>
  <c r="AL155" i="3"/>
  <c r="AL154" i="3" s="1"/>
  <c r="AL153" i="3" s="1"/>
  <c r="AO152" i="3"/>
  <c r="AO151" i="3" s="1"/>
  <c r="AO150" i="3" s="1"/>
  <c r="AN152" i="3"/>
  <c r="AN151" i="3" s="1"/>
  <c r="AN150" i="3" s="1"/>
  <c r="AM152" i="3"/>
  <c r="AM151" i="3" s="1"/>
  <c r="AM150" i="3" s="1"/>
  <c r="AL152" i="3"/>
  <c r="AL151" i="3" s="1"/>
  <c r="AL150" i="3" s="1"/>
  <c r="AO110" i="2"/>
  <c r="AO109" i="2" s="1"/>
  <c r="AO108" i="2" s="1"/>
  <c r="AN110" i="2"/>
  <c r="AN109" i="2" s="1"/>
  <c r="AN108" i="2" s="1"/>
  <c r="AM110" i="2"/>
  <c r="AM109" i="2"/>
  <c r="AM108" i="2" s="1"/>
  <c r="AL110" i="2"/>
  <c r="AL109" i="2" s="1"/>
  <c r="AL108" i="2" s="1"/>
  <c r="AO149" i="3"/>
  <c r="AO148" i="3" s="1"/>
  <c r="AO147" i="3" s="1"/>
  <c r="AM149" i="3"/>
  <c r="AM148" i="3" s="1"/>
  <c r="AM147" i="3" s="1"/>
  <c r="AL149" i="3"/>
  <c r="AL148" i="3" s="1"/>
  <c r="AL147" i="3" s="1"/>
  <c r="AL98" i="2"/>
  <c r="AL97" i="2" s="1"/>
  <c r="AL96" i="2" s="1"/>
  <c r="AJ98" i="2"/>
  <c r="AJ97" i="2" s="1"/>
  <c r="AJ96" i="2" s="1"/>
  <c r="AM95" i="2"/>
  <c r="AM94" i="2" s="1"/>
  <c r="AM93" i="2" s="1"/>
  <c r="AJ95" i="2"/>
  <c r="AJ94" i="2" s="1"/>
  <c r="AJ93" i="2" s="1"/>
  <c r="AO139" i="3"/>
  <c r="AO138" i="3" s="1"/>
  <c r="AO137" i="3" s="1"/>
  <c r="AM139" i="3"/>
  <c r="AM138" i="3" s="1"/>
  <c r="AM137" i="3" s="1"/>
  <c r="AL139" i="3"/>
  <c r="AL138" i="3" s="1"/>
  <c r="AL137" i="3" s="1"/>
  <c r="AO136" i="3"/>
  <c r="AO135" i="3" s="1"/>
  <c r="AO134" i="3" s="1"/>
  <c r="AM136" i="3"/>
  <c r="AM135" i="3" s="1"/>
  <c r="AM134" i="3" s="1"/>
  <c r="AL136" i="3"/>
  <c r="AL135" i="3" s="1"/>
  <c r="AL134" i="3" s="1"/>
  <c r="AO131" i="3"/>
  <c r="AO130" i="3" s="1"/>
  <c r="AN131" i="3"/>
  <c r="AN130" i="3" s="1"/>
  <c r="AL131" i="3"/>
  <c r="AL130" i="3" s="1"/>
  <c r="AO129" i="3"/>
  <c r="AO128" i="3" s="1"/>
  <c r="AN129" i="3"/>
  <c r="AN128" i="3" s="1"/>
  <c r="AL129" i="3"/>
  <c r="AL128" i="3" s="1"/>
  <c r="AO125" i="3"/>
  <c r="AO124" i="3" s="1"/>
  <c r="AO123" i="3" s="1"/>
  <c r="AO122" i="3" s="1"/>
  <c r="AM125" i="3"/>
  <c r="AM124" i="3" s="1"/>
  <c r="AM123" i="3" s="1"/>
  <c r="AM122" i="3" s="1"/>
  <c r="AL125" i="3"/>
  <c r="AL124" i="3" s="1"/>
  <c r="AL123" i="3" s="1"/>
  <c r="AL122" i="3" s="1"/>
  <c r="AO121" i="3"/>
  <c r="AO120" i="3" s="1"/>
  <c r="AO119" i="3" s="1"/>
  <c r="AM121" i="3"/>
  <c r="AM120" i="3" s="1"/>
  <c r="AM119" i="3" s="1"/>
  <c r="AL121" i="3"/>
  <c r="AL120" i="3" s="1"/>
  <c r="AL119" i="3" s="1"/>
  <c r="AJ121" i="3"/>
  <c r="AJ120" i="3" s="1"/>
  <c r="AJ119" i="3" s="1"/>
  <c r="AO118" i="3"/>
  <c r="AO117" i="3" s="1"/>
  <c r="AO116" i="3" s="1"/>
  <c r="AM118" i="3"/>
  <c r="AM117" i="3" s="1"/>
  <c r="AM116" i="3" s="1"/>
  <c r="AL118" i="3"/>
  <c r="AL117" i="3" s="1"/>
  <c r="AL116" i="3" s="1"/>
  <c r="AO114" i="3"/>
  <c r="AO113" i="3" s="1"/>
  <c r="AO112" i="3" s="1"/>
  <c r="AO111" i="3" s="1"/>
  <c r="AN114" i="3"/>
  <c r="AN113" i="3" s="1"/>
  <c r="AN112" i="3" s="1"/>
  <c r="AN111" i="3" s="1"/>
  <c r="AL114" i="3"/>
  <c r="AL113" i="3" s="1"/>
  <c r="AL112" i="3" s="1"/>
  <c r="AL111" i="3" s="1"/>
  <c r="AO109" i="3"/>
  <c r="AO108" i="3" s="1"/>
  <c r="AO107" i="3" s="1"/>
  <c r="AL109" i="3"/>
  <c r="AL108" i="3" s="1"/>
  <c r="AL107" i="3" s="1"/>
  <c r="AO106" i="3"/>
  <c r="AO105" i="3" s="1"/>
  <c r="AM106" i="3"/>
  <c r="AM105" i="3" s="1"/>
  <c r="AL106" i="3"/>
  <c r="AL105" i="3" s="1"/>
  <c r="AO104" i="3"/>
  <c r="AO103" i="3" s="1"/>
  <c r="AM104" i="3"/>
  <c r="AM103" i="3" s="1"/>
  <c r="AL104" i="3"/>
  <c r="AL103" i="3" s="1"/>
  <c r="AO102" i="3"/>
  <c r="AO101" i="3" s="1"/>
  <c r="AM102" i="3"/>
  <c r="AM101" i="3" s="1"/>
  <c r="AL102" i="3"/>
  <c r="AL101" i="3" s="1"/>
  <c r="AO97" i="3"/>
  <c r="AO96" i="3" s="1"/>
  <c r="AN97" i="3"/>
  <c r="AN96" i="3" s="1"/>
  <c r="AL97" i="3"/>
  <c r="AL96" i="3" s="1"/>
  <c r="AN95" i="3"/>
  <c r="AN94" i="3" s="1"/>
  <c r="AM95" i="3"/>
  <c r="AM94" i="3" s="1"/>
  <c r="AL95" i="3"/>
  <c r="AL94" i="3" s="1"/>
  <c r="AK95" i="3"/>
  <c r="AK94" i="3" s="1"/>
  <c r="AN93" i="3"/>
  <c r="AN92" i="3" s="1"/>
  <c r="AM93" i="3"/>
  <c r="AM92" i="3" s="1"/>
  <c r="AL93" i="3"/>
  <c r="AL92" i="3" s="1"/>
  <c r="AO85" i="3"/>
  <c r="AO84" i="3" s="1"/>
  <c r="AO83" i="3" s="1"/>
  <c r="AL85" i="3"/>
  <c r="AL84" i="3" s="1"/>
  <c r="AL83" i="3" s="1"/>
  <c r="AO82" i="3"/>
  <c r="AO81" i="3" s="1"/>
  <c r="AO80" i="3" s="1"/>
  <c r="AM82" i="3"/>
  <c r="AM81" i="3" s="1"/>
  <c r="AM80" i="3" s="1"/>
  <c r="AL82" i="3"/>
  <c r="AL81" i="3" s="1"/>
  <c r="AL80" i="3" s="1"/>
  <c r="AJ82" i="3"/>
  <c r="AJ81" i="3" s="1"/>
  <c r="AJ80" i="3" s="1"/>
  <c r="AO79" i="3"/>
  <c r="AO78" i="3" s="1"/>
  <c r="AO77" i="3" s="1"/>
  <c r="AM79" i="3"/>
  <c r="AM78" i="3" s="1"/>
  <c r="AM77" i="3" s="1"/>
  <c r="AL79" i="3"/>
  <c r="AL78" i="3" s="1"/>
  <c r="AL77" i="3" s="1"/>
  <c r="AO76" i="3"/>
  <c r="AO75" i="3" s="1"/>
  <c r="AO74" i="3" s="1"/>
  <c r="AM76" i="3"/>
  <c r="AM75" i="3" s="1"/>
  <c r="AM74" i="3" s="1"/>
  <c r="AO73" i="3"/>
  <c r="AO72" i="3" s="1"/>
  <c r="AO71" i="3" s="1"/>
  <c r="AL73" i="3"/>
  <c r="AL72" i="3" s="1"/>
  <c r="AL71" i="3" s="1"/>
  <c r="AO70" i="3"/>
  <c r="AO69" i="3" s="1"/>
  <c r="AL70" i="3"/>
  <c r="AL69" i="3" s="1"/>
  <c r="AO68" i="3"/>
  <c r="AO67" i="3" s="1"/>
  <c r="AN68" i="3"/>
  <c r="AN67" i="3" s="1"/>
  <c r="AL68" i="3"/>
  <c r="AL67" i="3" s="1"/>
  <c r="AO66" i="3"/>
  <c r="AO65" i="3" s="1"/>
  <c r="AN66" i="3"/>
  <c r="AN65" i="3" s="1"/>
  <c r="AI66" i="3"/>
  <c r="AI65" i="3" s="1"/>
  <c r="AO40" i="3"/>
  <c r="AO39" i="3" s="1"/>
  <c r="AO38" i="3" s="1"/>
  <c r="AO37" i="3" s="1"/>
  <c r="AN40" i="3"/>
  <c r="AN39" i="3" s="1"/>
  <c r="AN38" i="3" s="1"/>
  <c r="AN37" i="3" s="1"/>
  <c r="AL40" i="3"/>
  <c r="AL39" i="3" s="1"/>
  <c r="AL38" i="3" s="1"/>
  <c r="AL37" i="3" s="1"/>
  <c r="AM36" i="3"/>
  <c r="AM35" i="3" s="1"/>
  <c r="AM34" i="3" s="1"/>
  <c r="AL36" i="3"/>
  <c r="AL35" i="3" s="1"/>
  <c r="AL34" i="3" s="1"/>
  <c r="AK36" i="3"/>
  <c r="AK35" i="3" s="1"/>
  <c r="AK34" i="3" s="1"/>
  <c r="AO33" i="3"/>
  <c r="AO32" i="3" s="1"/>
  <c r="AO31" i="3" s="1"/>
  <c r="AM33" i="3"/>
  <c r="AM32" i="3" s="1"/>
  <c r="AM31" i="3" s="1"/>
  <c r="AO30" i="3"/>
  <c r="AO29" i="3" s="1"/>
  <c r="AO28" i="3" s="1"/>
  <c r="AO27" i="3"/>
  <c r="AO26" i="3" s="1"/>
  <c r="AM27" i="3"/>
  <c r="AM26" i="3" s="1"/>
  <c r="AL27" i="3"/>
  <c r="AL26" i="3" s="1"/>
  <c r="AO25" i="3"/>
  <c r="AO24" i="3" s="1"/>
  <c r="AM25" i="3"/>
  <c r="AM24" i="3" s="1"/>
  <c r="AL25" i="3"/>
  <c r="AL24" i="3" s="1"/>
  <c r="AO23" i="3"/>
  <c r="AO22" i="3" s="1"/>
  <c r="AM23" i="3"/>
  <c r="AM22" i="3" s="1"/>
  <c r="AL23" i="3"/>
  <c r="AL22" i="3" s="1"/>
  <c r="AO20" i="3"/>
  <c r="AO19" i="3" s="1"/>
  <c r="AO18" i="3" s="1"/>
  <c r="AL20" i="3"/>
  <c r="AL19" i="3" s="1"/>
  <c r="AL18" i="3" s="1"/>
  <c r="AR12" i="1"/>
  <c r="AR11" i="1" s="1"/>
  <c r="AS12" i="1"/>
  <c r="AS11" i="1" s="1"/>
  <c r="AU12" i="1"/>
  <c r="AU11" i="1" s="1"/>
  <c r="AT13" i="1"/>
  <c r="BA20" i="3" s="1"/>
  <c r="BA19" i="3" s="1"/>
  <c r="BA18" i="3" s="1"/>
  <c r="AR15" i="1"/>
  <c r="AS15" i="1"/>
  <c r="AU15" i="1"/>
  <c r="AT16" i="1"/>
  <c r="BA23" i="3" s="1"/>
  <c r="BA22" i="3" s="1"/>
  <c r="AR17" i="1"/>
  <c r="AS17" i="1"/>
  <c r="AU17" i="1"/>
  <c r="AT18" i="1"/>
  <c r="BA25" i="3" s="1"/>
  <c r="BA24" i="3" s="1"/>
  <c r="AR19" i="1"/>
  <c r="AS19" i="1"/>
  <c r="AU19" i="1"/>
  <c r="AT20" i="1"/>
  <c r="BA27" i="3"/>
  <c r="BA26" i="3" s="1"/>
  <c r="AR22" i="1"/>
  <c r="AR21" i="1" s="1"/>
  <c r="AS22" i="1"/>
  <c r="AS21" i="1" s="1"/>
  <c r="AU22" i="1"/>
  <c r="AU21" i="1" s="1"/>
  <c r="AT23" i="1"/>
  <c r="BA30" i="3" s="1"/>
  <c r="BA29" i="3" s="1"/>
  <c r="BA28" i="3" s="1"/>
  <c r="AR25" i="1"/>
  <c r="AR24" i="1" s="1"/>
  <c r="AS25" i="1"/>
  <c r="AS24" i="1" s="1"/>
  <c r="AT26" i="1"/>
  <c r="AT25" i="1" s="1"/>
  <c r="AT24" i="1" s="1"/>
  <c r="AU25" i="1"/>
  <c r="AU24" i="1" s="1"/>
  <c r="AR28" i="1"/>
  <c r="AR27" i="1" s="1"/>
  <c r="AS28" i="1"/>
  <c r="AS27" i="1" s="1"/>
  <c r="AT28" i="1"/>
  <c r="AT27" i="1" s="1"/>
  <c r="AU29" i="1"/>
  <c r="BB36" i="3" s="1"/>
  <c r="BB35" i="3" s="1"/>
  <c r="BB34" i="3" s="1"/>
  <c r="AR32" i="1"/>
  <c r="AR31" i="1"/>
  <c r="AR30" i="1" s="1"/>
  <c r="AT32" i="1"/>
  <c r="AT31" i="1" s="1"/>
  <c r="AT30" i="1" s="1"/>
  <c r="AU32" i="1"/>
  <c r="AU31" i="1" s="1"/>
  <c r="AU30" i="1" s="1"/>
  <c r="AS33" i="1"/>
  <c r="AR36" i="1"/>
  <c r="AT36" i="1"/>
  <c r="AU36" i="1"/>
  <c r="AS37" i="1"/>
  <c r="AR38" i="1"/>
  <c r="AT38" i="1"/>
  <c r="AU38" i="1"/>
  <c r="AS39" i="1"/>
  <c r="AR40" i="1"/>
  <c r="AT40" i="1"/>
  <c r="AU40" i="1"/>
  <c r="AS41" i="1"/>
  <c r="AR43" i="1"/>
  <c r="AR42" i="1" s="1"/>
  <c r="AS43" i="1"/>
  <c r="AS42" i="1" s="1"/>
  <c r="AU43" i="1"/>
  <c r="AU42" i="1" s="1"/>
  <c r="AT44" i="1"/>
  <c r="AR46" i="1"/>
  <c r="AR45" i="1" s="1"/>
  <c r="AS46" i="1"/>
  <c r="AS45" i="1" s="1"/>
  <c r="AU46" i="1"/>
  <c r="AU45" i="1" s="1"/>
  <c r="AT47" i="1"/>
  <c r="BA76" i="3" s="1"/>
  <c r="BA75" i="3" s="1"/>
  <c r="BA74" i="3" s="1"/>
  <c r="AR49" i="1"/>
  <c r="AR48" i="1" s="1"/>
  <c r="AS49" i="1"/>
  <c r="AS48" i="1" s="1"/>
  <c r="AU49" i="1"/>
  <c r="AU48" i="1" s="1"/>
  <c r="AT50" i="1"/>
  <c r="BA79" i="3" s="1"/>
  <c r="BA78" i="3" s="1"/>
  <c r="BA77" i="3" s="1"/>
  <c r="AR52" i="1"/>
  <c r="AR51" i="1" s="1"/>
  <c r="AS52" i="1"/>
  <c r="AS51" i="1" s="1"/>
  <c r="AU52" i="1"/>
  <c r="AU51" i="1" s="1"/>
  <c r="AT53" i="1"/>
  <c r="BA82" i="3" s="1"/>
  <c r="BA81" i="3" s="1"/>
  <c r="BA80" i="3" s="1"/>
  <c r="AR55" i="1"/>
  <c r="AR54" i="1" s="1"/>
  <c r="AS55" i="1"/>
  <c r="AS54" i="1" s="1"/>
  <c r="AU55" i="1"/>
  <c r="AU54" i="1" s="1"/>
  <c r="AT56" i="1"/>
  <c r="BA85" i="3" s="1"/>
  <c r="BA84" i="3" s="1"/>
  <c r="BA83" i="3" s="1"/>
  <c r="AR60" i="1"/>
  <c r="AS60" i="1"/>
  <c r="AT60" i="1"/>
  <c r="AU61" i="1"/>
  <c r="AR62" i="1"/>
  <c r="AS62" i="1"/>
  <c r="AT62" i="1"/>
  <c r="AU63" i="1"/>
  <c r="BB95" i="3" s="1"/>
  <c r="BB94" i="3" s="1"/>
  <c r="AR64" i="1"/>
  <c r="AT64" i="1"/>
  <c r="AU64" i="1"/>
  <c r="AS65" i="1"/>
  <c r="AZ97" i="3" s="1"/>
  <c r="AZ96" i="3" s="1"/>
  <c r="AR69" i="1"/>
  <c r="AS69" i="1"/>
  <c r="AU69" i="1"/>
  <c r="AT70" i="1"/>
  <c r="BA102" i="3" s="1"/>
  <c r="BA101" i="3" s="1"/>
  <c r="AR71" i="1"/>
  <c r="AS71" i="1"/>
  <c r="AU71" i="1"/>
  <c r="AT72" i="1"/>
  <c r="BA104" i="3" s="1"/>
  <c r="BA103" i="3" s="1"/>
  <c r="AR73" i="1"/>
  <c r="AS73" i="1"/>
  <c r="AT74" i="1"/>
  <c r="AT73" i="1" s="1"/>
  <c r="AU73" i="1"/>
  <c r="AR76" i="1"/>
  <c r="AR75" i="1" s="1"/>
  <c r="AS76" i="1"/>
  <c r="AS75" i="1" s="1"/>
  <c r="AT77" i="1"/>
  <c r="AT76" i="1" s="1"/>
  <c r="AT75" i="1" s="1"/>
  <c r="AU76" i="1"/>
  <c r="AU75" i="1" s="1"/>
  <c r="AR81" i="1"/>
  <c r="AR80" i="1" s="1"/>
  <c r="AT81" i="1"/>
  <c r="AT80" i="1" s="1"/>
  <c r="AT79" i="1" s="1"/>
  <c r="AU81" i="1"/>
  <c r="AU80" i="1" s="1"/>
  <c r="AU79" i="1" s="1"/>
  <c r="AS82" i="1"/>
  <c r="AZ114" i="3" s="1"/>
  <c r="AZ113" i="3" s="1"/>
  <c r="AZ112" i="3" s="1"/>
  <c r="AZ111" i="3" s="1"/>
  <c r="AR85" i="1"/>
  <c r="AR84" i="1" s="1"/>
  <c r="AS85" i="1"/>
  <c r="AS84" i="1"/>
  <c r="AU85" i="1"/>
  <c r="AU84" i="1" s="1"/>
  <c r="AT86" i="1"/>
  <c r="BA118" i="3" s="1"/>
  <c r="BA117" i="3" s="1"/>
  <c r="BA116" i="3" s="1"/>
  <c r="AR88" i="1"/>
  <c r="AR87" i="1" s="1"/>
  <c r="AS88" i="1"/>
  <c r="AS87" i="1" s="1"/>
  <c r="AU88" i="1"/>
  <c r="AU87" i="1" s="1"/>
  <c r="AT89" i="1"/>
  <c r="BA121" i="3" s="1"/>
  <c r="BA120" i="3" s="1"/>
  <c r="BA119" i="3" s="1"/>
  <c r="AR92" i="1"/>
  <c r="AR91" i="1"/>
  <c r="AR90" i="1" s="1"/>
  <c r="AS92" i="1"/>
  <c r="AS91" i="1" s="1"/>
  <c r="AS90" i="1" s="1"/>
  <c r="AU92" i="1"/>
  <c r="AU91" i="1" s="1"/>
  <c r="AU90" i="1" s="1"/>
  <c r="AT93" i="1"/>
  <c r="BA125" i="3" s="1"/>
  <c r="BA124" i="3" s="1"/>
  <c r="BA123" i="3" s="1"/>
  <c r="BA122" i="3" s="1"/>
  <c r="AR96" i="1"/>
  <c r="AT96" i="1"/>
  <c r="AU96" i="1"/>
  <c r="AS97" i="1"/>
  <c r="AZ129" i="3" s="1"/>
  <c r="AZ128" i="3" s="1"/>
  <c r="AR98" i="1"/>
  <c r="AT98" i="1"/>
  <c r="AU98" i="1"/>
  <c r="AS99" i="1"/>
  <c r="AZ131" i="3" s="1"/>
  <c r="AZ130" i="3" s="1"/>
  <c r="AR103" i="1"/>
  <c r="AR102" i="1" s="1"/>
  <c r="AS103" i="1"/>
  <c r="AS102" i="1" s="1"/>
  <c r="AU103" i="1"/>
  <c r="AU102" i="1" s="1"/>
  <c r="AT104" i="1"/>
  <c r="BA136" i="3" s="1"/>
  <c r="BA135" i="3" s="1"/>
  <c r="BA134" i="3" s="1"/>
  <c r="AR106" i="1"/>
  <c r="AR105" i="1" s="1"/>
  <c r="AS106" i="1"/>
  <c r="AS105" i="1" s="1"/>
  <c r="AU106" i="1"/>
  <c r="AU105" i="1" s="1"/>
  <c r="AT107" i="1"/>
  <c r="BA139" i="3" s="1"/>
  <c r="BA138" i="3" s="1"/>
  <c r="BA137" i="3" s="1"/>
  <c r="AR110" i="1"/>
  <c r="AR109" i="1" s="1"/>
  <c r="AR108" i="1" s="1"/>
  <c r="AS110" i="1"/>
  <c r="AS109" i="1" s="1"/>
  <c r="AU110" i="1"/>
  <c r="AU109" i="1" s="1"/>
  <c r="AU108" i="1" s="1"/>
  <c r="AT111" i="1"/>
  <c r="AT143" i="3" s="1"/>
  <c r="AT142" i="3" s="1"/>
  <c r="AT141" i="3" s="1"/>
  <c r="AR113" i="1"/>
  <c r="AR112" i="1" s="1"/>
  <c r="AS113" i="1"/>
  <c r="AS112" i="1" s="1"/>
  <c r="AU113" i="1"/>
  <c r="AU112" i="1" s="1"/>
  <c r="AT114" i="1"/>
  <c r="AT146" i="3" s="1"/>
  <c r="AT145" i="3" s="1"/>
  <c r="AT144" i="3" s="1"/>
  <c r="AR116" i="1"/>
  <c r="AR115" i="1" s="1"/>
  <c r="AS116" i="1"/>
  <c r="AS115" i="1" s="1"/>
  <c r="AU116" i="1"/>
  <c r="AU115" i="1" s="1"/>
  <c r="AT117" i="1"/>
  <c r="BA149" i="3" s="1"/>
  <c r="BA148" i="3" s="1"/>
  <c r="BA147" i="3" s="1"/>
  <c r="AR119" i="1"/>
  <c r="AR118" i="1" s="1"/>
  <c r="AS119" i="1"/>
  <c r="AS118" i="1" s="1"/>
  <c r="AT119" i="1"/>
  <c r="AT118" i="1" s="1"/>
  <c r="AU119" i="1"/>
  <c r="AU118" i="1" s="1"/>
  <c r="AR122" i="1"/>
  <c r="AR121" i="1" s="1"/>
  <c r="AS122" i="1"/>
  <c r="AS121" i="1" s="1"/>
  <c r="AT122" i="1"/>
  <c r="AT121" i="1" s="1"/>
  <c r="AU122" i="1"/>
  <c r="AU121" i="1" s="1"/>
  <c r="AR125" i="1"/>
  <c r="AR124" i="1" s="1"/>
  <c r="AS125" i="1"/>
  <c r="AS124" i="1" s="1"/>
  <c r="AT125" i="1"/>
  <c r="AT124" i="1" s="1"/>
  <c r="AU125" i="1"/>
  <c r="AU124" i="1" s="1"/>
  <c r="AR129" i="1"/>
  <c r="AR128" i="1" s="1"/>
  <c r="AR127" i="1" s="1"/>
  <c r="AS129" i="1"/>
  <c r="AS128" i="1" s="1"/>
  <c r="AS127" i="1" s="1"/>
  <c r="AT129" i="1"/>
  <c r="AT128" i="1" s="1"/>
  <c r="AT127" i="1" s="1"/>
  <c r="AU129" i="1"/>
  <c r="AU128" i="1" s="1"/>
  <c r="AU127" i="1" s="1"/>
  <c r="AR133" i="1"/>
  <c r="AR132" i="1" s="1"/>
  <c r="AR131" i="1" s="1"/>
  <c r="AS133" i="1"/>
  <c r="AS132" i="1" s="1"/>
  <c r="AS131" i="1" s="1"/>
  <c r="AT133" i="1"/>
  <c r="AT132" i="1" s="1"/>
  <c r="AT131" i="1" s="1"/>
  <c r="AU133" i="1"/>
  <c r="AU132" i="1"/>
  <c r="AU131" i="1" s="1"/>
  <c r="AR138" i="1"/>
  <c r="AR137" i="1" s="1"/>
  <c r="AT138" i="1"/>
  <c r="AT137" i="1" s="1"/>
  <c r="AU138" i="1"/>
  <c r="AU137" i="1" s="1"/>
  <c r="AS139" i="1"/>
  <c r="AZ261" i="3" s="1"/>
  <c r="AZ260" i="3" s="1"/>
  <c r="AZ259" i="3" s="1"/>
  <c r="AR141" i="1"/>
  <c r="AR140" i="1" s="1"/>
  <c r="AS141" i="1"/>
  <c r="AS140" i="1" s="1"/>
  <c r="AU141" i="1"/>
  <c r="AU140" i="1" s="1"/>
  <c r="AT142" i="1"/>
  <c r="AR144" i="1"/>
  <c r="AR143" i="1" s="1"/>
  <c r="AS144" i="1"/>
  <c r="AS143" i="1" s="1"/>
  <c r="AU144" i="1"/>
  <c r="AU143" i="1" s="1"/>
  <c r="AT145" i="1"/>
  <c r="AR147" i="1"/>
  <c r="AS147" i="1"/>
  <c r="AU147" i="1"/>
  <c r="AT148" i="1"/>
  <c r="BA270" i="3" s="1"/>
  <c r="BA269" i="3" s="1"/>
  <c r="AR149" i="1"/>
  <c r="AS149" i="1"/>
  <c r="AU149" i="1"/>
  <c r="AT150" i="1"/>
  <c r="AS272" i="3" s="1"/>
  <c r="AS271" i="3" s="1"/>
  <c r="AR152" i="1"/>
  <c r="AR151" i="1" s="1"/>
  <c r="AS152" i="1"/>
  <c r="AS151" i="1" s="1"/>
  <c r="AU152" i="1"/>
  <c r="AU151" i="1" s="1"/>
  <c r="AT153" i="1"/>
  <c r="AT152" i="1" s="1"/>
  <c r="AT151" i="1" s="1"/>
  <c r="AR155" i="1"/>
  <c r="AS155" i="1"/>
  <c r="AT155" i="1"/>
  <c r="AU156" i="1"/>
  <c r="AT278" i="3" s="1"/>
  <c r="AT277" i="3" s="1"/>
  <c r="AR157" i="1"/>
  <c r="AS157" i="1"/>
  <c r="AT157" i="1"/>
  <c r="AU158" i="1"/>
  <c r="AT280" i="3" s="1"/>
  <c r="AT279" i="3" s="1"/>
  <c r="AR160" i="1"/>
  <c r="AR159" i="1" s="1"/>
  <c r="AS160" i="1"/>
  <c r="AS159" i="1" s="1"/>
  <c r="AT160" i="1"/>
  <c r="AT159" i="1" s="1"/>
  <c r="AU160" i="1"/>
  <c r="AU159" i="1" s="1"/>
  <c r="AR163" i="1"/>
  <c r="AR162" i="1" s="1"/>
  <c r="AS163" i="1"/>
  <c r="AS162" i="1" s="1"/>
  <c r="AT163" i="1"/>
  <c r="AT162" i="1" s="1"/>
  <c r="AU163" i="1"/>
  <c r="AU162" i="1" s="1"/>
  <c r="AS166" i="1"/>
  <c r="AS165" i="1" s="1"/>
  <c r="AT166" i="1"/>
  <c r="AT165" i="1" s="1"/>
  <c r="AU166" i="1"/>
  <c r="AU165" i="1" s="1"/>
  <c r="AR170" i="1"/>
  <c r="AR169" i="1" s="1"/>
  <c r="AS170" i="1"/>
  <c r="AS169" i="1"/>
  <c r="AS168" i="1" s="1"/>
  <c r="AU170" i="1"/>
  <c r="AU169" i="1" s="1"/>
  <c r="AU168" i="1" s="1"/>
  <c r="AT171" i="1"/>
  <c r="BA293" i="3" s="1"/>
  <c r="BA292" i="3" s="1"/>
  <c r="BA291" i="3" s="1"/>
  <c r="BA290" i="3" s="1"/>
  <c r="AR175" i="1"/>
  <c r="AR174" i="1"/>
  <c r="AR173" i="1" s="1"/>
  <c r="AS175" i="1"/>
  <c r="AS174" i="1" s="1"/>
  <c r="AS173" i="1" s="1"/>
  <c r="AU175" i="1"/>
  <c r="AU174" i="1" s="1"/>
  <c r="AU173" i="1" s="1"/>
  <c r="AT176" i="1"/>
  <c r="BA298" i="3" s="1"/>
  <c r="BA297" i="3" s="1"/>
  <c r="BA296" i="3" s="1"/>
  <c r="BA295" i="3" s="1"/>
  <c r="AR179" i="1"/>
  <c r="AR178" i="1" s="1"/>
  <c r="AR177" i="1" s="1"/>
  <c r="AS179" i="1"/>
  <c r="AS178" i="1" s="1"/>
  <c r="AS177" i="1" s="1"/>
  <c r="AU179" i="1"/>
  <c r="AU178" i="1" s="1"/>
  <c r="AU177" i="1" s="1"/>
  <c r="AT180" i="1"/>
  <c r="BA305" i="3"/>
  <c r="BA304" i="3" s="1"/>
  <c r="BA303" i="3" s="1"/>
  <c r="AR183" i="1"/>
  <c r="AR182" i="1" s="1"/>
  <c r="AT183" i="1"/>
  <c r="AT182" i="1" s="1"/>
  <c r="AU183" i="1"/>
  <c r="AU182" i="1" s="1"/>
  <c r="AS184" i="1"/>
  <c r="AZ309" i="3" s="1"/>
  <c r="AZ308" i="3" s="1"/>
  <c r="AZ307" i="3" s="1"/>
  <c r="AR186" i="1"/>
  <c r="AR185" i="1" s="1"/>
  <c r="AR181" i="1" s="1"/>
  <c r="AS186" i="1"/>
  <c r="AS185" i="1" s="1"/>
  <c r="AT186" i="1"/>
  <c r="AT185" i="1" s="1"/>
  <c r="AU186" i="1"/>
  <c r="AU185" i="1" s="1"/>
  <c r="AU181" i="1" s="1"/>
  <c r="AR190" i="1"/>
  <c r="AT190" i="1"/>
  <c r="AU190" i="1"/>
  <c r="AS191" i="1"/>
  <c r="AZ326" i="3" s="1"/>
  <c r="AZ325" i="3" s="1"/>
  <c r="AR192" i="1"/>
  <c r="AT192" i="1"/>
  <c r="AU192" i="1"/>
  <c r="AS193" i="1"/>
  <c r="AZ328" i="3" s="1"/>
  <c r="AZ327" i="3" s="1"/>
  <c r="AR197" i="1"/>
  <c r="AR196" i="1" s="1"/>
  <c r="AR195" i="1" s="1"/>
  <c r="AS197" i="1"/>
  <c r="AS196" i="1"/>
  <c r="AS195" i="1" s="1"/>
  <c r="AU197" i="1"/>
  <c r="AU196" i="1" s="1"/>
  <c r="AU195" i="1" s="1"/>
  <c r="AT198" i="1"/>
  <c r="AR201" i="1"/>
  <c r="AS201" i="1"/>
  <c r="AU201" i="1"/>
  <c r="AT202" i="1"/>
  <c r="BA345" i="3" s="1"/>
  <c r="BA344" i="3" s="1"/>
  <c r="AT204" i="1"/>
  <c r="BA347" i="3" s="1"/>
  <c r="BA346" i="3" s="1"/>
  <c r="AR203" i="1"/>
  <c r="AS203" i="1"/>
  <c r="AU203" i="1"/>
  <c r="AR206" i="1"/>
  <c r="AS206" i="1"/>
  <c r="AU206" i="1"/>
  <c r="AT207" i="1"/>
  <c r="BA350" i="3" s="1"/>
  <c r="BA349" i="3" s="1"/>
  <c r="AR208" i="1"/>
  <c r="AS208" i="1"/>
  <c r="AU208" i="1"/>
  <c r="AT209" i="1"/>
  <c r="AR211" i="1"/>
  <c r="AR210" i="1"/>
  <c r="AS211" i="1"/>
  <c r="AS210" i="1" s="1"/>
  <c r="AU211" i="1"/>
  <c r="AU210" i="1"/>
  <c r="AT212" i="1"/>
  <c r="BA355" i="3" s="1"/>
  <c r="BA354" i="3" s="1"/>
  <c r="BA353" i="3" s="1"/>
  <c r="AR214" i="1"/>
  <c r="AS214" i="1"/>
  <c r="AT214" i="1"/>
  <c r="AU215" i="1"/>
  <c r="AU214" i="1" s="1"/>
  <c r="AR216" i="1"/>
  <c r="AS216" i="1"/>
  <c r="AT216" i="1"/>
  <c r="AU217" i="1"/>
  <c r="BB360" i="3" s="1"/>
  <c r="BB359" i="3" s="1"/>
  <c r="AR219" i="1"/>
  <c r="AR218" i="1" s="1"/>
  <c r="AS219" i="1"/>
  <c r="AS218" i="1"/>
  <c r="AT219" i="1"/>
  <c r="AT218" i="1" s="1"/>
  <c r="AU219" i="1"/>
  <c r="AU218" i="1"/>
  <c r="AR225" i="1"/>
  <c r="AR224" i="1" s="1"/>
  <c r="AT225" i="1"/>
  <c r="AT224" i="1" s="1"/>
  <c r="AU225" i="1"/>
  <c r="AU224" i="1" s="1"/>
  <c r="AS226" i="1"/>
  <c r="AZ168" i="3" s="1"/>
  <c r="AZ167" i="3" s="1"/>
  <c r="AZ166" i="3" s="1"/>
  <c r="AR228" i="1"/>
  <c r="AR227" i="1" s="1"/>
  <c r="AS228" i="1"/>
  <c r="AS227" i="1"/>
  <c r="AU228" i="1"/>
  <c r="AU227" i="1" s="1"/>
  <c r="AT229" i="1"/>
  <c r="BA171" i="3"/>
  <c r="BA170" i="3" s="1"/>
  <c r="BA169" i="3" s="1"/>
  <c r="AR231" i="1"/>
  <c r="AR230" i="1" s="1"/>
  <c r="AS231" i="1"/>
  <c r="AS230" i="1"/>
  <c r="AU231" i="1"/>
  <c r="AU230" i="1" s="1"/>
  <c r="AT232" i="1"/>
  <c r="BA174" i="3"/>
  <c r="BA173" i="3" s="1"/>
  <c r="BA172" i="3" s="1"/>
  <c r="AR234" i="1"/>
  <c r="AR233" i="1" s="1"/>
  <c r="AS234" i="1"/>
  <c r="AS233" i="1" s="1"/>
  <c r="AU234" i="1"/>
  <c r="AU233" i="1"/>
  <c r="AT235" i="1"/>
  <c r="BA177" i="3" s="1"/>
  <c r="BA176" i="3" s="1"/>
  <c r="BA175" i="3" s="1"/>
  <c r="AR237" i="1"/>
  <c r="AR236" i="1" s="1"/>
  <c r="AS237" i="1"/>
  <c r="AS236" i="1" s="1"/>
  <c r="AU237" i="1"/>
  <c r="AU236" i="1" s="1"/>
  <c r="AT238" i="1"/>
  <c r="BA180" i="3" s="1"/>
  <c r="BA179" i="3" s="1"/>
  <c r="BA178" i="3" s="1"/>
  <c r="AR240" i="1"/>
  <c r="AR239" i="1" s="1"/>
  <c r="AS240" i="1"/>
  <c r="AS239" i="1" s="1"/>
  <c r="AT240" i="1"/>
  <c r="AT239" i="1" s="1"/>
  <c r="AU240" i="1"/>
  <c r="AU239" i="1" s="1"/>
  <c r="AR243" i="1"/>
  <c r="AR242" i="1" s="1"/>
  <c r="AS243" i="1"/>
  <c r="AS242" i="1" s="1"/>
  <c r="AT243" i="1"/>
  <c r="AT242" i="1" s="1"/>
  <c r="AU243" i="1"/>
  <c r="AU242" i="1" s="1"/>
  <c r="AR246" i="1"/>
  <c r="AR245" i="1" s="1"/>
  <c r="AT246" i="1"/>
  <c r="AT245" i="1" s="1"/>
  <c r="AU246" i="1"/>
  <c r="AU245" i="1" s="1"/>
  <c r="AS247" i="1"/>
  <c r="AZ189" i="3" s="1"/>
  <c r="AZ188" i="3" s="1"/>
  <c r="AZ187" i="3" s="1"/>
  <c r="AR250" i="1"/>
  <c r="AR249" i="1" s="1"/>
  <c r="AT250" i="1"/>
  <c r="AT249" i="1" s="1"/>
  <c r="AU250" i="1"/>
  <c r="AU249" i="1" s="1"/>
  <c r="AS251" i="1"/>
  <c r="AZ193" i="3" s="1"/>
  <c r="AZ192" i="3" s="1"/>
  <c r="AZ191" i="3" s="1"/>
  <c r="AR253" i="1"/>
  <c r="AR252" i="1"/>
  <c r="AS253" i="1"/>
  <c r="AS252" i="1" s="1"/>
  <c r="AU253" i="1"/>
  <c r="AU252" i="1" s="1"/>
  <c r="AT254" i="1"/>
  <c r="BA196" i="3" s="1"/>
  <c r="BA195" i="3" s="1"/>
  <c r="BA194" i="3" s="1"/>
  <c r="AR256" i="1"/>
  <c r="AR255" i="1" s="1"/>
  <c r="AS256" i="1"/>
  <c r="AS255" i="1" s="1"/>
  <c r="AU256" i="1"/>
  <c r="AU255" i="1"/>
  <c r="AT257" i="1"/>
  <c r="AR259" i="1"/>
  <c r="AR258" i="1" s="1"/>
  <c r="AS259" i="1"/>
  <c r="AS258" i="1" s="1"/>
  <c r="AU259" i="1"/>
  <c r="AU258" i="1" s="1"/>
  <c r="AT260" i="1"/>
  <c r="BA202" i="3" s="1"/>
  <c r="BA201" i="3" s="1"/>
  <c r="BA200" i="3" s="1"/>
  <c r="AR262" i="1"/>
  <c r="AR261" i="1" s="1"/>
  <c r="AS262" i="1"/>
  <c r="AS261" i="1"/>
  <c r="AU262" i="1"/>
  <c r="AU261" i="1" s="1"/>
  <c r="AT263" i="1"/>
  <c r="BA205" i="3" s="1"/>
  <c r="BA204" i="3" s="1"/>
  <c r="BA203" i="3" s="1"/>
  <c r="AR265" i="1"/>
  <c r="AR264" i="1" s="1"/>
  <c r="AS265" i="1"/>
  <c r="AS264" i="1" s="1"/>
  <c r="AT265" i="1"/>
  <c r="AT264" i="1" s="1"/>
  <c r="AU265" i="1"/>
  <c r="AU264" i="1" s="1"/>
  <c r="AR268" i="1"/>
  <c r="AR267" i="1" s="1"/>
  <c r="AS268" i="1"/>
  <c r="AS267" i="1" s="1"/>
  <c r="AT268" i="1"/>
  <c r="AT267" i="1" s="1"/>
  <c r="AU268" i="1"/>
  <c r="AU267" i="1"/>
  <c r="AR274" i="1"/>
  <c r="AR273" i="1" s="1"/>
  <c r="AS274" i="1"/>
  <c r="AS273" i="1" s="1"/>
  <c r="AT274" i="1"/>
  <c r="AT273" i="1" s="1"/>
  <c r="AU274" i="1"/>
  <c r="AU273" i="1" s="1"/>
  <c r="AR277" i="1"/>
  <c r="AR276" i="1" s="1"/>
  <c r="AT277" i="1"/>
  <c r="AT276" i="1" s="1"/>
  <c r="AU277" i="1"/>
  <c r="AU276" i="1" s="1"/>
  <c r="AS278" i="1"/>
  <c r="AZ220" i="3" s="1"/>
  <c r="AZ219" i="3" s="1"/>
  <c r="AZ218" i="3" s="1"/>
  <c r="AR280" i="1"/>
  <c r="AR279" i="1" s="1"/>
  <c r="AS280" i="1"/>
  <c r="AS279" i="1" s="1"/>
  <c r="AT280" i="1"/>
  <c r="AT279" i="1" s="1"/>
  <c r="AU280" i="1"/>
  <c r="AU279" i="1" s="1"/>
  <c r="AR284" i="1"/>
  <c r="AR283" i="1" s="1"/>
  <c r="AS284" i="1"/>
  <c r="AS283" i="1" s="1"/>
  <c r="AU284" i="1"/>
  <c r="AU283" i="1" s="1"/>
  <c r="AT285" i="1"/>
  <c r="AR287" i="1"/>
  <c r="AR286" i="1" s="1"/>
  <c r="AS287" i="1"/>
  <c r="AS286" i="1"/>
  <c r="AU287" i="1"/>
  <c r="AU286" i="1" s="1"/>
  <c r="AT288" i="1"/>
  <c r="BA230" i="3" s="1"/>
  <c r="BA229" i="3" s="1"/>
  <c r="BA228" i="3" s="1"/>
  <c r="AR290" i="1"/>
  <c r="AR289" i="1" s="1"/>
  <c r="AS290" i="1"/>
  <c r="AS289" i="1" s="1"/>
  <c r="AT290" i="1"/>
  <c r="AT289" i="1" s="1"/>
  <c r="AU290" i="1"/>
  <c r="AU289" i="1" s="1"/>
  <c r="AR293" i="1"/>
  <c r="AR292" i="1" s="1"/>
  <c r="AT293" i="1"/>
  <c r="AT292" i="1" s="1"/>
  <c r="AU293" i="1"/>
  <c r="AU292" i="1" s="1"/>
  <c r="AS294" i="1"/>
  <c r="AZ236" i="3" s="1"/>
  <c r="AZ235" i="3" s="1"/>
  <c r="AZ234" i="3" s="1"/>
  <c r="AZ224" i="3" s="1"/>
  <c r="AR297" i="1"/>
  <c r="AS297" i="1"/>
  <c r="AU297" i="1"/>
  <c r="AT298" i="1"/>
  <c r="BA240" i="3" s="1"/>
  <c r="BA239" i="3" s="1"/>
  <c r="AR299" i="1"/>
  <c r="AS299" i="1"/>
  <c r="AU299" i="1"/>
  <c r="AT300" i="1"/>
  <c r="AR303" i="1"/>
  <c r="AR302" i="1" s="1"/>
  <c r="AS303" i="1"/>
  <c r="AS302" i="1" s="1"/>
  <c r="AU303" i="1"/>
  <c r="AU302" i="1" s="1"/>
  <c r="AT304" i="1"/>
  <c r="BA246" i="3" s="1"/>
  <c r="BA245" i="3" s="1"/>
  <c r="BA244" i="3" s="1"/>
  <c r="AR306" i="1"/>
  <c r="AS306" i="1"/>
  <c r="AU306" i="1"/>
  <c r="AT307" i="1"/>
  <c r="AR308" i="1"/>
  <c r="AS308" i="1"/>
  <c r="AT309" i="1"/>
  <c r="AT308" i="1" s="1"/>
  <c r="AU308" i="1"/>
  <c r="AR310" i="1"/>
  <c r="AS310" i="1"/>
  <c r="AU310" i="1"/>
  <c r="AT311" i="1"/>
  <c r="BA253" i="3" s="1"/>
  <c r="BA252" i="3" s="1"/>
  <c r="AR313" i="1"/>
  <c r="AR312" i="1"/>
  <c r="AT313" i="1"/>
  <c r="AT312" i="1" s="1"/>
  <c r="AU313" i="1"/>
  <c r="AU312" i="1" s="1"/>
  <c r="AS314" i="1"/>
  <c r="AZ256" i="3" s="1"/>
  <c r="AZ255" i="3" s="1"/>
  <c r="AZ254" i="3" s="1"/>
  <c r="AR318" i="1"/>
  <c r="AR317" i="1" s="1"/>
  <c r="AR316" i="1" s="1"/>
  <c r="AT318" i="1"/>
  <c r="AT317" i="1" s="1"/>
  <c r="AT316" i="1" s="1"/>
  <c r="AU318" i="1"/>
  <c r="AU317" i="1"/>
  <c r="AU316" i="1" s="1"/>
  <c r="AS319" i="1"/>
  <c r="AZ302" i="3" s="1"/>
  <c r="AZ301" i="3" s="1"/>
  <c r="AZ300" i="3" s="1"/>
  <c r="AZ299" i="3" s="1"/>
  <c r="AR322" i="1"/>
  <c r="AR321" i="1"/>
  <c r="AT322" i="1"/>
  <c r="AT321" i="1" s="1"/>
  <c r="AU322" i="1"/>
  <c r="AU321" i="1" s="1"/>
  <c r="AS323" i="1"/>
  <c r="AZ315" i="3" s="1"/>
  <c r="AZ314" i="3" s="1"/>
  <c r="AZ313" i="3" s="1"/>
  <c r="AR325" i="1"/>
  <c r="AR324" i="1" s="1"/>
  <c r="AT325" i="1"/>
  <c r="AT324" i="1" s="1"/>
  <c r="AU325" i="1"/>
  <c r="AU324" i="1" s="1"/>
  <c r="AS326" i="1"/>
  <c r="AZ318" i="3" s="1"/>
  <c r="AS327" i="1"/>
  <c r="AZ319" i="3" s="1"/>
  <c r="AR329" i="1"/>
  <c r="AR328" i="1" s="1"/>
  <c r="AT329" i="1"/>
  <c r="AT328" i="1" s="1"/>
  <c r="AU329" i="1"/>
  <c r="AU328" i="1" s="1"/>
  <c r="AS330" i="1"/>
  <c r="AZ322" i="3" s="1"/>
  <c r="AZ321" i="3" s="1"/>
  <c r="AZ320" i="3" s="1"/>
  <c r="AR333" i="1"/>
  <c r="AT333" i="1"/>
  <c r="AU333" i="1"/>
  <c r="AS334" i="1"/>
  <c r="AZ331" i="3"/>
  <c r="AZ330" i="3" s="1"/>
  <c r="AS336" i="1"/>
  <c r="AS335" i="1" s="1"/>
  <c r="AR335" i="1"/>
  <c r="AT335" i="1"/>
  <c r="AU335" i="1"/>
  <c r="AR338" i="1"/>
  <c r="AR337" i="1" s="1"/>
  <c r="AT338" i="1"/>
  <c r="AT337" i="1" s="1"/>
  <c r="AU338" i="1"/>
  <c r="AU337" i="1" s="1"/>
  <c r="AS339" i="1"/>
  <c r="AZ336" i="3" s="1"/>
  <c r="AZ335" i="3" s="1"/>
  <c r="AZ334" i="3" s="1"/>
  <c r="AR344" i="1"/>
  <c r="AS344" i="1"/>
  <c r="AU344" i="1"/>
  <c r="AT345" i="1"/>
  <c r="BA44" i="3" s="1"/>
  <c r="BA43" i="3" s="1"/>
  <c r="AR346" i="1"/>
  <c r="AS346" i="1"/>
  <c r="AU346" i="1"/>
  <c r="AT347" i="1"/>
  <c r="BA46" i="3" s="1"/>
  <c r="BA45" i="3" s="1"/>
  <c r="AR349" i="1"/>
  <c r="AR348" i="1" s="1"/>
  <c r="AS349" i="1"/>
  <c r="AS348" i="1" s="1"/>
  <c r="AT349" i="1"/>
  <c r="AT348" i="1" s="1"/>
  <c r="AU350" i="1"/>
  <c r="BB49" i="3" s="1"/>
  <c r="BB48" i="3" s="1"/>
  <c r="BB47" i="3" s="1"/>
  <c r="AR353" i="1"/>
  <c r="AR352" i="1" s="1"/>
  <c r="AR351" i="1" s="1"/>
  <c r="AS353" i="1"/>
  <c r="AS352" i="1" s="1"/>
  <c r="AS351" i="1" s="1"/>
  <c r="AU353" i="1"/>
  <c r="AU352" i="1" s="1"/>
  <c r="AU351" i="1" s="1"/>
  <c r="AT354" i="1"/>
  <c r="BA62" i="3" s="1"/>
  <c r="BA61" i="3" s="1"/>
  <c r="BA60" i="3" s="1"/>
  <c r="BA59" i="3" s="1"/>
  <c r="AR356" i="1"/>
  <c r="AR355" i="1" s="1"/>
  <c r="AS356" i="1"/>
  <c r="AS355" i="1" s="1"/>
  <c r="AU356" i="1"/>
  <c r="AU355" i="1" s="1"/>
  <c r="AR357" i="1"/>
  <c r="AS357" i="1"/>
  <c r="AU357" i="1"/>
  <c r="AT358" i="1"/>
  <c r="BA88" i="3" s="1"/>
  <c r="AR362" i="1"/>
  <c r="AR361" i="1" s="1"/>
  <c r="AT362" i="1"/>
  <c r="AT361" i="1" s="1"/>
  <c r="AT360" i="1" s="1"/>
  <c r="AU362" i="1"/>
  <c r="AU361" i="1" s="1"/>
  <c r="AU360" i="1" s="1"/>
  <c r="AS363" i="1"/>
  <c r="AZ368" i="3" s="1"/>
  <c r="AZ367" i="3" s="1"/>
  <c r="AZ366" i="3" s="1"/>
  <c r="AZ365" i="3" s="1"/>
  <c r="AZ364" i="3" s="1"/>
  <c r="AR366" i="1"/>
  <c r="AR365" i="1" s="1"/>
  <c r="AR364" i="1" s="1"/>
  <c r="AS366" i="1"/>
  <c r="AS365" i="1" s="1"/>
  <c r="AS364" i="1" s="1"/>
  <c r="AU366" i="1"/>
  <c r="AU365" i="1" s="1"/>
  <c r="AU364" i="1" s="1"/>
  <c r="AT367" i="1"/>
  <c r="BA372" i="3" s="1"/>
  <c r="BA371" i="3" s="1"/>
  <c r="BA370" i="3" s="1"/>
  <c r="BA369" i="3" s="1"/>
  <c r="BA364" i="3" s="1"/>
  <c r="AR372" i="1"/>
  <c r="AS372" i="1"/>
  <c r="AU372" i="1"/>
  <c r="AT373" i="1"/>
  <c r="BA14" i="3" s="1"/>
  <c r="BA13" i="3" s="1"/>
  <c r="AR374" i="1"/>
  <c r="AS374" i="1"/>
  <c r="AU374" i="1"/>
  <c r="AT375" i="1"/>
  <c r="BA16" i="3" s="1"/>
  <c r="BA15" i="3" s="1"/>
  <c r="AR380" i="1"/>
  <c r="AR379" i="1" s="1"/>
  <c r="AS380" i="1"/>
  <c r="AS379" i="1" s="1"/>
  <c r="AU380" i="1"/>
  <c r="AU379" i="1" s="1"/>
  <c r="AT381" i="1"/>
  <c r="BA52" i="3" s="1"/>
  <c r="BA51" i="3" s="1"/>
  <c r="BA50" i="3" s="1"/>
  <c r="AR383" i="1"/>
  <c r="AR382" i="1" s="1"/>
  <c r="AS383" i="1"/>
  <c r="AS382" i="1" s="1"/>
  <c r="AU383" i="1"/>
  <c r="AU382" i="1" s="1"/>
  <c r="AT384" i="1"/>
  <c r="BA55" i="3" s="1"/>
  <c r="BA54" i="3" s="1"/>
  <c r="BA53" i="3" s="1"/>
  <c r="AR386" i="1"/>
  <c r="AR385" i="1" s="1"/>
  <c r="AS386" i="1"/>
  <c r="AS385" i="1" s="1"/>
  <c r="AT386" i="1"/>
  <c r="AT385" i="1" s="1"/>
  <c r="AU387" i="1"/>
  <c r="BB58" i="3" s="1"/>
  <c r="BB57" i="3" s="1"/>
  <c r="BB56" i="3" s="1"/>
  <c r="R275" i="1"/>
  <c r="R292" i="2"/>
  <c r="R291" i="2" s="1"/>
  <c r="R290" i="2" s="1"/>
  <c r="L274" i="1"/>
  <c r="L273" i="1" s="1"/>
  <c r="P274" i="1"/>
  <c r="P273" i="1" s="1"/>
  <c r="AG274" i="1"/>
  <c r="AG273" i="1" s="1"/>
  <c r="K274" i="1"/>
  <c r="K273" i="1" s="1"/>
  <c r="M274" i="1"/>
  <c r="M273" i="1" s="1"/>
  <c r="O274" i="1"/>
  <c r="O273" i="1"/>
  <c r="Q274" i="1"/>
  <c r="Q273" i="1" s="1"/>
  <c r="S274" i="1"/>
  <c r="S273" i="1"/>
  <c r="T274" i="1"/>
  <c r="T273" i="1" s="1"/>
  <c r="U274" i="1"/>
  <c r="U273" i="1" s="1"/>
  <c r="V274" i="1"/>
  <c r="V273" i="1" s="1"/>
  <c r="W274" i="1"/>
  <c r="W273" i="1" s="1"/>
  <c r="X274" i="1"/>
  <c r="X273" i="1" s="1"/>
  <c r="Y274" i="1"/>
  <c r="Y273" i="1"/>
  <c r="Z274" i="1"/>
  <c r="Z273" i="1" s="1"/>
  <c r="AA274" i="1"/>
  <c r="AA273" i="1"/>
  <c r="AB274" i="1"/>
  <c r="AB273" i="1" s="1"/>
  <c r="AC274" i="1"/>
  <c r="AC273" i="1" s="1"/>
  <c r="AE274" i="1"/>
  <c r="AE273" i="1" s="1"/>
  <c r="AF274" i="1"/>
  <c r="AF273" i="1" s="1"/>
  <c r="AH274" i="1"/>
  <c r="AH273" i="1" s="1"/>
  <c r="J274" i="1"/>
  <c r="J273" i="1"/>
  <c r="AZ26" i="2"/>
  <c r="R274" i="1"/>
  <c r="R273" i="1" s="1"/>
  <c r="N274" i="1"/>
  <c r="N273" i="1" s="1"/>
  <c r="AU332" i="1"/>
  <c r="BB209" i="1"/>
  <c r="BA200" i="2" s="1"/>
  <c r="BA199" i="2" s="1"/>
  <c r="BA352" i="3"/>
  <c r="BA351" i="3" s="1"/>
  <c r="AM35" i="2"/>
  <c r="AM34" i="2" s="1"/>
  <c r="AM33" i="2" s="1"/>
  <c r="AM30" i="3"/>
  <c r="AM29" i="3" s="1"/>
  <c r="AM28" i="3" s="1"/>
  <c r="AI17" i="2"/>
  <c r="AI16" i="2" s="1"/>
  <c r="AI70" i="3"/>
  <c r="AI69" i="3" s="1"/>
  <c r="AJ38" i="2"/>
  <c r="AJ37" i="2" s="1"/>
  <c r="AJ36" i="2" s="1"/>
  <c r="AJ73" i="3"/>
  <c r="AJ72" i="3" s="1"/>
  <c r="AJ71" i="3" s="1"/>
  <c r="AL41" i="2"/>
  <c r="AL40" i="2" s="1"/>
  <c r="AL39" i="2" s="1"/>
  <c r="AL76" i="3"/>
  <c r="AL75" i="3" s="1"/>
  <c r="AL74" i="3" s="1"/>
  <c r="AJ44" i="2"/>
  <c r="AJ43" i="2" s="1"/>
  <c r="AJ42" i="2" s="1"/>
  <c r="AJ79" i="3"/>
  <c r="AJ78" i="3" s="1"/>
  <c r="AJ77" i="3" s="1"/>
  <c r="AM73" i="2"/>
  <c r="AM72" i="2" s="1"/>
  <c r="AM71" i="2" s="1"/>
  <c r="AM70" i="2" s="1"/>
  <c r="AM69" i="2" s="1"/>
  <c r="AM85" i="3"/>
  <c r="AM84" i="3" s="1"/>
  <c r="AM83" i="3" s="1"/>
  <c r="AJ104" i="2"/>
  <c r="AJ103" i="2" s="1"/>
  <c r="AJ102" i="2" s="1"/>
  <c r="AJ149" i="3"/>
  <c r="AJ148" i="3" s="1"/>
  <c r="AJ147" i="3" s="1"/>
  <c r="AI153" i="2"/>
  <c r="AI152" i="2" s="1"/>
  <c r="AI151" i="2" s="1"/>
  <c r="AK172" i="2"/>
  <c r="AK171" i="2" s="1"/>
  <c r="AM305" i="3"/>
  <c r="AM304" i="3" s="1"/>
  <c r="AM303" i="3" s="1"/>
  <c r="AI252" i="2"/>
  <c r="AI251" i="2" s="1"/>
  <c r="AI250" i="2" s="1"/>
  <c r="AI168" i="3"/>
  <c r="AI167" i="3" s="1"/>
  <c r="AI166" i="3" s="1"/>
  <c r="AJ258" i="2"/>
  <c r="AJ257" i="2" s="1"/>
  <c r="AJ256" i="2" s="1"/>
  <c r="AJ171" i="3"/>
  <c r="AJ170" i="3" s="1"/>
  <c r="AJ169" i="3" s="1"/>
  <c r="AJ274" i="2"/>
  <c r="AJ273" i="2" s="1"/>
  <c r="AJ272" i="2" s="1"/>
  <c r="AJ174" i="3"/>
  <c r="AJ173" i="3" s="1"/>
  <c r="AJ172" i="3" s="1"/>
  <c r="AI189" i="3"/>
  <c r="AI188" i="3" s="1"/>
  <c r="AI187" i="3" s="1"/>
  <c r="AI302" i="2"/>
  <c r="AI301" i="2" s="1"/>
  <c r="AI256" i="3"/>
  <c r="AI255" i="3" s="1"/>
  <c r="AI254" i="3" s="1"/>
  <c r="AI307" i="2"/>
  <c r="AI306" i="2" s="1"/>
  <c r="AI305" i="2" s="1"/>
  <c r="AI302" i="3"/>
  <c r="AI301" i="3" s="1"/>
  <c r="AI300" i="3" s="1"/>
  <c r="AI299" i="3" s="1"/>
  <c r="AN336" i="3"/>
  <c r="AN335" i="3" s="1"/>
  <c r="AN334" i="3" s="1"/>
  <c r="AJ379" i="2"/>
  <c r="AJ378" i="2" s="1"/>
  <c r="AJ377" i="2" s="1"/>
  <c r="AJ52" i="3"/>
  <c r="AJ51" i="3" s="1"/>
  <c r="AJ50" i="3" s="1"/>
  <c r="AW109" i="3"/>
  <c r="AW108" i="3" s="1"/>
  <c r="AW107" i="3" s="1"/>
  <c r="AW68" i="2"/>
  <c r="AW67" i="2" s="1"/>
  <c r="AW66" i="2" s="1"/>
  <c r="BC113" i="1"/>
  <c r="BC112" i="1" s="1"/>
  <c r="BB98" i="2"/>
  <c r="BB97" i="2" s="1"/>
  <c r="BB96" i="2" s="1"/>
  <c r="AW149" i="3"/>
  <c r="AW148" i="3" s="1"/>
  <c r="AW147" i="3" s="1"/>
  <c r="AW104" i="2"/>
  <c r="AW103" i="2" s="1"/>
  <c r="AW102" i="2" s="1"/>
  <c r="BA141" i="1"/>
  <c r="BA140" i="1" s="1"/>
  <c r="BC141" i="1"/>
  <c r="BC140" i="1" s="1"/>
  <c r="BB156" i="2"/>
  <c r="BB155" i="2" s="1"/>
  <c r="BB154" i="2" s="1"/>
  <c r="BA147" i="1"/>
  <c r="BC147" i="1"/>
  <c r="BB162" i="2"/>
  <c r="BB161" i="2" s="1"/>
  <c r="BC149" i="1"/>
  <c r="BB164" i="2"/>
  <c r="BB163" i="2" s="1"/>
  <c r="AX170" i="2"/>
  <c r="AX169" i="2" s="1"/>
  <c r="AX172" i="2"/>
  <c r="AX171" i="2" s="1"/>
  <c r="AY178" i="2"/>
  <c r="AY177" i="2" s="1"/>
  <c r="AY176" i="2" s="1"/>
  <c r="AW293" i="3"/>
  <c r="AW292" i="3" s="1"/>
  <c r="AW291" i="3" s="1"/>
  <c r="AW290" i="3" s="1"/>
  <c r="AW187" i="2"/>
  <c r="AW186" i="2" s="1"/>
  <c r="AW185" i="2" s="1"/>
  <c r="AW184" i="2" s="1"/>
  <c r="BB183" i="1"/>
  <c r="BB182" i="1" s="1"/>
  <c r="BC183" i="1"/>
  <c r="BC182" i="1" s="1"/>
  <c r="BB232" i="2"/>
  <c r="BB231" i="2" s="1"/>
  <c r="BB230" i="2" s="1"/>
  <c r="BB226" i="2" s="1"/>
  <c r="BB225" i="2" s="1"/>
  <c r="BC197" i="1"/>
  <c r="BC196" i="1" s="1"/>
  <c r="BC195" i="1" s="1"/>
  <c r="BB213" i="2"/>
  <c r="BB212" i="2" s="1"/>
  <c r="BB211" i="2" s="1"/>
  <c r="BB210" i="2" s="1"/>
  <c r="BB209" i="2" s="1"/>
  <c r="AW347" i="3"/>
  <c r="AW346" i="3"/>
  <c r="AW195" i="2"/>
  <c r="AW194" i="2" s="1"/>
  <c r="BC206" i="1"/>
  <c r="BB198" i="2"/>
  <c r="BB197" i="2" s="1"/>
  <c r="AW355" i="3"/>
  <c r="AW354" i="3" s="1"/>
  <c r="AW353" i="3" s="1"/>
  <c r="AW203" i="2"/>
  <c r="AW202" i="2" s="1"/>
  <c r="AW201" i="2" s="1"/>
  <c r="BA231" i="1"/>
  <c r="BA230" i="1"/>
  <c r="BC231" i="1"/>
  <c r="BC230" i="1" s="1"/>
  <c r="BB274" i="2"/>
  <c r="BB273" i="2" s="1"/>
  <c r="BB272" i="2" s="1"/>
  <c r="BC234" i="1"/>
  <c r="BC233" i="1" s="1"/>
  <c r="BB277" i="2"/>
  <c r="BB276" i="2" s="1"/>
  <c r="BB275" i="2" s="1"/>
  <c r="BC253" i="1"/>
  <c r="BC252" i="1" s="1"/>
  <c r="BB261" i="2"/>
  <c r="BB260" i="2" s="1"/>
  <c r="BB259" i="2" s="1"/>
  <c r="AW205" i="3"/>
  <c r="AW204" i="3" s="1"/>
  <c r="AW203" i="3" s="1"/>
  <c r="AW280" i="2"/>
  <c r="AW279" i="2" s="1"/>
  <c r="AW278" i="2" s="1"/>
  <c r="AY283" i="2"/>
  <c r="AY282" i="2" s="1"/>
  <c r="AY281" i="2" s="1"/>
  <c r="BA300" i="2"/>
  <c r="BA299" i="2" s="1"/>
  <c r="BC303" i="1"/>
  <c r="BC302" i="1" s="1"/>
  <c r="BB244" i="2"/>
  <c r="BB243" i="2" s="1"/>
  <c r="BB242" i="2" s="1"/>
  <c r="BB241" i="2" s="1"/>
  <c r="BB240" i="2" s="1"/>
  <c r="BA306" i="1"/>
  <c r="BC306" i="1"/>
  <c r="BB267" i="2"/>
  <c r="BB266" i="2" s="1"/>
  <c r="AW251" i="3"/>
  <c r="AW250" i="3" s="1"/>
  <c r="AW269" i="2"/>
  <c r="AW268" i="2" s="1"/>
  <c r="AV256" i="3"/>
  <c r="AV255" i="3" s="1"/>
  <c r="AV254" i="3" s="1"/>
  <c r="AV302" i="2"/>
  <c r="AV301" i="2" s="1"/>
  <c r="AV318" i="3"/>
  <c r="AV318" i="2"/>
  <c r="AV319" i="2"/>
  <c r="AV319" i="3"/>
  <c r="BC333" i="1"/>
  <c r="BB310" i="2"/>
  <c r="BB309" i="2" s="1"/>
  <c r="AX49" i="3"/>
  <c r="AX48" i="3" s="1"/>
  <c r="AX47" i="3" s="1"/>
  <c r="AX347" i="2"/>
  <c r="AX346" i="2" s="1"/>
  <c r="AX345" i="2" s="1"/>
  <c r="AW16" i="3"/>
  <c r="AW15" i="3" s="1"/>
  <c r="AW375" i="2"/>
  <c r="AW374" i="2" s="1"/>
  <c r="AI340" i="2"/>
  <c r="AY20" i="2"/>
  <c r="AY19" i="2" s="1"/>
  <c r="AY22" i="2"/>
  <c r="AY21" i="2" s="1"/>
  <c r="AU233" i="2"/>
  <c r="AY226" i="2"/>
  <c r="AY225" i="2" s="1"/>
  <c r="AU234" i="2"/>
  <c r="BB198" i="1"/>
  <c r="BA213" i="2" s="1"/>
  <c r="BA212" i="2" s="1"/>
  <c r="BA211" i="2" s="1"/>
  <c r="BA210" i="2" s="1"/>
  <c r="BA209" i="2" s="1"/>
  <c r="BA341" i="3"/>
  <c r="BA340" i="3" s="1"/>
  <c r="BA339" i="3" s="1"/>
  <c r="BA338" i="3" s="1"/>
  <c r="AT35" i="1"/>
  <c r="AJ25" i="2"/>
  <c r="AJ24" i="2" s="1"/>
  <c r="AJ23" i="2" s="1"/>
  <c r="AJ20" i="3"/>
  <c r="AJ19" i="3" s="1"/>
  <c r="AJ18" i="3" s="1"/>
  <c r="AN56" i="2"/>
  <c r="AN55" i="2" s="1"/>
  <c r="AN54" i="2" s="1"/>
  <c r="AN36" i="3"/>
  <c r="AN35" i="3" s="1"/>
  <c r="AN34" i="3" s="1"/>
  <c r="AI121" i="2"/>
  <c r="AI120" i="2" s="1"/>
  <c r="AI119" i="2" s="1"/>
  <c r="AI118" i="2" s="1"/>
  <c r="AI117" i="2" s="1"/>
  <c r="AI40" i="3"/>
  <c r="AI39" i="3" s="1"/>
  <c r="AI38" i="3" s="1"/>
  <c r="AI37" i="3" s="1"/>
  <c r="AK81" i="2"/>
  <c r="AK80" i="2" s="1"/>
  <c r="AK93" i="3"/>
  <c r="AK92" i="3" s="1"/>
  <c r="AI85" i="2"/>
  <c r="AI84" i="2" s="1"/>
  <c r="AI97" i="3"/>
  <c r="AI96" i="3" s="1"/>
  <c r="AJ61" i="2"/>
  <c r="AJ60" i="2" s="1"/>
  <c r="AJ102" i="3"/>
  <c r="AJ101" i="3" s="1"/>
  <c r="AJ63" i="2"/>
  <c r="AJ62" i="2" s="1"/>
  <c r="AJ104" i="3"/>
  <c r="AJ103" i="3" s="1"/>
  <c r="AI22" i="2"/>
  <c r="AI21" i="2" s="1"/>
  <c r="AI131" i="3"/>
  <c r="AI130" i="3" s="1"/>
  <c r="AJ101" i="2"/>
  <c r="AJ100" i="2" s="1"/>
  <c r="AJ99" i="2" s="1"/>
  <c r="AJ136" i="3"/>
  <c r="AJ135" i="3" s="1"/>
  <c r="AJ134" i="3" s="1"/>
  <c r="AJ107" i="2"/>
  <c r="AJ106" i="2" s="1"/>
  <c r="AJ105" i="2" s="1"/>
  <c r="AJ139" i="3"/>
  <c r="AJ138" i="3" s="1"/>
  <c r="AJ137" i="3" s="1"/>
  <c r="AK170" i="2"/>
  <c r="AK169" i="2" s="1"/>
  <c r="AK168" i="2" s="1"/>
  <c r="AL293" i="3"/>
  <c r="AL292" i="3" s="1"/>
  <c r="AL291" i="3" s="1"/>
  <c r="AL290" i="3" s="1"/>
  <c r="AI232" i="2"/>
  <c r="AI231" i="2" s="1"/>
  <c r="AI230" i="2" s="1"/>
  <c r="AI309" i="3"/>
  <c r="AI308" i="3" s="1"/>
  <c r="AI307" i="3" s="1"/>
  <c r="AJ193" i="2"/>
  <c r="AJ192" i="2" s="1"/>
  <c r="AJ345" i="3"/>
  <c r="AJ344" i="3" s="1"/>
  <c r="AJ343" i="3" s="1"/>
  <c r="AJ203" i="2"/>
  <c r="AJ202" i="2" s="1"/>
  <c r="AJ201" i="2" s="1"/>
  <c r="AJ355" i="3"/>
  <c r="AJ354" i="3" s="1"/>
  <c r="AJ353" i="3" s="1"/>
  <c r="AL358" i="3"/>
  <c r="AL357" i="3" s="1"/>
  <c r="AL356" i="3" s="1"/>
  <c r="AI249" i="2"/>
  <c r="AI248" i="2" s="1"/>
  <c r="AI247" i="2" s="1"/>
  <c r="AI193" i="3"/>
  <c r="AI192" i="3" s="1"/>
  <c r="AI191" i="3" s="1"/>
  <c r="AJ264" i="2"/>
  <c r="AJ263" i="2" s="1"/>
  <c r="AJ262" i="2" s="1"/>
  <c r="AJ227" i="3"/>
  <c r="AJ226" i="3" s="1"/>
  <c r="AJ225" i="3" s="1"/>
  <c r="AJ230" i="3"/>
  <c r="AJ229" i="3" s="1"/>
  <c r="AJ228" i="3" s="1"/>
  <c r="AJ269" i="2"/>
  <c r="AJ268" i="2" s="1"/>
  <c r="AJ251" i="3"/>
  <c r="AJ250" i="3" s="1"/>
  <c r="AJ271" i="2"/>
  <c r="AJ270" i="2" s="1"/>
  <c r="AJ253" i="3"/>
  <c r="AJ252" i="3" s="1"/>
  <c r="AL302" i="3"/>
  <c r="AL301" i="3" s="1"/>
  <c r="AL300" i="3" s="1"/>
  <c r="AI318" i="2"/>
  <c r="AI319" i="2"/>
  <c r="AI318" i="3"/>
  <c r="AI319" i="3"/>
  <c r="AI324" i="2"/>
  <c r="AI323" i="2" s="1"/>
  <c r="AI322" i="2" s="1"/>
  <c r="AI321" i="2" s="1"/>
  <c r="AI320" i="2" s="1"/>
  <c r="AI322" i="3"/>
  <c r="AI321" i="3" s="1"/>
  <c r="AI320" i="3" s="1"/>
  <c r="AJ342" i="2"/>
  <c r="AJ341" i="2" s="1"/>
  <c r="AJ44" i="3"/>
  <c r="AJ43" i="3" s="1"/>
  <c r="AJ42" i="3" s="1"/>
  <c r="AJ369" i="2"/>
  <c r="AJ368" i="2" s="1"/>
  <c r="AJ367" i="2" s="1"/>
  <c r="AJ62" i="3"/>
  <c r="AJ61" i="3" s="1"/>
  <c r="AJ60" i="3" s="1"/>
  <c r="AJ59" i="3" s="1"/>
  <c r="AP357" i="1"/>
  <c r="AI352" i="2"/>
  <c r="AI351" i="2" s="1"/>
  <c r="AI350" i="2" s="1"/>
  <c r="AI368" i="3"/>
  <c r="AI367" i="3" s="1"/>
  <c r="AI366" i="3" s="1"/>
  <c r="AI365" i="3" s="1"/>
  <c r="AJ375" i="2"/>
  <c r="AJ374" i="2" s="1"/>
  <c r="AJ16" i="3"/>
  <c r="AJ15" i="3" s="1"/>
  <c r="AW25" i="3"/>
  <c r="AW24" i="3" s="1"/>
  <c r="AW85" i="3"/>
  <c r="AW84" i="3" s="1"/>
  <c r="AW83" i="3" s="1"/>
  <c r="AW73" i="2"/>
  <c r="AW72" i="2" s="1"/>
  <c r="AW71" i="2" s="1"/>
  <c r="AW70" i="2" s="1"/>
  <c r="AW69" i="2" s="1"/>
  <c r="AV114" i="3"/>
  <c r="AV113" i="3" s="1"/>
  <c r="AV112" i="3" s="1"/>
  <c r="AV111" i="3" s="1"/>
  <c r="AV90" i="2"/>
  <c r="AV89" i="2" s="1"/>
  <c r="AV88" i="2" s="1"/>
  <c r="AV87" i="2" s="1"/>
  <c r="AV86" i="2" s="1"/>
  <c r="BC85" i="1"/>
  <c r="BC84" i="1" s="1"/>
  <c r="BB126" i="2"/>
  <c r="BB125" i="2" s="1"/>
  <c r="BB124" i="2" s="1"/>
  <c r="BA92" i="1"/>
  <c r="BA91" i="1"/>
  <c r="BA90" i="1" s="1"/>
  <c r="BC92" i="1"/>
  <c r="BC91" i="1" s="1"/>
  <c r="BC90" i="1" s="1"/>
  <c r="BB137" i="2"/>
  <c r="BB136" i="2" s="1"/>
  <c r="BB135" i="2" s="1"/>
  <c r="BB134" i="2" s="1"/>
  <c r="BB133" i="2" s="1"/>
  <c r="BC106" i="1"/>
  <c r="BC105" i="1" s="1"/>
  <c r="BB107" i="2"/>
  <c r="BB106" i="2" s="1"/>
  <c r="BB105" i="2" s="1"/>
  <c r="BC138" i="1"/>
  <c r="BC137" i="1" s="1"/>
  <c r="BB153" i="2"/>
  <c r="BB152" i="2" s="1"/>
  <c r="BB151" i="2" s="1"/>
  <c r="AW156" i="2"/>
  <c r="AW155" i="2" s="1"/>
  <c r="AW154" i="2" s="1"/>
  <c r="AW162" i="2"/>
  <c r="AW161" i="2" s="1"/>
  <c r="AW164" i="2"/>
  <c r="AW163" i="2" s="1"/>
  <c r="AZ178" i="2"/>
  <c r="AZ177" i="2" s="1"/>
  <c r="AZ176" i="2" s="1"/>
  <c r="AV309" i="3"/>
  <c r="AV308" i="3" s="1"/>
  <c r="AV307" i="3" s="1"/>
  <c r="AV232" i="2"/>
  <c r="AV231" i="2" s="1"/>
  <c r="AV230" i="2" s="1"/>
  <c r="AV226" i="2" s="1"/>
  <c r="AV225" i="2" s="1"/>
  <c r="AV219" i="2" s="1"/>
  <c r="AY234" i="2"/>
  <c r="AY233" i="2"/>
  <c r="AW341" i="3"/>
  <c r="AW340" i="3" s="1"/>
  <c r="AW339" i="3" s="1"/>
  <c r="AW338" i="3" s="1"/>
  <c r="AW213" i="2"/>
  <c r="AW212" i="2" s="1"/>
  <c r="AW211" i="2" s="1"/>
  <c r="AW210" i="2" s="1"/>
  <c r="AW209" i="2" s="1"/>
  <c r="AW350" i="3"/>
  <c r="AW349" i="3" s="1"/>
  <c r="AW198" i="2"/>
  <c r="AW197" i="2" s="1"/>
  <c r="BC208" i="1"/>
  <c r="BB200" i="2"/>
  <c r="BB199" i="2" s="1"/>
  <c r="AV168" i="3"/>
  <c r="AV167" i="3" s="1"/>
  <c r="AV166" i="3" s="1"/>
  <c r="AV252" i="2"/>
  <c r="AV251" i="2" s="1"/>
  <c r="AV250" i="2" s="1"/>
  <c r="BC228" i="1"/>
  <c r="BC227" i="1" s="1"/>
  <c r="BB258" i="2"/>
  <c r="BB257" i="2" s="1"/>
  <c r="BB256" i="2" s="1"/>
  <c r="AW174" i="3"/>
  <c r="AW173" i="3" s="1"/>
  <c r="AW172" i="3" s="1"/>
  <c r="AW274" i="2"/>
  <c r="AW273" i="2" s="1"/>
  <c r="AW272" i="2" s="1"/>
  <c r="AW177" i="3"/>
  <c r="AW176" i="3" s="1"/>
  <c r="AW175" i="3" s="1"/>
  <c r="AW277" i="2"/>
  <c r="AW276" i="2" s="1"/>
  <c r="AW275" i="2" s="1"/>
  <c r="AW196" i="3"/>
  <c r="AW195" i="3" s="1"/>
  <c r="AW194" i="3" s="1"/>
  <c r="AW261" i="2"/>
  <c r="AW260" i="2" s="1"/>
  <c r="AW259" i="2" s="1"/>
  <c r="AY280" i="2"/>
  <c r="AY279" i="2" s="1"/>
  <c r="AY278" i="2" s="1"/>
  <c r="AZ283" i="2"/>
  <c r="AZ282" i="2" s="1"/>
  <c r="AZ281" i="2" s="1"/>
  <c r="BB300" i="2"/>
  <c r="BB299" i="2" s="1"/>
  <c r="BC297" i="1"/>
  <c r="BB329" i="2"/>
  <c r="BB328" i="2" s="1"/>
  <c r="AW246" i="3"/>
  <c r="AW245" i="3" s="1"/>
  <c r="AW244" i="3" s="1"/>
  <c r="AW244" i="2"/>
  <c r="AW243" i="2" s="1"/>
  <c r="AW242" i="2" s="1"/>
  <c r="AW241" i="2" s="1"/>
  <c r="AW240" i="2" s="1"/>
  <c r="AW249" i="3"/>
  <c r="AW248" i="3" s="1"/>
  <c r="AW267" i="2"/>
  <c r="AW266" i="2" s="1"/>
  <c r="BC318" i="1"/>
  <c r="BC317" i="1" s="1"/>
  <c r="BC316" i="1" s="1"/>
  <c r="BB307" i="2"/>
  <c r="BB306" i="2" s="1"/>
  <c r="BB305" i="2" s="1"/>
  <c r="BB322" i="1"/>
  <c r="BB321" i="1" s="1"/>
  <c r="BC322" i="1"/>
  <c r="BC321" i="1" s="1"/>
  <c r="BB255" i="2"/>
  <c r="BB254" i="2" s="1"/>
  <c r="BB253" i="2" s="1"/>
  <c r="BB329" i="1"/>
  <c r="BB328" i="1" s="1"/>
  <c r="BC329" i="1"/>
  <c r="BC328" i="1" s="1"/>
  <c r="BB324" i="2"/>
  <c r="BB323" i="2" s="1"/>
  <c r="BB322" i="2" s="1"/>
  <c r="BB321" i="2" s="1"/>
  <c r="BB320" i="2" s="1"/>
  <c r="AV331" i="3"/>
  <c r="AV330" i="3" s="1"/>
  <c r="AV310" i="2"/>
  <c r="AV309" i="2" s="1"/>
  <c r="BB335" i="1"/>
  <c r="BC335" i="1"/>
  <c r="BB312" i="2"/>
  <c r="BB311" i="2" s="1"/>
  <c r="BB308" i="2" s="1"/>
  <c r="BA353" i="1"/>
  <c r="BA352" i="1"/>
  <c r="BA351" i="1" s="1"/>
  <c r="BC353" i="1"/>
  <c r="BC352" i="1" s="1"/>
  <c r="BC351" i="1" s="1"/>
  <c r="BB369" i="2"/>
  <c r="BB368" i="2" s="1"/>
  <c r="BB367" i="2" s="1"/>
  <c r="BA357" i="1"/>
  <c r="BC380" i="1"/>
  <c r="BC379" i="1" s="1"/>
  <c r="BB379" i="2"/>
  <c r="BB378" i="2" s="1"/>
  <c r="BB377" i="2" s="1"/>
  <c r="BA383" i="1"/>
  <c r="BA382" i="1" s="1"/>
  <c r="BC383" i="1"/>
  <c r="BC382" i="1" s="1"/>
  <c r="BB382" i="2"/>
  <c r="BB381" i="2" s="1"/>
  <c r="BB380" i="2" s="1"/>
  <c r="AV13" i="2"/>
  <c r="AV12" i="2" s="1"/>
  <c r="AV15" i="2"/>
  <c r="AV14" i="2" s="1"/>
  <c r="AV17" i="2"/>
  <c r="AV16" i="2" s="1"/>
  <c r="AV20" i="2"/>
  <c r="AV19" i="2" s="1"/>
  <c r="AV22" i="2"/>
  <c r="AV21" i="2" s="1"/>
  <c r="AT203" i="1"/>
  <c r="AT116" i="1"/>
  <c r="AT115" i="1" s="1"/>
  <c r="AT15" i="1"/>
  <c r="AJ28" i="2"/>
  <c r="AJ27" i="2" s="1"/>
  <c r="AJ23" i="3"/>
  <c r="AJ22" i="3" s="1"/>
  <c r="AJ32" i="2"/>
  <c r="AJ31" i="2" s="1"/>
  <c r="AJ27" i="3"/>
  <c r="AJ26" i="3" s="1"/>
  <c r="AJ35" i="2"/>
  <c r="AJ34" i="2" s="1"/>
  <c r="AJ33" i="2" s="1"/>
  <c r="AJ30" i="3"/>
  <c r="AJ29" i="3" s="1"/>
  <c r="AJ28" i="3" s="1"/>
  <c r="AJ47" i="2"/>
  <c r="AJ46" i="2" s="1"/>
  <c r="AJ45" i="2" s="1"/>
  <c r="AJ33" i="3"/>
  <c r="AJ32" i="3" s="1"/>
  <c r="AJ31" i="3" s="1"/>
  <c r="AN17" i="2"/>
  <c r="AN16" i="2" s="1"/>
  <c r="AN70" i="3"/>
  <c r="AN69" i="3" s="1"/>
  <c r="AM38" i="2"/>
  <c r="AM37" i="2" s="1"/>
  <c r="AM36" i="2" s="1"/>
  <c r="AM73" i="3"/>
  <c r="AM72" i="3" s="1"/>
  <c r="AM71" i="3" s="1"/>
  <c r="AJ73" i="2"/>
  <c r="AJ72" i="2" s="1"/>
  <c r="AJ71" i="2" s="1"/>
  <c r="AJ70" i="2" s="1"/>
  <c r="AJ69" i="2" s="1"/>
  <c r="AJ85" i="3"/>
  <c r="AJ84" i="3" s="1"/>
  <c r="AJ83" i="3" s="1"/>
  <c r="AJ126" i="2"/>
  <c r="AJ125" i="2" s="1"/>
  <c r="AJ124" i="2" s="1"/>
  <c r="AJ118" i="3"/>
  <c r="AJ117" i="3" s="1"/>
  <c r="AJ116" i="3" s="1"/>
  <c r="AI20" i="2"/>
  <c r="AI19" i="2" s="1"/>
  <c r="AI129" i="3"/>
  <c r="AI128" i="3" s="1"/>
  <c r="AJ162" i="2"/>
  <c r="AJ161" i="2" s="1"/>
  <c r="AJ363" i="2"/>
  <c r="AJ362" i="2" s="1"/>
  <c r="AJ361" i="2" s="1"/>
  <c r="AJ360" i="2" s="1"/>
  <c r="AJ305" i="3"/>
  <c r="AJ304" i="3" s="1"/>
  <c r="AJ303" i="3" s="1"/>
  <c r="AJ213" i="2"/>
  <c r="AJ212" i="2" s="1"/>
  <c r="AJ211" i="2" s="1"/>
  <c r="AJ210" i="2" s="1"/>
  <c r="AJ209" i="2" s="1"/>
  <c r="AJ341" i="3"/>
  <c r="AJ340" i="3" s="1"/>
  <c r="AJ339" i="3" s="1"/>
  <c r="AJ338" i="3" s="1"/>
  <c r="AJ198" i="2"/>
  <c r="AJ197" i="2" s="1"/>
  <c r="AJ350" i="3"/>
  <c r="AJ349" i="3" s="1"/>
  <c r="AJ200" i="2"/>
  <c r="AJ199" i="2" s="1"/>
  <c r="AJ352" i="3"/>
  <c r="AJ351" i="3" s="1"/>
  <c r="AL177" i="3"/>
  <c r="AL176" i="3" s="1"/>
  <c r="AL175" i="3" s="1"/>
  <c r="AI220" i="3"/>
  <c r="AI219" i="3" s="1"/>
  <c r="AI218" i="3" s="1"/>
  <c r="AJ329" i="2"/>
  <c r="AJ328" i="2" s="1"/>
  <c r="AJ240" i="3"/>
  <c r="AJ239" i="3" s="1"/>
  <c r="AJ331" i="2"/>
  <c r="AJ330" i="2" s="1"/>
  <c r="AJ242" i="3"/>
  <c r="AJ241" i="3" s="1"/>
  <c r="AJ267" i="2"/>
  <c r="AJ266" i="2" s="1"/>
  <c r="AJ265" i="2" s="1"/>
  <c r="AJ249" i="3"/>
  <c r="AJ248" i="3" s="1"/>
  <c r="AJ247" i="3" s="1"/>
  <c r="AJ243" i="3" s="1"/>
  <c r="AL251" i="3"/>
  <c r="AL250" i="3" s="1"/>
  <c r="AN256" i="3"/>
  <c r="AN255" i="3" s="1"/>
  <c r="AN254" i="3" s="1"/>
  <c r="AI315" i="2"/>
  <c r="AI314" i="2" s="1"/>
  <c r="AI313" i="2" s="1"/>
  <c r="AI336" i="3"/>
  <c r="AI335" i="3" s="1"/>
  <c r="AI334" i="3" s="1"/>
  <c r="AL342" i="2"/>
  <c r="AL341" i="2" s="1"/>
  <c r="AL44" i="3"/>
  <c r="AL43" i="3" s="1"/>
  <c r="AL42" i="3" s="1"/>
  <c r="AL366" i="2"/>
  <c r="AL365" i="2" s="1"/>
  <c r="AL88" i="3"/>
  <c r="AL87" i="3" s="1"/>
  <c r="AL368" i="3"/>
  <c r="AL367" i="3" s="1"/>
  <c r="AL366" i="3" s="1"/>
  <c r="AL365" i="3" s="1"/>
  <c r="AL364" i="3" s="1"/>
  <c r="AJ358" i="2"/>
  <c r="AJ357" i="2" s="1"/>
  <c r="AJ356" i="2" s="1"/>
  <c r="AJ372" i="3"/>
  <c r="AJ371" i="3" s="1"/>
  <c r="AJ370" i="3" s="1"/>
  <c r="AJ369" i="3" s="1"/>
  <c r="AJ373" i="2"/>
  <c r="AJ372" i="2" s="1"/>
  <c r="AJ371" i="2" s="1"/>
  <c r="AJ370" i="2" s="1"/>
  <c r="AJ14" i="3"/>
  <c r="AJ13" i="3" s="1"/>
  <c r="AJ12" i="3" s="1"/>
  <c r="AJ11" i="3" s="1"/>
  <c r="AN385" i="2"/>
  <c r="AN384" i="2" s="1"/>
  <c r="AN383" i="2" s="1"/>
  <c r="AN58" i="3"/>
  <c r="AN57" i="3" s="1"/>
  <c r="AN56" i="3" s="1"/>
  <c r="AX81" i="2"/>
  <c r="AX80" i="2" s="1"/>
  <c r="AX83" i="2"/>
  <c r="AX82" i="2" s="1"/>
  <c r="AX95" i="3"/>
  <c r="AX94" i="3" s="1"/>
  <c r="BB64" i="1"/>
  <c r="BC64" i="1"/>
  <c r="BB85" i="2"/>
  <c r="BB84" i="2" s="1"/>
  <c r="BC73" i="1"/>
  <c r="BB65" i="2"/>
  <c r="BB64" i="2" s="1"/>
  <c r="AW118" i="3"/>
  <c r="AW117" i="3" s="1"/>
  <c r="AW116" i="3" s="1"/>
  <c r="AW126" i="2"/>
  <c r="AW125" i="2" s="1"/>
  <c r="AW124" i="2" s="1"/>
  <c r="BC88" i="1"/>
  <c r="BC87" i="1" s="1"/>
  <c r="BB132" i="2"/>
  <c r="BB131" i="2" s="1"/>
  <c r="BB130" i="2" s="1"/>
  <c r="AW125" i="3"/>
  <c r="AW124" i="3" s="1"/>
  <c r="AW123" i="3" s="1"/>
  <c r="AW122" i="3" s="1"/>
  <c r="AW137" i="2"/>
  <c r="AW136" i="2" s="1"/>
  <c r="AW135" i="2" s="1"/>
  <c r="AW134" i="2" s="1"/>
  <c r="AW133" i="2" s="1"/>
  <c r="BC103" i="1"/>
  <c r="BC102" i="1" s="1"/>
  <c r="BB101" i="2"/>
  <c r="BB100" i="2" s="1"/>
  <c r="BB99" i="2" s="1"/>
  <c r="AW139" i="3"/>
  <c r="AW138" i="3" s="1"/>
  <c r="AW137" i="3" s="1"/>
  <c r="AW107" i="2"/>
  <c r="AW106" i="2" s="1"/>
  <c r="AW105" i="2" s="1"/>
  <c r="AV153" i="2"/>
  <c r="AV152" i="2" s="1"/>
  <c r="AV151" i="2" s="1"/>
  <c r="BC144" i="1"/>
  <c r="BC143" i="1" s="1"/>
  <c r="BB159" i="2"/>
  <c r="BB158" i="2" s="1"/>
  <c r="BB157" i="2" s="1"/>
  <c r="BA178" i="2"/>
  <c r="BA177" i="2" s="1"/>
  <c r="BA176" i="2" s="1"/>
  <c r="AW305" i="3"/>
  <c r="AW304" i="3" s="1"/>
  <c r="AW303" i="3" s="1"/>
  <c r="AW299" i="3" s="1"/>
  <c r="AW363" i="2"/>
  <c r="AW362" i="2" s="1"/>
  <c r="AW361" i="2" s="1"/>
  <c r="AW360" i="2" s="1"/>
  <c r="BC201" i="1"/>
  <c r="BB193" i="2"/>
  <c r="BB192" i="2" s="1"/>
  <c r="AW352" i="3"/>
  <c r="AW351" i="3" s="1"/>
  <c r="AW348" i="3" s="1"/>
  <c r="AW200" i="2"/>
  <c r="AW199" i="2" s="1"/>
  <c r="AX358" i="3"/>
  <c r="AX357" i="3" s="1"/>
  <c r="AX206" i="2"/>
  <c r="AX205" i="2" s="1"/>
  <c r="AW171" i="3"/>
  <c r="AW170" i="3" s="1"/>
  <c r="AW169" i="3" s="1"/>
  <c r="AW258" i="2"/>
  <c r="AW257" i="2" s="1"/>
  <c r="AW256" i="2" s="1"/>
  <c r="AV189" i="3"/>
  <c r="AV188" i="3" s="1"/>
  <c r="AV187" i="3" s="1"/>
  <c r="AV193" i="3"/>
  <c r="AV192" i="3" s="1"/>
  <c r="AV191" i="3" s="1"/>
  <c r="AV249" i="2"/>
  <c r="AV248" i="2" s="1"/>
  <c r="AV247" i="2" s="1"/>
  <c r="AZ280" i="2"/>
  <c r="AZ279" i="2" s="1"/>
  <c r="AZ278" i="2" s="1"/>
  <c r="BA283" i="2"/>
  <c r="BA282" i="2" s="1"/>
  <c r="BA281" i="2" s="1"/>
  <c r="BC284" i="1"/>
  <c r="BC283" i="1" s="1"/>
  <c r="BB264" i="2"/>
  <c r="BB263" i="2" s="1"/>
  <c r="BB262" i="2" s="1"/>
  <c r="AV236" i="3"/>
  <c r="AV235" i="3" s="1"/>
  <c r="AV234" i="3" s="1"/>
  <c r="AV224" i="3" s="1"/>
  <c r="AV300" i="2"/>
  <c r="AV299" i="2" s="1"/>
  <c r="AW240" i="3"/>
  <c r="AW239" i="3" s="1"/>
  <c r="AW329" i="2"/>
  <c r="AW328" i="2" s="1"/>
  <c r="BC299" i="1"/>
  <c r="BB331" i="2"/>
  <c r="BB330" i="2" s="1"/>
  <c r="AW253" i="3"/>
  <c r="AW252" i="3" s="1"/>
  <c r="AW271" i="2"/>
  <c r="AW270" i="2" s="1"/>
  <c r="AV302" i="3"/>
  <c r="AV301" i="3" s="1"/>
  <c r="AV300" i="3" s="1"/>
  <c r="AV299" i="3" s="1"/>
  <c r="AV307" i="2"/>
  <c r="AV306" i="2" s="1"/>
  <c r="AV305" i="2" s="1"/>
  <c r="AV315" i="3"/>
  <c r="AV314" i="3" s="1"/>
  <c r="AV313" i="3" s="1"/>
  <c r="AV255" i="2"/>
  <c r="AV254" i="2" s="1"/>
  <c r="AV253" i="2" s="1"/>
  <c r="AV322" i="3"/>
  <c r="AV321" i="3" s="1"/>
  <c r="AV320" i="3" s="1"/>
  <c r="AV324" i="2"/>
  <c r="AV323" i="2" s="1"/>
  <c r="AV322" i="2" s="1"/>
  <c r="AV321" i="2" s="1"/>
  <c r="AV320" i="2" s="1"/>
  <c r="AV333" i="3"/>
  <c r="AV332" i="3" s="1"/>
  <c r="AV312" i="2"/>
  <c r="AV311" i="2" s="1"/>
  <c r="BC344" i="1"/>
  <c r="BB342" i="2"/>
  <c r="BB341" i="2" s="1"/>
  <c r="BC346" i="1"/>
  <c r="BB344" i="2"/>
  <c r="BB343" i="2" s="1"/>
  <c r="AW62" i="3"/>
  <c r="AW61" i="3" s="1"/>
  <c r="AW60" i="3" s="1"/>
  <c r="AW59" i="3" s="1"/>
  <c r="AW369" i="2"/>
  <c r="AW368" i="2" s="1"/>
  <c r="AW367" i="2" s="1"/>
  <c r="AW364" i="2" s="1"/>
  <c r="BC362" i="1"/>
  <c r="BC361" i="1" s="1"/>
  <c r="BC360" i="1" s="1"/>
  <c r="BB352" i="2"/>
  <c r="BB351" i="2" s="1"/>
  <c r="BB350" i="2" s="1"/>
  <c r="BB349" i="2" s="1"/>
  <c r="BB348" i="2" s="1"/>
  <c r="AW372" i="3"/>
  <c r="AW371" i="3" s="1"/>
  <c r="AW370" i="3" s="1"/>
  <c r="AW369" i="3" s="1"/>
  <c r="AW358" i="2"/>
  <c r="AW357" i="2" s="1"/>
  <c r="AW356" i="2" s="1"/>
  <c r="AW349" i="2" s="1"/>
  <c r="AW348" i="2" s="1"/>
  <c r="BC372" i="1"/>
  <c r="BB373" i="2"/>
  <c r="BB372" i="2" s="1"/>
  <c r="BB371" i="2" s="1"/>
  <c r="BB370" i="2" s="1"/>
  <c r="AW52" i="3"/>
  <c r="AW51" i="3" s="1"/>
  <c r="AW50" i="3" s="1"/>
  <c r="AW379" i="2"/>
  <c r="AW378" i="2" s="1"/>
  <c r="AW377" i="2" s="1"/>
  <c r="AW55" i="3"/>
  <c r="AW54" i="3" s="1"/>
  <c r="AW53" i="3" s="1"/>
  <c r="AW382" i="2"/>
  <c r="AW381" i="2" s="1"/>
  <c r="AW380" i="2" s="1"/>
  <c r="R217" i="3"/>
  <c r="R216" i="3" s="1"/>
  <c r="R215" i="3" s="1"/>
  <c r="N292" i="2"/>
  <c r="N291" i="2" s="1"/>
  <c r="N290" i="2" s="1"/>
  <c r="AW25" i="2"/>
  <c r="AW24" i="2" s="1"/>
  <c r="AW23" i="2" s="1"/>
  <c r="AW28" i="2"/>
  <c r="AW27" i="2" s="1"/>
  <c r="AW30" i="2"/>
  <c r="AW29" i="2" s="1"/>
  <c r="AW32" i="2"/>
  <c r="AW31" i="2" s="1"/>
  <c r="AW35" i="2"/>
  <c r="AW34" i="2" s="1"/>
  <c r="AW33" i="2" s="1"/>
  <c r="AW38" i="2"/>
  <c r="AW37" i="2" s="1"/>
  <c r="AW36" i="2" s="1"/>
  <c r="AW41" i="2"/>
  <c r="AW40" i="2" s="1"/>
  <c r="AW39" i="2" s="1"/>
  <c r="AW44" i="2"/>
  <c r="AW43" i="2" s="1"/>
  <c r="AW42" i="2" s="1"/>
  <c r="AW47" i="2"/>
  <c r="AW46" i="2" s="1"/>
  <c r="AW45" i="2" s="1"/>
  <c r="AW50" i="2"/>
  <c r="AW49" i="2" s="1"/>
  <c r="AW48" i="2" s="1"/>
  <c r="AW61" i="2"/>
  <c r="AW60" i="2" s="1"/>
  <c r="AW63" i="2"/>
  <c r="AW62" i="2" s="1"/>
  <c r="BB307" i="1"/>
  <c r="BA267" i="2" s="1"/>
  <c r="BA266" i="2" s="1"/>
  <c r="BA249" i="3"/>
  <c r="BA248" i="3" s="1"/>
  <c r="BA199" i="3"/>
  <c r="BA198" i="3" s="1"/>
  <c r="BA197" i="3" s="1"/>
  <c r="BA214" i="3"/>
  <c r="BA213" i="3" s="1"/>
  <c r="BA212" i="3" s="1"/>
  <c r="BA227" i="3"/>
  <c r="BA226" i="3" s="1"/>
  <c r="BA225" i="3" s="1"/>
  <c r="BA242" i="3"/>
  <c r="BA241" i="3" s="1"/>
  <c r="BB300" i="1"/>
  <c r="BA331" i="2" s="1"/>
  <c r="BA330" i="2" s="1"/>
  <c r="BB285" i="1"/>
  <c r="BA264" i="2" s="1"/>
  <c r="BA263" i="2" s="1"/>
  <c r="BA262" i="2" s="1"/>
  <c r="BB257" i="1"/>
  <c r="BB256" i="1"/>
  <c r="BB255" i="1" s="1"/>
  <c r="BB44" i="1"/>
  <c r="BA38" i="2" s="1"/>
  <c r="BA37" i="2" s="1"/>
  <c r="BA36" i="2" s="1"/>
  <c r="BA73" i="3"/>
  <c r="BA72" i="3" s="1"/>
  <c r="BA71" i="3" s="1"/>
  <c r="AS40" i="1"/>
  <c r="AZ70" i="3"/>
  <c r="AZ69" i="3" s="1"/>
  <c r="AS38" i="1"/>
  <c r="AZ68" i="3"/>
  <c r="AZ67" i="3" s="1"/>
  <c r="AS36" i="1"/>
  <c r="AZ66" i="3"/>
  <c r="AZ65" i="3" s="1"/>
  <c r="AZ40" i="3"/>
  <c r="AZ39" i="3" s="1"/>
  <c r="AZ38" i="3" s="1"/>
  <c r="AZ37" i="3" s="1"/>
  <c r="AS32" i="1"/>
  <c r="AS31" i="1" s="1"/>
  <c r="AS30" i="1" s="1"/>
  <c r="AM25" i="2"/>
  <c r="AM24" i="2" s="1"/>
  <c r="AM23" i="2" s="1"/>
  <c r="AM20" i="3"/>
  <c r="AM19" i="3" s="1"/>
  <c r="AM18" i="3" s="1"/>
  <c r="AJ30" i="2"/>
  <c r="AJ29" i="2" s="1"/>
  <c r="AJ25" i="3"/>
  <c r="AJ24" i="3" s="1"/>
  <c r="AL35" i="2"/>
  <c r="AL34" i="2" s="1"/>
  <c r="AL33" i="2" s="1"/>
  <c r="AL30" i="3"/>
  <c r="AL29" i="3" s="1"/>
  <c r="AL28" i="3" s="1"/>
  <c r="AL47" i="2"/>
  <c r="AL46" i="2" s="1"/>
  <c r="AL45" i="2" s="1"/>
  <c r="AL33" i="3"/>
  <c r="AL32" i="3" s="1"/>
  <c r="AL31" i="3" s="1"/>
  <c r="AL13" i="2"/>
  <c r="AL12" i="2" s="1"/>
  <c r="AL66" i="3"/>
  <c r="AL65" i="3" s="1"/>
  <c r="AI15" i="2"/>
  <c r="AI14" i="2" s="1"/>
  <c r="AI68" i="3"/>
  <c r="AI67" i="3" s="1"/>
  <c r="AJ41" i="2"/>
  <c r="AJ40" i="2" s="1"/>
  <c r="AJ39" i="2" s="1"/>
  <c r="AJ76" i="3"/>
  <c r="AJ75" i="3" s="1"/>
  <c r="AJ74" i="3" s="1"/>
  <c r="AJ68" i="2"/>
  <c r="AJ67" i="2" s="1"/>
  <c r="AJ66" i="2" s="1"/>
  <c r="AJ109" i="3"/>
  <c r="AJ108" i="3" s="1"/>
  <c r="AJ107" i="3" s="1"/>
  <c r="AI90" i="2"/>
  <c r="AI89" i="2" s="1"/>
  <c r="AI88" i="2" s="1"/>
  <c r="AI87" i="2" s="1"/>
  <c r="AI86" i="2" s="1"/>
  <c r="AI114" i="3"/>
  <c r="AI113" i="3" s="1"/>
  <c r="AI112" i="3" s="1"/>
  <c r="AI111" i="3" s="1"/>
  <c r="AJ137" i="2"/>
  <c r="AJ136" i="2" s="1"/>
  <c r="AJ135" i="2" s="1"/>
  <c r="AJ134" i="2" s="1"/>
  <c r="AJ133" i="2" s="1"/>
  <c r="AJ125" i="3"/>
  <c r="AJ124" i="3" s="1"/>
  <c r="AJ123" i="3" s="1"/>
  <c r="AJ122" i="3" s="1"/>
  <c r="AJ156" i="2"/>
  <c r="AJ155" i="2" s="1"/>
  <c r="AJ154" i="2" s="1"/>
  <c r="AN178" i="2"/>
  <c r="AN177" i="2" s="1"/>
  <c r="AN176" i="2" s="1"/>
  <c r="AK208" i="2"/>
  <c r="AK207" i="2" s="1"/>
  <c r="AK360" i="3"/>
  <c r="AK359" i="3" s="1"/>
  <c r="AK356" i="3" s="1"/>
  <c r="AL249" i="3"/>
  <c r="AL248" i="3" s="1"/>
  <c r="AI312" i="2"/>
  <c r="AI311" i="2" s="1"/>
  <c r="AI333" i="3"/>
  <c r="AI332" i="3" s="1"/>
  <c r="AM342" i="2"/>
  <c r="AM341" i="2" s="1"/>
  <c r="AM44" i="3"/>
  <c r="AM43" i="3" s="1"/>
  <c r="AM42" i="3" s="1"/>
  <c r="AN347" i="2"/>
  <c r="AN346" i="2" s="1"/>
  <c r="AN345" i="2" s="1"/>
  <c r="AN49" i="3"/>
  <c r="AN48" i="3" s="1"/>
  <c r="AN47" i="3" s="1"/>
  <c r="AM369" i="2"/>
  <c r="AM368" i="2" s="1"/>
  <c r="AM367" i="2" s="1"/>
  <c r="AM62" i="3"/>
  <c r="AM61" i="3" s="1"/>
  <c r="AM60" i="3" s="1"/>
  <c r="AM59" i="3" s="1"/>
  <c r="AM366" i="2"/>
  <c r="AM365" i="2" s="1"/>
  <c r="AM88" i="3"/>
  <c r="AM86" i="3" s="1"/>
  <c r="AJ382" i="2"/>
  <c r="AJ381" i="2" s="1"/>
  <c r="AJ380" i="2" s="1"/>
  <c r="AJ376" i="2" s="1"/>
  <c r="AJ55" i="3"/>
  <c r="AJ54" i="3" s="1"/>
  <c r="AJ53" i="3" s="1"/>
  <c r="AK385" i="2"/>
  <c r="AK384" i="2" s="1"/>
  <c r="AK383" i="2" s="1"/>
  <c r="AK58" i="3"/>
  <c r="AK57" i="3" s="1"/>
  <c r="AK56" i="3" s="1"/>
  <c r="AV40" i="3"/>
  <c r="AV39" i="3" s="1"/>
  <c r="AV38" i="3" s="1"/>
  <c r="AV37" i="3" s="1"/>
  <c r="AV121" i="2"/>
  <c r="AV120" i="2" s="1"/>
  <c r="AV119" i="2" s="1"/>
  <c r="AV118" i="2" s="1"/>
  <c r="AV117" i="2" s="1"/>
  <c r="AV97" i="3"/>
  <c r="AV96" i="3" s="1"/>
  <c r="AV91" i="3" s="1"/>
  <c r="AV90" i="3" s="1"/>
  <c r="AV89" i="3" s="1"/>
  <c r="AV85" i="2"/>
  <c r="AV84" i="2" s="1"/>
  <c r="AW106" i="3"/>
  <c r="AW105" i="3" s="1"/>
  <c r="AW65" i="2"/>
  <c r="AW64" i="2" s="1"/>
  <c r="AW121" i="3"/>
  <c r="AW120" i="3" s="1"/>
  <c r="AW119" i="3" s="1"/>
  <c r="AW132" i="2"/>
  <c r="AW131" i="2" s="1"/>
  <c r="AW130" i="2" s="1"/>
  <c r="AW123" i="2" s="1"/>
  <c r="AW122" i="2" s="1"/>
  <c r="AW136" i="3"/>
  <c r="AW135" i="3" s="1"/>
  <c r="AW134" i="3" s="1"/>
  <c r="AW133" i="3" s="1"/>
  <c r="AW101" i="2"/>
  <c r="AW100" i="2" s="1"/>
  <c r="AW99" i="2" s="1"/>
  <c r="AW159" i="2"/>
  <c r="AW158" i="2" s="1"/>
  <c r="AW157" i="2" s="1"/>
  <c r="BB178" i="2"/>
  <c r="BB177" i="2" s="1"/>
  <c r="BB176" i="2" s="1"/>
  <c r="BC170" i="1"/>
  <c r="BC169" i="1" s="1"/>
  <c r="BC168" i="1" s="1"/>
  <c r="BB187" i="2"/>
  <c r="BB186" i="2" s="1"/>
  <c r="BB185" i="2" s="1"/>
  <c r="BB184" i="2" s="1"/>
  <c r="AW298" i="3"/>
  <c r="AW297" i="3" s="1"/>
  <c r="AW296" i="3" s="1"/>
  <c r="AW295" i="3" s="1"/>
  <c r="AW224" i="2"/>
  <c r="AW223" i="2" s="1"/>
  <c r="AW222" i="2" s="1"/>
  <c r="AW221" i="2" s="1"/>
  <c r="AW220" i="2" s="1"/>
  <c r="AY364" i="2"/>
  <c r="AV328" i="3"/>
  <c r="AV327" i="3" s="1"/>
  <c r="AW345" i="3"/>
  <c r="AW344" i="3" s="1"/>
  <c r="AW193" i="2"/>
  <c r="AW192" i="2" s="1"/>
  <c r="AW191" i="2" s="1"/>
  <c r="BC203" i="1"/>
  <c r="BB195" i="2"/>
  <c r="BB194" i="2" s="1"/>
  <c r="BC211" i="1"/>
  <c r="BC210" i="1"/>
  <c r="BB203" i="2"/>
  <c r="BB202" i="2" s="1"/>
  <c r="BB201" i="2" s="1"/>
  <c r="AX360" i="3"/>
  <c r="AX359" i="3" s="1"/>
  <c r="AX208" i="2"/>
  <c r="AX207" i="2" s="1"/>
  <c r="AX204" i="2" s="1"/>
  <c r="BB280" i="2"/>
  <c r="BB279" i="2" s="1"/>
  <c r="BB278" i="2" s="1"/>
  <c r="BB283" i="2"/>
  <c r="BB282" i="2" s="1"/>
  <c r="BB281" i="2" s="1"/>
  <c r="AW227" i="3"/>
  <c r="AW226" i="3" s="1"/>
  <c r="AW225" i="3" s="1"/>
  <c r="AW264" i="2"/>
  <c r="AW263" i="2" s="1"/>
  <c r="AW262" i="2" s="1"/>
  <c r="AY300" i="2"/>
  <c r="AY299" i="2" s="1"/>
  <c r="AY298" i="2" s="1"/>
  <c r="AY297" i="2" s="1"/>
  <c r="AY296" i="2" s="1"/>
  <c r="AW242" i="3"/>
  <c r="AW241" i="3" s="1"/>
  <c r="AW331" i="2"/>
  <c r="AW330" i="2" s="1"/>
  <c r="BC308" i="1"/>
  <c r="BB269" i="2"/>
  <c r="BB268" i="2" s="1"/>
  <c r="BB313" i="1"/>
  <c r="BB312" i="1" s="1"/>
  <c r="BC313" i="1"/>
  <c r="BC312" i="1" s="1"/>
  <c r="BB302" i="2"/>
  <c r="BB301" i="2"/>
  <c r="BB325" i="1"/>
  <c r="BB324" i="1" s="1"/>
  <c r="BA308" i="2"/>
  <c r="AV336" i="3"/>
  <c r="AV335" i="3" s="1"/>
  <c r="AV334" i="3" s="1"/>
  <c r="AV315" i="2"/>
  <c r="AV314" i="2" s="1"/>
  <c r="AV313" i="2" s="1"/>
  <c r="AW44" i="3"/>
  <c r="AW43" i="3" s="1"/>
  <c r="AW342" i="2"/>
  <c r="AW341" i="2" s="1"/>
  <c r="AW344" i="2"/>
  <c r="AW343" i="2" s="1"/>
  <c r="AW46" i="3"/>
  <c r="AW45" i="3" s="1"/>
  <c r="AV368" i="3"/>
  <c r="AV367" i="3" s="1"/>
  <c r="AV366" i="3" s="1"/>
  <c r="AV365" i="3" s="1"/>
  <c r="AV364" i="3" s="1"/>
  <c r="AV352" i="2"/>
  <c r="AV351" i="2" s="1"/>
  <c r="AV350" i="2" s="1"/>
  <c r="AW14" i="3"/>
  <c r="AW13" i="3" s="1"/>
  <c r="AW373" i="2"/>
  <c r="AW372" i="2" s="1"/>
  <c r="AW371" i="2" s="1"/>
  <c r="AW370" i="2" s="1"/>
  <c r="AX58" i="3"/>
  <c r="AX57" i="3" s="1"/>
  <c r="AX56" i="3" s="1"/>
  <c r="AX385" i="2"/>
  <c r="AX384" i="2" s="1"/>
  <c r="AX383" i="2" s="1"/>
  <c r="AX376" i="2" s="1"/>
  <c r="BB13" i="2"/>
  <c r="BB12" i="2" s="1"/>
  <c r="BB17" i="2"/>
  <c r="BB16" i="2" s="1"/>
  <c r="BB22" i="2"/>
  <c r="BB21" i="2" s="1"/>
  <c r="BB25" i="2"/>
  <c r="BB24" i="2" s="1"/>
  <c r="BB23" i="2" s="1"/>
  <c r="BB30" i="2"/>
  <c r="BB29" i="2" s="1"/>
  <c r="BB35" i="2"/>
  <c r="BB34" i="2" s="1"/>
  <c r="BB33" i="2" s="1"/>
  <c r="BB38" i="2"/>
  <c r="BB37" i="2" s="1"/>
  <c r="BB36" i="2" s="1"/>
  <c r="BB41" i="2"/>
  <c r="BB40" i="2" s="1"/>
  <c r="BB39" i="2" s="1"/>
  <c r="AX56" i="2"/>
  <c r="AX55" i="2" s="1"/>
  <c r="AX54" i="2" s="1"/>
  <c r="BB63" i="2"/>
  <c r="BB62" i="2" s="1"/>
  <c r="AZ115" i="3"/>
  <c r="AZ214" i="3"/>
  <c r="AZ213" i="3" s="1"/>
  <c r="AZ212" i="3" s="1"/>
  <c r="BB21" i="3"/>
  <c r="BB214" i="3"/>
  <c r="BB213" i="3"/>
  <c r="BB212" i="3" s="1"/>
  <c r="BA299" i="3"/>
  <c r="AL214" i="3"/>
  <c r="AL213" i="3" s="1"/>
  <c r="AL212" i="3" s="1"/>
  <c r="AL190" i="3" s="1"/>
  <c r="R214" i="3"/>
  <c r="R213" i="3" s="1"/>
  <c r="R212" i="3" s="1"/>
  <c r="AY289" i="2"/>
  <c r="AY288" i="2" s="1"/>
  <c r="AY287" i="2" s="1"/>
  <c r="AM289" i="2"/>
  <c r="AM288" i="2" s="1"/>
  <c r="AM287" i="2" s="1"/>
  <c r="AA246" i="2"/>
  <c r="W246" i="2"/>
  <c r="S289" i="2"/>
  <c r="S288" i="2" s="1"/>
  <c r="S287" i="2" s="1"/>
  <c r="AO214" i="3"/>
  <c r="AO213" i="3" s="1"/>
  <c r="AO212" i="3" s="1"/>
  <c r="U214" i="3"/>
  <c r="U213" i="3" s="1"/>
  <c r="U212" i="3" s="1"/>
  <c r="AP246" i="2"/>
  <c r="Z246" i="2"/>
  <c r="V246" i="2"/>
  <c r="R289" i="2"/>
  <c r="R288" i="2" s="1"/>
  <c r="R287" i="2" s="1"/>
  <c r="AN214" i="3"/>
  <c r="AN213" i="3" s="1"/>
  <c r="AN212" i="3" s="1"/>
  <c r="T214" i="3"/>
  <c r="T213" i="3" s="1"/>
  <c r="T212" i="3" s="1"/>
  <c r="AY214" i="3"/>
  <c r="AY213" i="3" s="1"/>
  <c r="AY212" i="3" s="1"/>
  <c r="BB318" i="2"/>
  <c r="AV127" i="3"/>
  <c r="AV126" i="3" s="1"/>
  <c r="Z190" i="3"/>
  <c r="AP190" i="3"/>
  <c r="AY64" i="3"/>
  <c r="AA190" i="3"/>
  <c r="AN356" i="3"/>
  <c r="AJ356" i="3"/>
  <c r="AO238" i="3"/>
  <c r="AO237" i="3" s="1"/>
  <c r="AM238" i="3"/>
  <c r="AM237" i="3" s="1"/>
  <c r="AH356" i="3"/>
  <c r="AV100" i="3"/>
  <c r="AV99" i="3" s="1"/>
  <c r="AV98" i="3" s="1"/>
  <c r="AL348" i="3"/>
  <c r="AH348" i="3"/>
  <c r="AN324" i="3"/>
  <c r="AP324" i="3"/>
  <c r="AO317" i="3"/>
  <c r="AO316" i="3" s="1"/>
  <c r="AK317" i="3"/>
  <c r="AK316" i="3" s="1"/>
  <c r="AK306" i="3" s="1"/>
  <c r="AU324" i="3"/>
  <c r="AI238" i="3"/>
  <c r="AI237" i="3" s="1"/>
  <c r="AU317" i="3"/>
  <c r="AU316" i="3" s="1"/>
  <c r="AU306" i="3" s="1"/>
  <c r="AI247" i="3"/>
  <c r="AH115" i="3"/>
  <c r="AK11" i="2"/>
  <c r="AP356" i="3"/>
  <c r="AP348" i="3"/>
  <c r="AM343" i="3"/>
  <c r="AP329" i="3"/>
  <c r="AI317" i="3"/>
  <c r="AI316" i="3" s="1"/>
  <c r="AN317" i="3"/>
  <c r="AN316" i="3" s="1"/>
  <c r="AJ317" i="3"/>
  <c r="AJ316" i="3" s="1"/>
  <c r="AO247" i="3"/>
  <c r="AP133" i="3"/>
  <c r="AK329" i="3"/>
  <c r="AH329" i="3"/>
  <c r="AI324" i="3"/>
  <c r="AP100" i="3"/>
  <c r="AP99" i="3" s="1"/>
  <c r="AP98" i="3" s="1"/>
  <c r="AO343" i="3"/>
  <c r="AK343" i="3"/>
  <c r="AJ329" i="3"/>
  <c r="AL324" i="3"/>
  <c r="AH324" i="3"/>
  <c r="AP317" i="3"/>
  <c r="AP316" i="3" s="1"/>
  <c r="AL317" i="3"/>
  <c r="AL316" i="3" s="1"/>
  <c r="AL306" i="3" s="1"/>
  <c r="AH317" i="3"/>
  <c r="AH316" i="3" s="1"/>
  <c r="AP238" i="3"/>
  <c r="AP237" i="3" s="1"/>
  <c r="AL238" i="3"/>
  <c r="AL237" i="3" s="1"/>
  <c r="AO127" i="3"/>
  <c r="AO126" i="3" s="1"/>
  <c r="AN91" i="3"/>
  <c r="AN90" i="3" s="1"/>
  <c r="AN89" i="3" s="1"/>
  <c r="AO324" i="3"/>
  <c r="AK324" i="3"/>
  <c r="AJ115" i="3"/>
  <c r="AK87" i="3"/>
  <c r="AH42" i="3"/>
  <c r="AM12" i="3"/>
  <c r="AM11" i="3" s="1"/>
  <c r="AU238" i="3"/>
  <c r="AU237" i="3" s="1"/>
  <c r="AU127" i="3"/>
  <c r="AU126" i="3" s="1"/>
  <c r="AN127" i="3"/>
  <c r="AN126" i="3" s="1"/>
  <c r="AJ127" i="3"/>
  <c r="AJ126" i="3" s="1"/>
  <c r="AJ87" i="3"/>
  <c r="AP64" i="3"/>
  <c r="AH64" i="3"/>
  <c r="AX317" i="3"/>
  <c r="AX316" i="3" s="1"/>
  <c r="AX299" i="3"/>
  <c r="AV115" i="3"/>
  <c r="AU64" i="3"/>
  <c r="AO115" i="3"/>
  <c r="AK115" i="3"/>
  <c r="AL100" i="3"/>
  <c r="AH100" i="3"/>
  <c r="AH99" i="3" s="1"/>
  <c r="AH98" i="3" s="1"/>
  <c r="AK91" i="3"/>
  <c r="AK90" i="3" s="1"/>
  <c r="AK89" i="3" s="1"/>
  <c r="AO86" i="3"/>
  <c r="AH86" i="3"/>
  <c r="AK64" i="3"/>
  <c r="AW317" i="3"/>
  <c r="AW316" i="3" s="1"/>
  <c r="AM21" i="3"/>
  <c r="AV317" i="3"/>
  <c r="AV316" i="3" s="1"/>
  <c r="AW127" i="3"/>
  <c r="AW126" i="3" s="1"/>
  <c r="AX343" i="3"/>
  <c r="AX329" i="3"/>
  <c r="AU329" i="3"/>
  <c r="AU323" i="3" s="1"/>
  <c r="AU299" i="3"/>
  <c r="AU247" i="3"/>
  <c r="AW329" i="3"/>
  <c r="AV247" i="3"/>
  <c r="AV243" i="3" s="1"/>
  <c r="AV238" i="3"/>
  <c r="AV237" i="3" s="1"/>
  <c r="AU224" i="3"/>
  <c r="AX238" i="3"/>
  <c r="AX237" i="3" s="1"/>
  <c r="AX165" i="3"/>
  <c r="AX133" i="3"/>
  <c r="AU91" i="3"/>
  <c r="AU90" i="3" s="1"/>
  <c r="AU89" i="3" s="1"/>
  <c r="AX324" i="3"/>
  <c r="AX323" i="3" s="1"/>
  <c r="AX247" i="3"/>
  <c r="AX243" i="3" s="1"/>
  <c r="AU100" i="3"/>
  <c r="AU115" i="3"/>
  <c r="AW64" i="3"/>
  <c r="AW87" i="3"/>
  <c r="AV86" i="3"/>
  <c r="AX42" i="3"/>
  <c r="AX21" i="3"/>
  <c r="AX17" i="3" s="1"/>
  <c r="AX12" i="3"/>
  <c r="AX11" i="3" s="1"/>
  <c r="AX127" i="3"/>
  <c r="AX126" i="3" s="1"/>
  <c r="AX115" i="3"/>
  <c r="AU86" i="3"/>
  <c r="AW21" i="3"/>
  <c r="AW17" i="3" s="1"/>
  <c r="AX100" i="3"/>
  <c r="AX99" i="3" s="1"/>
  <c r="AX98" i="3" s="1"/>
  <c r="AX64" i="3"/>
  <c r="AV42" i="3"/>
  <c r="AV21" i="3"/>
  <c r="AV12" i="3"/>
  <c r="AV11" i="3" s="1"/>
  <c r="AU42" i="3"/>
  <c r="AU41" i="3" s="1"/>
  <c r="AU12" i="3"/>
  <c r="AU11" i="3" s="1"/>
  <c r="AX87" i="3"/>
  <c r="AO364" i="3"/>
  <c r="AI364" i="3"/>
  <c r="AI329" i="3"/>
  <c r="AP299" i="3"/>
  <c r="AL299" i="3"/>
  <c r="AH299" i="3"/>
  <c r="AP247" i="3"/>
  <c r="AI224" i="3"/>
  <c r="AJ224" i="3"/>
  <c r="AP343" i="3"/>
  <c r="AM247" i="3"/>
  <c r="AK348" i="3"/>
  <c r="AJ299" i="3"/>
  <c r="AO224" i="3"/>
  <c r="AO348" i="3"/>
  <c r="AH343" i="3"/>
  <c r="AK299" i="3"/>
  <c r="AH247" i="3"/>
  <c r="AK224" i="3"/>
  <c r="AL165" i="3"/>
  <c r="AO133" i="3"/>
  <c r="AM133" i="3"/>
  <c r="AK127" i="3"/>
  <c r="AK126" i="3" s="1"/>
  <c r="AH133" i="3"/>
  <c r="AP127" i="3"/>
  <c r="AP126" i="3" s="1"/>
  <c r="AL127" i="3"/>
  <c r="AL126" i="3" s="1"/>
  <c r="AH127" i="3"/>
  <c r="AH126" i="3" s="1"/>
  <c r="AI100" i="3"/>
  <c r="AL91" i="3"/>
  <c r="AL90" i="3" s="1"/>
  <c r="AL89" i="3" s="1"/>
  <c r="AH91" i="3"/>
  <c r="AH90" i="3" s="1"/>
  <c r="AH89" i="3" s="1"/>
  <c r="AI127" i="3"/>
  <c r="AI126" i="3" s="1"/>
  <c r="AI115" i="3"/>
  <c r="AL115" i="3"/>
  <c r="AO100" i="3"/>
  <c r="AP115" i="3"/>
  <c r="AI87" i="3"/>
  <c r="AL86" i="3"/>
  <c r="AO42" i="3"/>
  <c r="AM87" i="3"/>
  <c r="AP86" i="3"/>
  <c r="AJ64" i="3"/>
  <c r="AP91" i="3"/>
  <c r="AP90" i="3" s="1"/>
  <c r="AP89" i="3" s="1"/>
  <c r="AP12" i="3"/>
  <c r="AP11" i="3" s="1"/>
  <c r="AL12" i="3"/>
  <c r="AL11" i="3" s="1"/>
  <c r="AH168" i="2"/>
  <c r="AJ317" i="2"/>
  <c r="AJ316" i="2" s="1"/>
  <c r="AK59" i="2"/>
  <c r="AK58" i="2" s="1"/>
  <c r="AK57" i="2" s="1"/>
  <c r="AI204" i="2"/>
  <c r="AH317" i="2"/>
  <c r="AH316" i="2" s="1"/>
  <c r="AH349" i="2"/>
  <c r="AH348" i="2" s="1"/>
  <c r="AK364" i="2"/>
  <c r="AI168" i="2"/>
  <c r="AK196" i="2"/>
  <c r="AJ11" i="2"/>
  <c r="AH226" i="2"/>
  <c r="AH225" i="2" s="1"/>
  <c r="AH219" i="2" s="1"/>
  <c r="AK123" i="2"/>
  <c r="AK122" i="2" s="1"/>
  <c r="AH191" i="2"/>
  <c r="AK308" i="2"/>
  <c r="AI196" i="2"/>
  <c r="AJ18" i="2"/>
  <c r="AI59" i="2"/>
  <c r="AH308" i="2"/>
  <c r="AK18" i="2"/>
  <c r="AH298" i="2"/>
  <c r="AH297" i="2" s="1"/>
  <c r="AH296" i="2" s="1"/>
  <c r="AJ308" i="2"/>
  <c r="AH327" i="2"/>
  <c r="AH326" i="2" s="1"/>
  <c r="AH325" i="2" s="1"/>
  <c r="AH340" i="2"/>
  <c r="AH196" i="2"/>
  <c r="AK226" i="2"/>
  <c r="AK225" i="2" s="1"/>
  <c r="AK219" i="2" s="1"/>
  <c r="AH59" i="2"/>
  <c r="AH58" i="2" s="1"/>
  <c r="AH57" i="2" s="1"/>
  <c r="AH11" i="2"/>
  <c r="AH183" i="2"/>
  <c r="AH182" i="2"/>
  <c r="AK317" i="2"/>
  <c r="AK316" i="2" s="1"/>
  <c r="AK304" i="2" s="1"/>
  <c r="AK303" i="2" s="1"/>
  <c r="AI327" i="2"/>
  <c r="AI326" i="2" s="1"/>
  <c r="AI325" i="2" s="1"/>
  <c r="AK191" i="2"/>
  <c r="AJ204" i="2"/>
  <c r="AJ298" i="2"/>
  <c r="AJ297" i="2" s="1"/>
  <c r="AJ296" i="2" s="1"/>
  <c r="AI349" i="2"/>
  <c r="AI348" i="2" s="1"/>
  <c r="AH18" i="2"/>
  <c r="AK327" i="2"/>
  <c r="AK326" i="2" s="1"/>
  <c r="AK325" i="2" s="1"/>
  <c r="AK340" i="2"/>
  <c r="AI339" i="2"/>
  <c r="AI338" i="2" s="1"/>
  <c r="AI364" i="2"/>
  <c r="BB197" i="1"/>
  <c r="BB196" i="1"/>
  <c r="BB195" i="1" s="1"/>
  <c r="BB306" i="1"/>
  <c r="BB299" i="1"/>
  <c r="BB284" i="1"/>
  <c r="BB283" i="1" s="1"/>
  <c r="BB43" i="1"/>
  <c r="BB42" i="1" s="1"/>
  <c r="BC205" i="1"/>
  <c r="BB208" i="1"/>
  <c r="AT262" i="1"/>
  <c r="AT261" i="1" s="1"/>
  <c r="AU386" i="1"/>
  <c r="AU385" i="1" s="1"/>
  <c r="AT383" i="1"/>
  <c r="AT382" i="1" s="1"/>
  <c r="AT380" i="1"/>
  <c r="AT379" i="1" s="1"/>
  <c r="AT374" i="1"/>
  <c r="AT372" i="1"/>
  <c r="AT353" i="1"/>
  <c r="AT352" i="1" s="1"/>
  <c r="AT351" i="1" s="1"/>
  <c r="AU349" i="1"/>
  <c r="AU348" i="1" s="1"/>
  <c r="AT346" i="1"/>
  <c r="AT344" i="1"/>
  <c r="AS250" i="1"/>
  <c r="AS249" i="1" s="1"/>
  <c r="AS246" i="1"/>
  <c r="AS245" i="1" s="1"/>
  <c r="AT237" i="1"/>
  <c r="AT236" i="1" s="1"/>
  <c r="AT234" i="1"/>
  <c r="AT233" i="1" s="1"/>
  <c r="AT231" i="1"/>
  <c r="AT230" i="1" s="1"/>
  <c r="AT228" i="1"/>
  <c r="AT227" i="1"/>
  <c r="AT170" i="1"/>
  <c r="AT169" i="1" s="1"/>
  <c r="AT168" i="1" s="1"/>
  <c r="AT147" i="1"/>
  <c r="AT141" i="1"/>
  <c r="AT140" i="1"/>
  <c r="AT103" i="1"/>
  <c r="AT102" i="1" s="1"/>
  <c r="AS98" i="1"/>
  <c r="AS96" i="1"/>
  <c r="AT49" i="1"/>
  <c r="AT48" i="1" s="1"/>
  <c r="AT46" i="1"/>
  <c r="AT45" i="1" s="1"/>
  <c r="AO28" i="2"/>
  <c r="AO27" i="2" s="1"/>
  <c r="AO32" i="2"/>
  <c r="AO31" i="2" s="1"/>
  <c r="AM47" i="2"/>
  <c r="AM46" i="2" s="1"/>
  <c r="AM45" i="2" s="1"/>
  <c r="AO13" i="2"/>
  <c r="AO12" i="2" s="1"/>
  <c r="AN15" i="2"/>
  <c r="AN14" i="2" s="1"/>
  <c r="AL17" i="2"/>
  <c r="AL16" i="2" s="1"/>
  <c r="AL38" i="2"/>
  <c r="AL37" i="2" s="1"/>
  <c r="AL36" i="2" s="1"/>
  <c r="AM44" i="2"/>
  <c r="AM43" i="2" s="1"/>
  <c r="AM42" i="2" s="1"/>
  <c r="AM50" i="2"/>
  <c r="AM49" i="2" s="1"/>
  <c r="AM48" i="2" s="1"/>
  <c r="AK83" i="2"/>
  <c r="AK82" i="2" s="1"/>
  <c r="AO85" i="2"/>
  <c r="AO84" i="2" s="1"/>
  <c r="AO63" i="2"/>
  <c r="AO62" i="2" s="1"/>
  <c r="AO65" i="2"/>
  <c r="AO64" i="2" s="1"/>
  <c r="AO68" i="2"/>
  <c r="AO67" i="2" s="1"/>
  <c r="AO66" i="2" s="1"/>
  <c r="AO90" i="2"/>
  <c r="AO89" i="2" s="1"/>
  <c r="AO88" i="2" s="1"/>
  <c r="AO87" i="2" s="1"/>
  <c r="AO86" i="2" s="1"/>
  <c r="AL22" i="2"/>
  <c r="AL21" i="2" s="1"/>
  <c r="AO101" i="2"/>
  <c r="AO100" i="2" s="1"/>
  <c r="AO99" i="2" s="1"/>
  <c r="AM98" i="2"/>
  <c r="AM97" i="2" s="1"/>
  <c r="AM96" i="2" s="1"/>
  <c r="AM113" i="2"/>
  <c r="AM112" i="2" s="1"/>
  <c r="AM111" i="2" s="1"/>
  <c r="AM116" i="2"/>
  <c r="AM115" i="2" s="1"/>
  <c r="AM114" i="2" s="1"/>
  <c r="AS362" i="1"/>
  <c r="AS361" i="1" s="1"/>
  <c r="AS360" i="1" s="1"/>
  <c r="AT356" i="1"/>
  <c r="AT355" i="1" s="1"/>
  <c r="AS318" i="1"/>
  <c r="AS317" i="1" s="1"/>
  <c r="AS316" i="1" s="1"/>
  <c r="AS313" i="1"/>
  <c r="AS312" i="1" s="1"/>
  <c r="AT310" i="1"/>
  <c r="AS277" i="1"/>
  <c r="AS276" i="1" s="1"/>
  <c r="AT253" i="1"/>
  <c r="AT252" i="1" s="1"/>
  <c r="AU216" i="1"/>
  <c r="AT179" i="1"/>
  <c r="AT178" i="1" s="1"/>
  <c r="AT177" i="1" s="1"/>
  <c r="AT149" i="1"/>
  <c r="AT106" i="1"/>
  <c r="AT105" i="1" s="1"/>
  <c r="AT88" i="1"/>
  <c r="AT87" i="1" s="1"/>
  <c r="AT85" i="1"/>
  <c r="AT84" i="1"/>
  <c r="AS81" i="1"/>
  <c r="AS80" i="1" s="1"/>
  <c r="AS79" i="1" s="1"/>
  <c r="AT52" i="1"/>
  <c r="AT51" i="1" s="1"/>
  <c r="AU28" i="1"/>
  <c r="AU27" i="1" s="1"/>
  <c r="AL25" i="2"/>
  <c r="AL24" i="2" s="1"/>
  <c r="AL23" i="2" s="1"/>
  <c r="AO30" i="2"/>
  <c r="AO29" i="2" s="1"/>
  <c r="AO35" i="2"/>
  <c r="AO34" i="2" s="1"/>
  <c r="AO33" i="2" s="1"/>
  <c r="AO47" i="2"/>
  <c r="AO46" i="2" s="1"/>
  <c r="AO45" i="2" s="1"/>
  <c r="AL121" i="2"/>
  <c r="AL120" i="2" s="1"/>
  <c r="AL119" i="2" s="1"/>
  <c r="AL118" i="2" s="1"/>
  <c r="AL117" i="2" s="1"/>
  <c r="AI13" i="2"/>
  <c r="AI12" i="2" s="1"/>
  <c r="AI11" i="2" s="1"/>
  <c r="AO15" i="2"/>
  <c r="AO14" i="2" s="1"/>
  <c r="AM41" i="2"/>
  <c r="AM40" i="2" s="1"/>
  <c r="AM39" i="2" s="1"/>
  <c r="AO44" i="2"/>
  <c r="AO43" i="2" s="1"/>
  <c r="AO42" i="2" s="1"/>
  <c r="AO50" i="2"/>
  <c r="AO49" i="2" s="1"/>
  <c r="AO48" i="2" s="1"/>
  <c r="AO73" i="2"/>
  <c r="AO72" i="2" s="1"/>
  <c r="AO71" i="2" s="1"/>
  <c r="AO70" i="2" s="1"/>
  <c r="AO69" i="2" s="1"/>
  <c r="AL83" i="2"/>
  <c r="AL82" i="2" s="1"/>
  <c r="AL126" i="2"/>
  <c r="AL125" i="2" s="1"/>
  <c r="AL124" i="2" s="1"/>
  <c r="AL132" i="2"/>
  <c r="AL131" i="2" s="1"/>
  <c r="AL130" i="2" s="1"/>
  <c r="AL137" i="2"/>
  <c r="AL136" i="2" s="1"/>
  <c r="AL135" i="2" s="1"/>
  <c r="AL134" i="2" s="1"/>
  <c r="AL133" i="2" s="1"/>
  <c r="AL20" i="2"/>
  <c r="AL19" i="2" s="1"/>
  <c r="AL18" i="2" s="1"/>
  <c r="AN22" i="2"/>
  <c r="AN21" i="2" s="1"/>
  <c r="AO107" i="2"/>
  <c r="AO106" i="2" s="1"/>
  <c r="AO105" i="2" s="1"/>
  <c r="AO95" i="2"/>
  <c r="AO94" i="2" s="1"/>
  <c r="AO93" i="2" s="1"/>
  <c r="AO98" i="2"/>
  <c r="AO97" i="2" s="1"/>
  <c r="AO96" i="2" s="1"/>
  <c r="AM104" i="2"/>
  <c r="AM103" i="2" s="1"/>
  <c r="AM102" i="2" s="1"/>
  <c r="AN113" i="2"/>
  <c r="AN112" i="2" s="1"/>
  <c r="AN111" i="2" s="1"/>
  <c r="AN116" i="2"/>
  <c r="AN115" i="2" s="1"/>
  <c r="AN114" i="2" s="1"/>
  <c r="AN142" i="2"/>
  <c r="AN141" i="2" s="1"/>
  <c r="AN140" i="2" s="1"/>
  <c r="AN139" i="2" s="1"/>
  <c r="AN138" i="2" s="1"/>
  <c r="AN147" i="2"/>
  <c r="AN146" i="2" s="1"/>
  <c r="AN145" i="2" s="1"/>
  <c r="AN144" i="2" s="1"/>
  <c r="AN143" i="2" s="1"/>
  <c r="AN153" i="2"/>
  <c r="AN152" i="2" s="1"/>
  <c r="AN151" i="2" s="1"/>
  <c r="AO156" i="2"/>
  <c r="AO155" i="2" s="1"/>
  <c r="AO154" i="2" s="1"/>
  <c r="AJ159" i="2"/>
  <c r="AJ158" i="2" s="1"/>
  <c r="AJ157" i="2" s="1"/>
  <c r="AO162" i="2"/>
  <c r="AO161" i="2" s="1"/>
  <c r="AO164" i="2"/>
  <c r="AO163" i="2" s="1"/>
  <c r="AL167" i="2"/>
  <c r="AL166" i="2" s="1"/>
  <c r="AL165" i="2" s="1"/>
  <c r="AL172" i="2"/>
  <c r="AL171" i="2" s="1"/>
  <c r="AL175" i="2"/>
  <c r="AL174" i="2" s="1"/>
  <c r="AL173" i="2" s="1"/>
  <c r="AM178" i="2"/>
  <c r="AM177" i="2" s="1"/>
  <c r="AM176" i="2" s="1"/>
  <c r="AO181" i="2"/>
  <c r="AO180" i="2" s="1"/>
  <c r="AO179" i="2" s="1"/>
  <c r="AO187" i="2"/>
  <c r="AO186" i="2" s="1"/>
  <c r="AO185" i="2" s="1"/>
  <c r="AO184" i="2" s="1"/>
  <c r="AJ224" i="2"/>
  <c r="AJ223" i="2" s="1"/>
  <c r="AJ222" i="2" s="1"/>
  <c r="AJ221" i="2" s="1"/>
  <c r="AJ220" i="2" s="1"/>
  <c r="AO363" i="2"/>
  <c r="AO362" i="2" s="1"/>
  <c r="AO361" i="2" s="1"/>
  <c r="AO360" i="2" s="1"/>
  <c r="AL238" i="2"/>
  <c r="AL237" i="2" s="1"/>
  <c r="AL236" i="2" s="1"/>
  <c r="AL235" i="2" s="1"/>
  <c r="AL193" i="2"/>
  <c r="AL192" i="2" s="1"/>
  <c r="AM195" i="2"/>
  <c r="AM194" i="2" s="1"/>
  <c r="AM206" i="2"/>
  <c r="AM205" i="2" s="1"/>
  <c r="AM208" i="2"/>
  <c r="AM207" i="2" s="1"/>
  <c r="AN218" i="2"/>
  <c r="AN217" i="2" s="1"/>
  <c r="AN216" i="2" s="1"/>
  <c r="AN215" i="2" s="1"/>
  <c r="AN214" i="2" s="1"/>
  <c r="AL252" i="2"/>
  <c r="AL251" i="2" s="1"/>
  <c r="AL250" i="2" s="1"/>
  <c r="AL258" i="2"/>
  <c r="AL257" i="2" s="1"/>
  <c r="AL256" i="2" s="1"/>
  <c r="AL274" i="2"/>
  <c r="AL273" i="2" s="1"/>
  <c r="AL272" i="2" s="1"/>
  <c r="AM277" i="2"/>
  <c r="AM276" i="2" s="1"/>
  <c r="AM275" i="2" s="1"/>
  <c r="AM286" i="2"/>
  <c r="AM285" i="2" s="1"/>
  <c r="AM284" i="2" s="1"/>
  <c r="AL249" i="2"/>
  <c r="AL248" i="2" s="1"/>
  <c r="AL247" i="2" s="1"/>
  <c r="AL261" i="2"/>
  <c r="AL260" i="2" s="1"/>
  <c r="AL259" i="2" s="1"/>
  <c r="AL280" i="2"/>
  <c r="AL279" i="2" s="1"/>
  <c r="AL278" i="2" s="1"/>
  <c r="AM283" i="2"/>
  <c r="AM282" i="2" s="1"/>
  <c r="AM281" i="2" s="1"/>
  <c r="AM336" i="2"/>
  <c r="AM335" i="2" s="1"/>
  <c r="AM334" i="2" s="1"/>
  <c r="AM333" i="2" s="1"/>
  <c r="AM332" i="2" s="1"/>
  <c r="AM264" i="2"/>
  <c r="AM263" i="2" s="1"/>
  <c r="AM262" i="2" s="1"/>
  <c r="AO295" i="2"/>
  <c r="AO294" i="2" s="1"/>
  <c r="AO293" i="2" s="1"/>
  <c r="AN300" i="2"/>
  <c r="AN299" i="2" s="1"/>
  <c r="AM267" i="2"/>
  <c r="AM266" i="2" s="1"/>
  <c r="AM269" i="2"/>
  <c r="AM268" i="2" s="1"/>
  <c r="AL271" i="2"/>
  <c r="AL270" i="2" s="1"/>
  <c r="AO302" i="2"/>
  <c r="AO301" i="2" s="1"/>
  <c r="AN307" i="2"/>
  <c r="AN306" i="2" s="1"/>
  <c r="AN305" i="2" s="1"/>
  <c r="AN255" i="2"/>
  <c r="AN254" i="2" s="1"/>
  <c r="AN253" i="2" s="1"/>
  <c r="AL318" i="2"/>
  <c r="AL319" i="2"/>
  <c r="AL324" i="2"/>
  <c r="AL323" i="2" s="1"/>
  <c r="AL322" i="2" s="1"/>
  <c r="AL321" i="2" s="1"/>
  <c r="AL320" i="2" s="1"/>
  <c r="AO310" i="2"/>
  <c r="AO309" i="2" s="1"/>
  <c r="AL312" i="2"/>
  <c r="AL311" i="2" s="1"/>
  <c r="AO315" i="2"/>
  <c r="AO314" i="2" s="1"/>
  <c r="AO313" i="2" s="1"/>
  <c r="AO344" i="2"/>
  <c r="AO343" i="2" s="1"/>
  <c r="AO369" i="2"/>
  <c r="AO368" i="2" s="1"/>
  <c r="AO367" i="2" s="1"/>
  <c r="AM357" i="1"/>
  <c r="AN352" i="2"/>
  <c r="AN351" i="2" s="1"/>
  <c r="AN350" i="2" s="1"/>
  <c r="AO358" i="2"/>
  <c r="AO357" i="2" s="1"/>
  <c r="AO356" i="2" s="1"/>
  <c r="AM373" i="2"/>
  <c r="AM372" i="2" s="1"/>
  <c r="AO375" i="2"/>
  <c r="AO374" i="2" s="1"/>
  <c r="AM382" i="2"/>
  <c r="AM381" i="2" s="1"/>
  <c r="AM380" i="2" s="1"/>
  <c r="AL385" i="2"/>
  <c r="AL384" i="2" s="1"/>
  <c r="AL383" i="2" s="1"/>
  <c r="BB16" i="1"/>
  <c r="BA28" i="2" s="1"/>
  <c r="BA27" i="2" s="1"/>
  <c r="BC29" i="1"/>
  <c r="BA33" i="1"/>
  <c r="AZ121" i="2" s="1"/>
  <c r="AZ120" i="2" s="1"/>
  <c r="AZ119" i="2" s="1"/>
  <c r="AZ118" i="2" s="1"/>
  <c r="AZ117" i="2" s="1"/>
  <c r="BB36" i="1"/>
  <c r="BA65" i="1"/>
  <c r="BA85" i="1"/>
  <c r="BA84" i="1" s="1"/>
  <c r="BA97" i="1"/>
  <c r="AZ20" i="2" s="1"/>
  <c r="AZ19" i="2" s="1"/>
  <c r="BB98" i="1"/>
  <c r="BA103" i="1"/>
  <c r="BA102" i="1" s="1"/>
  <c r="BB107" i="1"/>
  <c r="BA107" i="2" s="1"/>
  <c r="BA106" i="2" s="1"/>
  <c r="BA105" i="2" s="1"/>
  <c r="BA113" i="1"/>
  <c r="BA112" i="1" s="1"/>
  <c r="BC156" i="1"/>
  <c r="BA157" i="1"/>
  <c r="BB157" i="1"/>
  <c r="BB202" i="1"/>
  <c r="BA193" i="2" s="1"/>
  <c r="BA192" i="2" s="1"/>
  <c r="BA206" i="1"/>
  <c r="BC217" i="1"/>
  <c r="BB232" i="1"/>
  <c r="BB254" i="1"/>
  <c r="BA261" i="2" s="1"/>
  <c r="BA260" i="2" s="1"/>
  <c r="BA259" i="2" s="1"/>
  <c r="BB288" i="1"/>
  <c r="BB287" i="1" s="1"/>
  <c r="BB286" i="1" s="1"/>
  <c r="BB293" i="1"/>
  <c r="BB292" i="1" s="1"/>
  <c r="BB304" i="1"/>
  <c r="BA244" i="2" s="1"/>
  <c r="BA243" i="2" s="1"/>
  <c r="BA242" i="2" s="1"/>
  <c r="BA241" i="2" s="1"/>
  <c r="BA240" i="2" s="1"/>
  <c r="BA308" i="1"/>
  <c r="BB345" i="1"/>
  <c r="BA342" i="2" s="1"/>
  <c r="BA341" i="2" s="1"/>
  <c r="BA346" i="1"/>
  <c r="BB354" i="1"/>
  <c r="BA369" i="2" s="1"/>
  <c r="BA368" i="2" s="1"/>
  <c r="BA367" i="2" s="1"/>
  <c r="BB358" i="1"/>
  <c r="BA366" i="2" s="1"/>
  <c r="BA365" i="2" s="1"/>
  <c r="BA386" i="1"/>
  <c r="BA385" i="1" s="1"/>
  <c r="AT144" i="1"/>
  <c r="AT143" i="1" s="1"/>
  <c r="AT366" i="1"/>
  <c r="AT365" i="1" s="1"/>
  <c r="AT364" i="1" s="1"/>
  <c r="AS333" i="1"/>
  <c r="AS329" i="1"/>
  <c r="AS328" i="1" s="1"/>
  <c r="AT306" i="1"/>
  <c r="AT303" i="1"/>
  <c r="AT302" i="1" s="1"/>
  <c r="AT299" i="1"/>
  <c r="AT297" i="1"/>
  <c r="AS293" i="1"/>
  <c r="AS292" i="1" s="1"/>
  <c r="AT287" i="1"/>
  <c r="AT286" i="1" s="1"/>
  <c r="AT284" i="1"/>
  <c r="AT283" i="1"/>
  <c r="AT211" i="1"/>
  <c r="AT210" i="1" s="1"/>
  <c r="AT208" i="1"/>
  <c r="AT206" i="1"/>
  <c r="AT92" i="1"/>
  <c r="AT91" i="1" s="1"/>
  <c r="AT90" i="1" s="1"/>
  <c r="AT22" i="1"/>
  <c r="AT21" i="1"/>
  <c r="AT19" i="1"/>
  <c r="AT17" i="1"/>
  <c r="AL28" i="2"/>
  <c r="AL27" i="2"/>
  <c r="AL32" i="2"/>
  <c r="AL31" i="2" s="1"/>
  <c r="AK56" i="2"/>
  <c r="AK55" i="2" s="1"/>
  <c r="AK54" i="2" s="1"/>
  <c r="AN121" i="2"/>
  <c r="AN120" i="2" s="1"/>
  <c r="AN119" i="2" s="1"/>
  <c r="AN118" i="2" s="1"/>
  <c r="AN117" i="2" s="1"/>
  <c r="AO17" i="2"/>
  <c r="AO16" i="2" s="1"/>
  <c r="AO38" i="2"/>
  <c r="AO37" i="2" s="1"/>
  <c r="AO36" i="2" s="1"/>
  <c r="AO41" i="2"/>
  <c r="AO40" i="2" s="1"/>
  <c r="AO39" i="2" s="1"/>
  <c r="AJ50" i="2"/>
  <c r="AJ49" i="2" s="1"/>
  <c r="AJ48" i="2" s="1"/>
  <c r="AL81" i="2"/>
  <c r="AL80" i="2" s="1"/>
  <c r="AM83" i="2"/>
  <c r="AM82" i="2" s="1"/>
  <c r="AL85" i="2"/>
  <c r="AL84" i="2" s="1"/>
  <c r="AL61" i="2"/>
  <c r="AL60" i="2" s="1"/>
  <c r="AL63" i="2"/>
  <c r="AL62" i="2" s="1"/>
  <c r="AL65" i="2"/>
  <c r="AL64" i="2" s="1"/>
  <c r="AL68" i="2"/>
  <c r="AL67" i="2" s="1"/>
  <c r="AL66" i="2" s="1"/>
  <c r="AL90" i="2"/>
  <c r="AL89" i="2" s="1"/>
  <c r="AL88" i="2" s="1"/>
  <c r="AL87" i="2" s="1"/>
  <c r="AL86" i="2" s="1"/>
  <c r="AM126" i="2"/>
  <c r="AM125" i="2" s="1"/>
  <c r="AM124" i="2" s="1"/>
  <c r="AM132" i="2"/>
  <c r="AM131" i="2" s="1"/>
  <c r="AM130" i="2" s="1"/>
  <c r="AM137" i="2"/>
  <c r="AM136" i="2" s="1"/>
  <c r="AM135" i="2" s="1"/>
  <c r="AM134" i="2" s="1"/>
  <c r="AM133" i="2" s="1"/>
  <c r="AN20" i="2"/>
  <c r="AN19" i="2" s="1"/>
  <c r="AN18" i="2" s="1"/>
  <c r="AO22" i="2"/>
  <c r="AO21" i="2" s="1"/>
  <c r="AO104" i="2"/>
  <c r="AO103" i="2" s="1"/>
  <c r="AO102" i="2" s="1"/>
  <c r="AO113" i="2"/>
  <c r="AO112" i="2" s="1"/>
  <c r="AO111" i="2" s="1"/>
  <c r="AO116" i="2"/>
  <c r="AO115" i="2" s="1"/>
  <c r="AO114" i="2" s="1"/>
  <c r="AO142" i="2"/>
  <c r="AO141" i="2" s="1"/>
  <c r="AO140" i="2" s="1"/>
  <c r="AO139" i="2" s="1"/>
  <c r="AO138" i="2" s="1"/>
  <c r="AO147" i="2"/>
  <c r="AO146" i="2" s="1"/>
  <c r="AO145" i="2" s="1"/>
  <c r="AO144" i="2" s="1"/>
  <c r="AO143" i="2" s="1"/>
  <c r="AO153" i="2"/>
  <c r="AO152" i="2" s="1"/>
  <c r="AO151" i="2" s="1"/>
  <c r="AL159" i="2"/>
  <c r="AL158" i="2" s="1"/>
  <c r="AL157" i="2" s="1"/>
  <c r="AJ164" i="2"/>
  <c r="AJ163" i="2" s="1"/>
  <c r="AL170" i="2"/>
  <c r="AL169" i="2" s="1"/>
  <c r="AM172" i="2"/>
  <c r="AM171" i="2" s="1"/>
  <c r="AM175" i="2"/>
  <c r="AM174" i="2" s="1"/>
  <c r="AM173" i="2" s="1"/>
  <c r="AL178" i="2"/>
  <c r="AL177" i="2" s="1"/>
  <c r="AL176" i="2" s="1"/>
  <c r="AL181" i="2"/>
  <c r="AL180" i="2" s="1"/>
  <c r="AL179" i="2" s="1"/>
  <c r="AJ187" i="2"/>
  <c r="AJ186" i="2" s="1"/>
  <c r="AJ185" i="2" s="1"/>
  <c r="AJ184" i="2" s="1"/>
  <c r="AJ183" i="2" s="1"/>
  <c r="AL224" i="2"/>
  <c r="AL223" i="2" s="1"/>
  <c r="AL222" i="2" s="1"/>
  <c r="AL221" i="2" s="1"/>
  <c r="AL220" i="2" s="1"/>
  <c r="AL232" i="2"/>
  <c r="AL231" i="2" s="1"/>
  <c r="AL230" i="2" s="1"/>
  <c r="AL226" i="2" s="1"/>
  <c r="AL225" i="2" s="1"/>
  <c r="AM238" i="2"/>
  <c r="AM237" i="2" s="1"/>
  <c r="AM236" i="2" s="1"/>
  <c r="AM235" i="2" s="1"/>
  <c r="AL213" i="2"/>
  <c r="AL212" i="2" s="1"/>
  <c r="AL211" i="2" s="1"/>
  <c r="AL210" i="2" s="1"/>
  <c r="AL209" i="2" s="1"/>
  <c r="AM193" i="2"/>
  <c r="AM192" i="2" s="1"/>
  <c r="AO195" i="2"/>
  <c r="AO194" i="2" s="1"/>
  <c r="AL198" i="2"/>
  <c r="AL197" i="2" s="1"/>
  <c r="AL200" i="2"/>
  <c r="AL199" i="2" s="1"/>
  <c r="AL203" i="2"/>
  <c r="AL202" i="2" s="1"/>
  <c r="AL201" i="2" s="1"/>
  <c r="AN206" i="2"/>
  <c r="AN205" i="2" s="1"/>
  <c r="AN208" i="2"/>
  <c r="AN207" i="2" s="1"/>
  <c r="AO218" i="2"/>
  <c r="AO217" i="2" s="1"/>
  <c r="AO216" i="2" s="1"/>
  <c r="AO215" i="2" s="1"/>
  <c r="AO214" i="2" s="1"/>
  <c r="AN252" i="2"/>
  <c r="AN251" i="2" s="1"/>
  <c r="AN250" i="2" s="1"/>
  <c r="AM258" i="2"/>
  <c r="AM257" i="2" s="1"/>
  <c r="AM256" i="2" s="1"/>
  <c r="AM274" i="2"/>
  <c r="AM273" i="2" s="1"/>
  <c r="AM272" i="2" s="1"/>
  <c r="AO277" i="2"/>
  <c r="AO276" i="2" s="1"/>
  <c r="AO275" i="2" s="1"/>
  <c r="AN286" i="2"/>
  <c r="AN285" i="2" s="1"/>
  <c r="AN284" i="2" s="1"/>
  <c r="AN249" i="2"/>
  <c r="AN248" i="2" s="1"/>
  <c r="AN247" i="2" s="1"/>
  <c r="AM261" i="2"/>
  <c r="AM260" i="2" s="1"/>
  <c r="AM259" i="2" s="1"/>
  <c r="AM280" i="2"/>
  <c r="AM279" i="2" s="1"/>
  <c r="AM278" i="2" s="1"/>
  <c r="AN283" i="2"/>
  <c r="AN282" i="2" s="1"/>
  <c r="AN281" i="2" s="1"/>
  <c r="AN336" i="2"/>
  <c r="AN335" i="2" s="1"/>
  <c r="AN334" i="2" s="1"/>
  <c r="AN333" i="2" s="1"/>
  <c r="AN332" i="2" s="1"/>
  <c r="AO264" i="2"/>
  <c r="AO263" i="2" s="1"/>
  <c r="AO262" i="2" s="1"/>
  <c r="AL295" i="2"/>
  <c r="AL294" i="2" s="1"/>
  <c r="AL293" i="2" s="1"/>
  <c r="AO300" i="2"/>
  <c r="AO299" i="2" s="1"/>
  <c r="AL329" i="2"/>
  <c r="AL328" i="2" s="1"/>
  <c r="AL331" i="2"/>
  <c r="AL330" i="2" s="1"/>
  <c r="AO244" i="2"/>
  <c r="AO243" i="2" s="1"/>
  <c r="AO242" i="2" s="1"/>
  <c r="AO241" i="2" s="1"/>
  <c r="AO240" i="2" s="1"/>
  <c r="AO267" i="2"/>
  <c r="AO266" i="2" s="1"/>
  <c r="AO269" i="2"/>
  <c r="AO268" i="2" s="1"/>
  <c r="AM271" i="2"/>
  <c r="AM270" i="2" s="1"/>
  <c r="AO307" i="2"/>
  <c r="AO306" i="2" s="1"/>
  <c r="AO305" i="2" s="1"/>
  <c r="AO255" i="2"/>
  <c r="AO254" i="2" s="1"/>
  <c r="AO253" i="2" s="1"/>
  <c r="AN318" i="2"/>
  <c r="AN319" i="2"/>
  <c r="AN324" i="2"/>
  <c r="AN323" i="2" s="1"/>
  <c r="AN322" i="2" s="1"/>
  <c r="AN321" i="2" s="1"/>
  <c r="AN320" i="2" s="1"/>
  <c r="AI310" i="2"/>
  <c r="AI309" i="2" s="1"/>
  <c r="AN312" i="2"/>
  <c r="AN311" i="2" s="1"/>
  <c r="AO342" i="2"/>
  <c r="AO341" i="2" s="1"/>
  <c r="AJ344" i="2"/>
  <c r="AJ343" i="2" s="1"/>
  <c r="AJ340" i="2" s="1"/>
  <c r="AK347" i="2"/>
  <c r="AK346" i="2" s="1"/>
  <c r="AK345" i="2" s="1"/>
  <c r="AN357" i="1"/>
  <c r="AO366" i="2"/>
  <c r="AO365" i="2" s="1"/>
  <c r="AO352" i="2"/>
  <c r="AO351" i="2" s="1"/>
  <c r="AO350" i="2" s="1"/>
  <c r="AO373" i="2"/>
  <c r="AO372" i="2" s="1"/>
  <c r="AL379" i="2"/>
  <c r="AL378" i="2" s="1"/>
  <c r="AL377" i="2" s="1"/>
  <c r="AO382" i="2"/>
  <c r="AO381" i="2" s="1"/>
  <c r="AO380" i="2" s="1"/>
  <c r="AM385" i="2"/>
  <c r="AM384" i="2" s="1"/>
  <c r="AM383" i="2" s="1"/>
  <c r="BA12" i="1"/>
  <c r="BA11" i="1" s="1"/>
  <c r="BA17" i="1"/>
  <c r="BB23" i="1"/>
  <c r="BA35" i="2" s="1"/>
  <c r="BA34" i="2" s="1"/>
  <c r="BA33" i="2" s="1"/>
  <c r="BA37" i="1"/>
  <c r="BA191" i="1"/>
  <c r="BA190" i="1" s="1"/>
  <c r="BA39" i="1"/>
  <c r="BA46" i="1"/>
  <c r="BA45" i="1" s="1"/>
  <c r="BB53" i="1"/>
  <c r="BA50" i="2" s="1"/>
  <c r="BA49" i="2" s="1"/>
  <c r="BA48" i="2" s="1"/>
  <c r="BA71" i="1"/>
  <c r="BB81" i="1"/>
  <c r="BB80" i="1" s="1"/>
  <c r="BB79" i="1" s="1"/>
  <c r="BB86" i="1"/>
  <c r="BA126" i="2" s="1"/>
  <c r="BA125" i="2" s="1"/>
  <c r="BA124" i="2" s="1"/>
  <c r="BA88" i="1"/>
  <c r="BA87" i="1" s="1"/>
  <c r="BB104" i="1"/>
  <c r="BA101" i="2" s="1"/>
  <c r="BA100" i="2" s="1"/>
  <c r="BA99" i="2" s="1"/>
  <c r="BB142" i="1"/>
  <c r="BA156" i="2" s="1"/>
  <c r="BA155" i="2" s="1"/>
  <c r="BA154" i="2" s="1"/>
  <c r="BA144" i="1"/>
  <c r="BA143" i="1" s="1"/>
  <c r="BB150" i="1"/>
  <c r="BA164" i="2" s="1"/>
  <c r="BA163" i="2" s="1"/>
  <c r="BC158" i="1"/>
  <c r="BB204" i="1"/>
  <c r="BA195" i="2" s="1"/>
  <c r="BA194" i="2" s="1"/>
  <c r="BB207" i="1"/>
  <c r="BA198" i="2" s="1"/>
  <c r="BA197" i="2" s="1"/>
  <c r="BB235" i="1"/>
  <c r="BB238" i="1"/>
  <c r="BB237" i="1" s="1"/>
  <c r="BB236" i="1" s="1"/>
  <c r="BB250" i="1"/>
  <c r="BB249" i="1" s="1"/>
  <c r="BA297" i="1"/>
  <c r="BA314" i="1"/>
  <c r="AZ302" i="2" s="1"/>
  <c r="AZ301" i="2" s="1"/>
  <c r="BA319" i="1"/>
  <c r="AZ307" i="2" s="1"/>
  <c r="AZ306" i="2" s="1"/>
  <c r="AZ305" i="2" s="1"/>
  <c r="BA327" i="1"/>
  <c r="AZ319" i="2" s="1"/>
  <c r="BB333" i="1"/>
  <c r="BB332" i="1" s="1"/>
  <c r="BA334" i="1"/>
  <c r="AZ310" i="2" s="1"/>
  <c r="AZ309" i="2" s="1"/>
  <c r="BA336" i="1"/>
  <c r="AZ312" i="2" s="1"/>
  <c r="AZ311" i="2" s="1"/>
  <c r="BB338" i="1"/>
  <c r="BB337" i="1" s="1"/>
  <c r="BB347" i="1"/>
  <c r="BA344" i="2" s="1"/>
  <c r="BA343" i="2" s="1"/>
  <c r="BA372" i="1"/>
  <c r="BA371" i="1" s="1"/>
  <c r="BA370" i="1" s="1"/>
  <c r="BA369" i="1" s="1"/>
  <c r="BA368" i="1" s="1"/>
  <c r="BB381" i="1"/>
  <c r="BA379" i="2" s="1"/>
  <c r="BA378" i="2" s="1"/>
  <c r="BA377" i="2" s="1"/>
  <c r="AT259" i="1"/>
  <c r="AT258" i="1" s="1"/>
  <c r="AT256" i="1"/>
  <c r="AT255" i="1"/>
  <c r="AS225" i="1"/>
  <c r="AS224" i="1" s="1"/>
  <c r="AT201" i="1"/>
  <c r="AT197" i="1"/>
  <c r="AT196" i="1" s="1"/>
  <c r="AT195" i="1" s="1"/>
  <c r="AS192" i="1"/>
  <c r="AS190" i="1"/>
  <c r="AS183" i="1"/>
  <c r="AS182" i="1" s="1"/>
  <c r="AU157" i="1"/>
  <c r="AU155" i="1"/>
  <c r="AS138" i="1"/>
  <c r="AS137" i="1" s="1"/>
  <c r="AT71" i="1"/>
  <c r="AT69" i="1"/>
  <c r="AS64" i="1"/>
  <c r="AS59" i="1" s="1"/>
  <c r="AS58" i="1" s="1"/>
  <c r="AS57" i="1" s="1"/>
  <c r="AU62" i="1"/>
  <c r="AT55" i="1"/>
  <c r="AT54" i="1" s="1"/>
  <c r="AT12" i="1"/>
  <c r="AT11" i="1" s="1"/>
  <c r="AO25" i="2"/>
  <c r="AO24" i="2" s="1"/>
  <c r="AO23" i="2" s="1"/>
  <c r="AM28" i="2"/>
  <c r="AM27" i="2" s="1"/>
  <c r="AL30" i="2"/>
  <c r="AL29" i="2" s="1"/>
  <c r="AM32" i="2"/>
  <c r="AM31" i="2" s="1"/>
  <c r="AL56" i="2"/>
  <c r="AL55" i="2" s="1"/>
  <c r="AL54" i="2" s="1"/>
  <c r="AO121" i="2"/>
  <c r="AO120" i="2" s="1"/>
  <c r="AO119" i="2" s="1"/>
  <c r="AO118" i="2" s="1"/>
  <c r="AO117" i="2" s="1"/>
  <c r="AN13" i="2"/>
  <c r="AN12" i="2" s="1"/>
  <c r="AL15" i="2"/>
  <c r="AL14" i="2" s="1"/>
  <c r="AL44" i="2"/>
  <c r="AL43" i="2" s="1"/>
  <c r="AL42" i="2" s="1"/>
  <c r="AL50" i="2"/>
  <c r="AL49" i="2" s="1"/>
  <c r="AL48" i="2" s="1"/>
  <c r="AL73" i="2"/>
  <c r="AL72" i="2" s="1"/>
  <c r="AL71" i="2" s="1"/>
  <c r="AL70" i="2" s="1"/>
  <c r="AL69" i="2" s="1"/>
  <c r="AM81" i="2"/>
  <c r="AM80" i="2" s="1"/>
  <c r="AN83" i="2"/>
  <c r="AN82" i="2" s="1"/>
  <c r="AN85" i="2"/>
  <c r="AN84" i="2" s="1"/>
  <c r="AM61" i="2"/>
  <c r="AM60" i="2" s="1"/>
  <c r="AM63" i="2"/>
  <c r="AM62" i="2" s="1"/>
  <c r="AM65" i="2"/>
  <c r="AM64" i="2" s="1"/>
  <c r="AM68" i="2"/>
  <c r="AM67" i="2" s="1"/>
  <c r="AM66" i="2" s="1"/>
  <c r="AN90" i="2"/>
  <c r="AN89" i="2" s="1"/>
  <c r="AN88" i="2" s="1"/>
  <c r="AN87" i="2" s="1"/>
  <c r="AN86" i="2" s="1"/>
  <c r="AO126" i="2"/>
  <c r="AO125" i="2" s="1"/>
  <c r="AO124" i="2" s="1"/>
  <c r="AO132" i="2"/>
  <c r="AO131" i="2" s="1"/>
  <c r="AO130" i="2" s="1"/>
  <c r="AO137" i="2"/>
  <c r="AO136" i="2" s="1"/>
  <c r="AO135" i="2" s="1"/>
  <c r="AO134" i="2" s="1"/>
  <c r="AO133" i="2" s="1"/>
  <c r="AO20" i="2"/>
  <c r="AO19" i="2" s="1"/>
  <c r="AO18" i="2" s="1"/>
  <c r="AM101" i="2"/>
  <c r="AM100" i="2" s="1"/>
  <c r="AM99" i="2" s="1"/>
  <c r="AL107" i="2"/>
  <c r="AL106" i="2" s="1"/>
  <c r="AL105" i="2" s="1"/>
  <c r="AL95" i="2"/>
  <c r="AL94" i="2" s="1"/>
  <c r="AL93" i="2" s="1"/>
  <c r="AL113" i="2"/>
  <c r="AL112" i="2" s="1"/>
  <c r="AL111" i="2" s="1"/>
  <c r="AL116" i="2"/>
  <c r="AL115" i="2" s="1"/>
  <c r="AL114" i="2" s="1"/>
  <c r="AL142" i="2"/>
  <c r="AL141" i="2" s="1"/>
  <c r="AL140" i="2" s="1"/>
  <c r="AL139" i="2" s="1"/>
  <c r="AL138" i="2" s="1"/>
  <c r="AL147" i="2"/>
  <c r="AL146" i="2" s="1"/>
  <c r="AL145" i="2" s="1"/>
  <c r="AL144" i="2" s="1"/>
  <c r="AL143" i="2" s="1"/>
  <c r="AL156" i="2"/>
  <c r="AL155" i="2" s="1"/>
  <c r="AL154" i="2" s="1"/>
  <c r="AM159" i="2"/>
  <c r="AM158" i="2" s="1"/>
  <c r="AM157" i="2" s="1"/>
  <c r="AL162" i="2"/>
  <c r="AL161" i="2" s="1"/>
  <c r="AL164" i="2"/>
  <c r="AL163" i="2" s="1"/>
  <c r="AO167" i="2"/>
  <c r="AO166" i="2" s="1"/>
  <c r="AO165" i="2" s="1"/>
  <c r="AM170" i="2"/>
  <c r="AM169" i="2" s="1"/>
  <c r="AN172" i="2"/>
  <c r="AN171" i="2" s="1"/>
  <c r="AN175" i="2"/>
  <c r="AN174" i="2" s="1"/>
  <c r="AN173" i="2" s="1"/>
  <c r="AM181" i="2"/>
  <c r="AM180" i="2" s="1"/>
  <c r="AM179" i="2" s="1"/>
  <c r="AL187" i="2"/>
  <c r="AL186" i="2" s="1"/>
  <c r="AL185" i="2" s="1"/>
  <c r="AL184" i="2" s="1"/>
  <c r="AL183" i="2" s="1"/>
  <c r="AM224" i="2"/>
  <c r="AM223" i="2" s="1"/>
  <c r="AM222" i="2" s="1"/>
  <c r="AM221" i="2" s="1"/>
  <c r="AM220" i="2" s="1"/>
  <c r="AL363" i="2"/>
  <c r="AL362" i="2" s="1"/>
  <c r="AL361" i="2" s="1"/>
  <c r="AL360" i="2" s="1"/>
  <c r="AN232" i="2"/>
  <c r="AN231" i="2" s="1"/>
  <c r="AN230" i="2" s="1"/>
  <c r="AN226" i="2" s="1"/>
  <c r="AN225" i="2" s="1"/>
  <c r="AN238" i="2"/>
  <c r="AN237" i="2" s="1"/>
  <c r="AN236" i="2" s="1"/>
  <c r="AN235" i="2" s="1"/>
  <c r="AN233" i="2" s="1"/>
  <c r="AM213" i="2"/>
  <c r="AM212" i="2" s="1"/>
  <c r="AM211" i="2" s="1"/>
  <c r="AM210" i="2" s="1"/>
  <c r="AM209" i="2" s="1"/>
  <c r="AO193" i="2"/>
  <c r="AO192" i="2" s="1"/>
  <c r="AJ195" i="2"/>
  <c r="AJ194" i="2" s="1"/>
  <c r="AJ191" i="2" s="1"/>
  <c r="AM198" i="2"/>
  <c r="AM197" i="2" s="1"/>
  <c r="AM200" i="2"/>
  <c r="AM199" i="2" s="1"/>
  <c r="AM203" i="2"/>
  <c r="AM202" i="2" s="1"/>
  <c r="AM201" i="2" s="1"/>
  <c r="AK206" i="2"/>
  <c r="AK205" i="2" s="1"/>
  <c r="AK204" i="2" s="1"/>
  <c r="AL218" i="2"/>
  <c r="AL217" i="2" s="1"/>
  <c r="AL216" i="2" s="1"/>
  <c r="AL215" i="2" s="1"/>
  <c r="AL214" i="2" s="1"/>
  <c r="AO252" i="2"/>
  <c r="AO251" i="2" s="1"/>
  <c r="AO250" i="2" s="1"/>
  <c r="AO258" i="2"/>
  <c r="AO257" i="2" s="1"/>
  <c r="AO256" i="2" s="1"/>
  <c r="AO274" i="2"/>
  <c r="AO273" i="2" s="1"/>
  <c r="AO272" i="2" s="1"/>
  <c r="AJ277" i="2"/>
  <c r="AJ276" i="2" s="1"/>
  <c r="AJ275" i="2" s="1"/>
  <c r="AO286" i="2"/>
  <c r="AO285" i="2" s="1"/>
  <c r="AO284" i="2" s="1"/>
  <c r="AO249" i="2"/>
  <c r="AO248" i="2" s="1"/>
  <c r="AO247" i="2" s="1"/>
  <c r="AO261" i="2"/>
  <c r="AO260" i="2" s="1"/>
  <c r="AO259" i="2" s="1"/>
  <c r="AO280" i="2"/>
  <c r="AO279" i="2" s="1"/>
  <c r="AO278" i="2" s="1"/>
  <c r="AO283" i="2"/>
  <c r="AO282" i="2" s="1"/>
  <c r="AO281" i="2" s="1"/>
  <c r="AO336" i="2"/>
  <c r="AO335" i="2" s="1"/>
  <c r="AO334" i="2" s="1"/>
  <c r="AO333" i="2" s="1"/>
  <c r="AO332" i="2" s="1"/>
  <c r="AM295" i="2"/>
  <c r="AM294" i="2" s="1"/>
  <c r="AM293" i="2" s="1"/>
  <c r="AI300" i="2"/>
  <c r="AI299" i="2" s="1"/>
  <c r="AM329" i="2"/>
  <c r="AM328" i="2" s="1"/>
  <c r="AM331" i="2"/>
  <c r="AM330" i="2" s="1"/>
  <c r="AJ244" i="2"/>
  <c r="AJ243" i="2" s="1"/>
  <c r="AJ242" i="2" s="1"/>
  <c r="AJ241" i="2" s="1"/>
  <c r="AJ240" i="2" s="1"/>
  <c r="AO271" i="2"/>
  <c r="AO270" i="2" s="1"/>
  <c r="AL302" i="2"/>
  <c r="AL301" i="2" s="1"/>
  <c r="AI255" i="2"/>
  <c r="AI254" i="2" s="1"/>
  <c r="AI253" i="2" s="1"/>
  <c r="AO318" i="2"/>
  <c r="AO319" i="2"/>
  <c r="AO324" i="2"/>
  <c r="AO323" i="2" s="1"/>
  <c r="AO322" i="2" s="1"/>
  <c r="AO321" i="2" s="1"/>
  <c r="AO320" i="2" s="1"/>
  <c r="AL310" i="2"/>
  <c r="AL309" i="2" s="1"/>
  <c r="AO312" i="2"/>
  <c r="AO311" i="2" s="1"/>
  <c r="AL315" i="2"/>
  <c r="AL314" i="2" s="1"/>
  <c r="AL313" i="2" s="1"/>
  <c r="AL344" i="2"/>
  <c r="AL343" i="2" s="1"/>
  <c r="AL340" i="2" s="1"/>
  <c r="AL347" i="2"/>
  <c r="AL346" i="2" s="1"/>
  <c r="AL345" i="2" s="1"/>
  <c r="AL369" i="2"/>
  <c r="AL368" i="2" s="1"/>
  <c r="AL367" i="2" s="1"/>
  <c r="AL364" i="2" s="1"/>
  <c r="AL358" i="2"/>
  <c r="AL357" i="2" s="1"/>
  <c r="AL356" i="2" s="1"/>
  <c r="AL375" i="2"/>
  <c r="AL374" i="2" s="1"/>
  <c r="AM379" i="2"/>
  <c r="AM378" i="2" s="1"/>
  <c r="AM377" i="2" s="1"/>
  <c r="BB26" i="1"/>
  <c r="BA47" i="2" s="1"/>
  <c r="BA46" i="2" s="1"/>
  <c r="BA45" i="2" s="1"/>
  <c r="BA28" i="1"/>
  <c r="BA27" i="1" s="1"/>
  <c r="BB32" i="1"/>
  <c r="BB31" i="1" s="1"/>
  <c r="BB30" i="1" s="1"/>
  <c r="BB38" i="1"/>
  <c r="BB62" i="1"/>
  <c r="BB72" i="1"/>
  <c r="BA63" i="2" s="1"/>
  <c r="BA62" i="2" s="1"/>
  <c r="BB89" i="1"/>
  <c r="BA132" i="2" s="1"/>
  <c r="BA131" i="2" s="1"/>
  <c r="BA130" i="2" s="1"/>
  <c r="BB96" i="1"/>
  <c r="BB114" i="1"/>
  <c r="BB146" i="3" s="1"/>
  <c r="BB145" i="3" s="1"/>
  <c r="BB144" i="3" s="1"/>
  <c r="BB148" i="1"/>
  <c r="BA162" i="2" s="1"/>
  <c r="BA161" i="2" s="1"/>
  <c r="BA155" i="1"/>
  <c r="BA154" i="1" s="1"/>
  <c r="BA179" i="1"/>
  <c r="BA178" i="1" s="1"/>
  <c r="BA177" i="1" s="1"/>
  <c r="BA184" i="1"/>
  <c r="AZ232" i="2" s="1"/>
  <c r="AZ231" i="2" s="1"/>
  <c r="AZ230" i="2" s="1"/>
  <c r="AZ226" i="2" s="1"/>
  <c r="AZ225" i="2" s="1"/>
  <c r="AZ219" i="2" s="1"/>
  <c r="BB212" i="1"/>
  <c r="BA203" i="2" s="1"/>
  <c r="BA202" i="2" s="1"/>
  <c r="BA201" i="2" s="1"/>
  <c r="BB214" i="1"/>
  <c r="BA216" i="1"/>
  <c r="BB225" i="1"/>
  <c r="BB224" i="1" s="1"/>
  <c r="BA226" i="1"/>
  <c r="AZ252" i="2" s="1"/>
  <c r="AZ251" i="2" s="1"/>
  <c r="AZ250" i="2" s="1"/>
  <c r="BA253" i="1"/>
  <c r="BA252" i="1" s="1"/>
  <c r="BA294" i="1"/>
  <c r="BC296" i="1"/>
  <c r="BC295" i="1" s="1"/>
  <c r="BA303" i="1"/>
  <c r="BA302" i="1" s="1"/>
  <c r="BB309" i="1"/>
  <c r="BA269" i="2" s="1"/>
  <c r="BA268" i="2" s="1"/>
  <c r="BB318" i="1"/>
  <c r="BB317" i="1" s="1"/>
  <c r="BB316" i="1" s="1"/>
  <c r="BA326" i="1"/>
  <c r="AZ318" i="2" s="1"/>
  <c r="BA330" i="1"/>
  <c r="AZ324" i="2" s="1"/>
  <c r="AZ323" i="2" s="1"/>
  <c r="AZ322" i="2" s="1"/>
  <c r="AZ321" i="2" s="1"/>
  <c r="AZ320" i="2" s="1"/>
  <c r="BA344" i="1"/>
  <c r="BA343" i="1" s="1"/>
  <c r="BA349" i="1"/>
  <c r="BA348" i="1" s="1"/>
  <c r="BB367" i="1"/>
  <c r="BA358" i="2" s="1"/>
  <c r="BA357" i="2" s="1"/>
  <c r="BA356" i="2" s="1"/>
  <c r="BB384" i="1"/>
  <c r="BA382" i="2" s="1"/>
  <c r="BA381" i="2" s="1"/>
  <c r="BA380" i="2" s="1"/>
  <c r="BC387" i="1"/>
  <c r="BC386" i="1" s="1"/>
  <c r="BC385" i="1" s="1"/>
  <c r="AT175" i="1"/>
  <c r="AT174" i="1" s="1"/>
  <c r="AT173" i="1" s="1"/>
  <c r="AT43" i="1"/>
  <c r="AT42" i="1" s="1"/>
  <c r="AM30" i="2"/>
  <c r="AM29" i="2" s="1"/>
  <c r="AM56" i="2"/>
  <c r="AM55" i="2" s="1"/>
  <c r="AM54" i="2" s="1"/>
  <c r="AN81" i="2"/>
  <c r="AN80" i="2" s="1"/>
  <c r="AO61" i="2"/>
  <c r="AO60" i="2" s="1"/>
  <c r="AO59" i="2" s="1"/>
  <c r="AO58" i="2" s="1"/>
  <c r="AO57" i="2" s="1"/>
  <c r="AJ132" i="2"/>
  <c r="AJ131" i="2" s="1"/>
  <c r="AJ130" i="2" s="1"/>
  <c r="AJ123" i="2" s="1"/>
  <c r="AJ122" i="2" s="1"/>
  <c r="AM107" i="2"/>
  <c r="AM106" i="2" s="1"/>
  <c r="AM105" i="2" s="1"/>
  <c r="AL104" i="2"/>
  <c r="AL103" i="2" s="1"/>
  <c r="AL102" i="2" s="1"/>
  <c r="AM142" i="2"/>
  <c r="AM141" i="2" s="1"/>
  <c r="AM140" i="2" s="1"/>
  <c r="AM139" i="2" s="1"/>
  <c r="AM138" i="2" s="1"/>
  <c r="AM147" i="2"/>
  <c r="AM146" i="2" s="1"/>
  <c r="AM145" i="2" s="1"/>
  <c r="AM144" i="2" s="1"/>
  <c r="AM143" i="2" s="1"/>
  <c r="AL153" i="2"/>
  <c r="AL152" i="2" s="1"/>
  <c r="AL151" i="2" s="1"/>
  <c r="AM156" i="2"/>
  <c r="AM155" i="2"/>
  <c r="AM154" i="2" s="1"/>
  <c r="AO159" i="2"/>
  <c r="AO158" i="2" s="1"/>
  <c r="AO157" i="2" s="1"/>
  <c r="AM162" i="2"/>
  <c r="AM161" i="2" s="1"/>
  <c r="AM164" i="2"/>
  <c r="AM163" i="2" s="1"/>
  <c r="AN170" i="2"/>
  <c r="AN169" i="2" s="1"/>
  <c r="AO175" i="2"/>
  <c r="AO174" i="2" s="1"/>
  <c r="AO173" i="2" s="1"/>
  <c r="AO178" i="2"/>
  <c r="AO177" i="2" s="1"/>
  <c r="AO176" i="2" s="1"/>
  <c r="AN181" i="2"/>
  <c r="AN180" i="2" s="1"/>
  <c r="AN179" i="2" s="1"/>
  <c r="AM187" i="2"/>
  <c r="AM186" i="2" s="1"/>
  <c r="AM185" i="2" s="1"/>
  <c r="AM184" i="2" s="1"/>
  <c r="AO224" i="2"/>
  <c r="AO223" i="2" s="1"/>
  <c r="AO222" i="2" s="1"/>
  <c r="AO221" i="2" s="1"/>
  <c r="AO220" i="2" s="1"/>
  <c r="AM363" i="2"/>
  <c r="AM362" i="2" s="1"/>
  <c r="AM361" i="2" s="1"/>
  <c r="AM360" i="2" s="1"/>
  <c r="AO232" i="2"/>
  <c r="AO231" i="2" s="1"/>
  <c r="AO230" i="2" s="1"/>
  <c r="AO226" i="2" s="1"/>
  <c r="AO225" i="2" s="1"/>
  <c r="AO238" i="2"/>
  <c r="AO237" i="2" s="1"/>
  <c r="AO236" i="2" s="1"/>
  <c r="AO235" i="2" s="1"/>
  <c r="AO233" i="2" s="1"/>
  <c r="AO213" i="2"/>
  <c r="AO212" i="2" s="1"/>
  <c r="AO211" i="2" s="1"/>
  <c r="AO210" i="2" s="1"/>
  <c r="AO209" i="2" s="1"/>
  <c r="AL195" i="2"/>
  <c r="AL194" i="2" s="1"/>
  <c r="AO198" i="2"/>
  <c r="AO197" i="2"/>
  <c r="AO200" i="2"/>
  <c r="AO199" i="2" s="1"/>
  <c r="AO203" i="2"/>
  <c r="AO202" i="2" s="1"/>
  <c r="AO201" i="2" s="1"/>
  <c r="AL206" i="2"/>
  <c r="AL205" i="2" s="1"/>
  <c r="AL208" i="2"/>
  <c r="AL207" i="2" s="1"/>
  <c r="AM218" i="2"/>
  <c r="AM217" i="2" s="1"/>
  <c r="AM216" i="2" s="1"/>
  <c r="AM215" i="2" s="1"/>
  <c r="AM214" i="2" s="1"/>
  <c r="AL277" i="2"/>
  <c r="AL276" i="2" s="1"/>
  <c r="AL275" i="2" s="1"/>
  <c r="AL286" i="2"/>
  <c r="AL285" i="2" s="1"/>
  <c r="AL284" i="2" s="1"/>
  <c r="AJ261" i="2"/>
  <c r="AJ260" i="2" s="1"/>
  <c r="AJ259" i="2" s="1"/>
  <c r="AJ280" i="2"/>
  <c r="AJ279" i="2" s="1"/>
  <c r="AJ278" i="2" s="1"/>
  <c r="AL283" i="2"/>
  <c r="AL282" i="2" s="1"/>
  <c r="AL281" i="2" s="1"/>
  <c r="AL336" i="2"/>
  <c r="AL335" i="2" s="1"/>
  <c r="AL334" i="2" s="1"/>
  <c r="AL333" i="2" s="1"/>
  <c r="AL332" i="2" s="1"/>
  <c r="AL264" i="2"/>
  <c r="AL263" i="2" s="1"/>
  <c r="AL262" i="2" s="1"/>
  <c r="AN295" i="2"/>
  <c r="AN294" i="2" s="1"/>
  <c r="AN293" i="2" s="1"/>
  <c r="AL300" i="2"/>
  <c r="AL299" i="2" s="1"/>
  <c r="AO329" i="2"/>
  <c r="AO328" i="2" s="1"/>
  <c r="AO331" i="2"/>
  <c r="AO330" i="2" s="1"/>
  <c r="AL267" i="2"/>
  <c r="AL266" i="2" s="1"/>
  <c r="AL269" i="2"/>
  <c r="AL268" i="2" s="1"/>
  <c r="AN302" i="2"/>
  <c r="AN301" i="2" s="1"/>
  <c r="AN298" i="2" s="1"/>
  <c r="AN297" i="2" s="1"/>
  <c r="AN296" i="2" s="1"/>
  <c r="AL307" i="2"/>
  <c r="AL306" i="2" s="1"/>
  <c r="AL305" i="2" s="1"/>
  <c r="AL255" i="2"/>
  <c r="AL254" i="2" s="1"/>
  <c r="AL253" i="2" s="1"/>
  <c r="AN310" i="2"/>
  <c r="AN309" i="2" s="1"/>
  <c r="AN315" i="2"/>
  <c r="AN314" i="2" s="1"/>
  <c r="AN313" i="2" s="1"/>
  <c r="AM344" i="2"/>
  <c r="AM343" i="2" s="1"/>
  <c r="AM347" i="2"/>
  <c r="AM346" i="2" s="1"/>
  <c r="AM345" i="2" s="1"/>
  <c r="AL352" i="2"/>
  <c r="AL351" i="2" s="1"/>
  <c r="AL350" i="2" s="1"/>
  <c r="AM358" i="2"/>
  <c r="AM357" i="2" s="1"/>
  <c r="AM356" i="2" s="1"/>
  <c r="AL373" i="2"/>
  <c r="AL372" i="2" s="1"/>
  <c r="AM375" i="2"/>
  <c r="AM374" i="2" s="1"/>
  <c r="AO379" i="2"/>
  <c r="AO378" i="2" s="1"/>
  <c r="AO377" i="2" s="1"/>
  <c r="AL382" i="2"/>
  <c r="AL381" i="2" s="1"/>
  <c r="AL380" i="2" s="1"/>
  <c r="BB13" i="1"/>
  <c r="BA25" i="2" s="1"/>
  <c r="BA24" i="2" s="1"/>
  <c r="BA23" i="2" s="1"/>
  <c r="BB18" i="1"/>
  <c r="BA30" i="2" s="1"/>
  <c r="BA29" i="2" s="1"/>
  <c r="BB20" i="1"/>
  <c r="BA32" i="2" s="1"/>
  <c r="BA31" i="2" s="1"/>
  <c r="BA22" i="1"/>
  <c r="BA21" i="1" s="1"/>
  <c r="BA41" i="1"/>
  <c r="AZ17" i="2" s="1"/>
  <c r="AZ16" i="2" s="1"/>
  <c r="BB47" i="1"/>
  <c r="BA41" i="2" s="1"/>
  <c r="BA40" i="2" s="1"/>
  <c r="BA39" i="2" s="1"/>
  <c r="BB50" i="1"/>
  <c r="BA44" i="2" s="1"/>
  <c r="BA43" i="2" s="1"/>
  <c r="BA42" i="2" s="1"/>
  <c r="BA52" i="1"/>
  <c r="BA51" i="1" s="1"/>
  <c r="BB56" i="1"/>
  <c r="BA73" i="2" s="1"/>
  <c r="BA72" i="2" s="1"/>
  <c r="BA71" i="2" s="1"/>
  <c r="BA70" i="2" s="1"/>
  <c r="BA69" i="2" s="1"/>
  <c r="BA60" i="1"/>
  <c r="BC63" i="1"/>
  <c r="BC62" i="1" s="1"/>
  <c r="BB70" i="1"/>
  <c r="BA61" i="2" s="1"/>
  <c r="BA60" i="2" s="1"/>
  <c r="BA82" i="1"/>
  <c r="AZ90" i="2" s="1"/>
  <c r="AZ89" i="2" s="1"/>
  <c r="AZ88" i="2" s="1"/>
  <c r="AZ87" i="2" s="1"/>
  <c r="AZ86" i="2" s="1"/>
  <c r="BB93" i="1"/>
  <c r="BA137" i="2" s="1"/>
  <c r="BA136" i="2" s="1"/>
  <c r="BA135" i="2" s="1"/>
  <c r="BA134" i="2" s="1"/>
  <c r="BA133" i="2" s="1"/>
  <c r="BA99" i="1"/>
  <c r="AZ22" i="2" s="1"/>
  <c r="AZ21" i="2" s="1"/>
  <c r="BB111" i="1"/>
  <c r="BB143" i="3" s="1"/>
  <c r="BB142" i="3" s="1"/>
  <c r="BB141" i="3" s="1"/>
  <c r="BA95" i="2"/>
  <c r="BA94" i="2" s="1"/>
  <c r="BA93" i="2" s="1"/>
  <c r="BB117" i="1"/>
  <c r="BA104" i="2" s="1"/>
  <c r="BA103" i="2" s="1"/>
  <c r="BA102" i="2" s="1"/>
  <c r="BA139" i="1"/>
  <c r="AZ153" i="2" s="1"/>
  <c r="AZ152" i="2" s="1"/>
  <c r="AZ151" i="2" s="1"/>
  <c r="BB145" i="1"/>
  <c r="BB144" i="1" s="1"/>
  <c r="BB143" i="1" s="1"/>
  <c r="BA159" i="2"/>
  <c r="BA158" i="2" s="1"/>
  <c r="BA157" i="2" s="1"/>
  <c r="BA149" i="1"/>
  <c r="BA146" i="1" s="1"/>
  <c r="BB153" i="1"/>
  <c r="BA167" i="2"/>
  <c r="BA166" i="2" s="1"/>
  <c r="BA165" i="2" s="1"/>
  <c r="BA170" i="1"/>
  <c r="BA169" i="1" s="1"/>
  <c r="BA168" i="1" s="1"/>
  <c r="BB176" i="1"/>
  <c r="BA224" i="2" s="1"/>
  <c r="BA223" i="2" s="1"/>
  <c r="BA222" i="2" s="1"/>
  <c r="BA221" i="2" s="1"/>
  <c r="BA220" i="2" s="1"/>
  <c r="BB180" i="1"/>
  <c r="BA363" i="2" s="1"/>
  <c r="BA362" i="2" s="1"/>
  <c r="BA361" i="2" s="1"/>
  <c r="BA360" i="2" s="1"/>
  <c r="BA205" i="1"/>
  <c r="BC215" i="1"/>
  <c r="BC214" i="1" s="1"/>
  <c r="BB216" i="1"/>
  <c r="BB213" i="1" s="1"/>
  <c r="BB229" i="1"/>
  <c r="BA258" i="2" s="1"/>
  <c r="BA257" i="2" s="1"/>
  <c r="BA256" i="2" s="1"/>
  <c r="BA234" i="1"/>
  <c r="BA233" i="1" s="1"/>
  <c r="BA251" i="1"/>
  <c r="AZ249" i="2" s="1"/>
  <c r="AZ248" i="2" s="1"/>
  <c r="AZ247" i="2" s="1"/>
  <c r="BA323" i="1"/>
  <c r="AZ255" i="2" s="1"/>
  <c r="AZ254" i="2" s="1"/>
  <c r="AZ253" i="2" s="1"/>
  <c r="BB260" i="1"/>
  <c r="BB259" i="1" s="1"/>
  <c r="BB258" i="1" s="1"/>
  <c r="BB263" i="1"/>
  <c r="BA280" i="2" s="1"/>
  <c r="BA279" i="2" s="1"/>
  <c r="BA278" i="2" s="1"/>
  <c r="BA278" i="1"/>
  <c r="BA277" i="1" s="1"/>
  <c r="BA276" i="1" s="1"/>
  <c r="BB298" i="1"/>
  <c r="BA329" i="2" s="1"/>
  <c r="BA328" i="2" s="1"/>
  <c r="BB311" i="1"/>
  <c r="BA271" i="2" s="1"/>
  <c r="BA270" i="2" s="1"/>
  <c r="BA339" i="1"/>
  <c r="AZ315" i="2" s="1"/>
  <c r="AZ314" i="2" s="1"/>
  <c r="AZ313" i="2" s="1"/>
  <c r="BC343" i="1"/>
  <c r="BB373" i="1"/>
  <c r="BA373" i="2"/>
  <c r="BA372" i="2" s="1"/>
  <c r="BB375" i="1"/>
  <c r="BA375" i="2" s="1"/>
  <c r="BA374" i="2" s="1"/>
  <c r="BA380" i="1"/>
  <c r="BA379" i="1" s="1"/>
  <c r="AI58" i="2"/>
  <c r="AI57" i="2" s="1"/>
  <c r="AI183" i="2"/>
  <c r="AI182" i="2"/>
  <c r="AK183" i="2"/>
  <c r="AK182" i="2"/>
  <c r="AH26" i="2"/>
  <c r="AH10" i="2" s="1"/>
  <c r="AH9" i="2" s="1"/>
  <c r="AJ168" i="2"/>
  <c r="AI233" i="2"/>
  <c r="AI234" i="2"/>
  <c r="AK233" i="2"/>
  <c r="AK234" i="2"/>
  <c r="AK349" i="2"/>
  <c r="AK348" i="2" s="1"/>
  <c r="AK376" i="2"/>
  <c r="AJ364" i="2"/>
  <c r="AI376" i="2"/>
  <c r="AR305" i="1"/>
  <c r="AT154" i="1"/>
  <c r="AT296" i="1"/>
  <c r="AT295" i="1" s="1"/>
  <c r="BC305" i="1"/>
  <c r="BB95" i="1"/>
  <c r="BB94" i="1" s="1"/>
  <c r="BB171" i="1"/>
  <c r="BA187" i="2" s="1"/>
  <c r="BA186" i="2" s="1"/>
  <c r="BA185" i="2" s="1"/>
  <c r="BA184" i="2" s="1"/>
  <c r="BA193" i="1"/>
  <c r="BA192" i="1" s="1"/>
  <c r="BA247" i="1"/>
  <c r="BA246" i="1" s="1"/>
  <c r="BA245" i="1" s="1"/>
  <c r="BC200" i="1"/>
  <c r="BA363" i="1"/>
  <c r="AZ352" i="2" s="1"/>
  <c r="AZ351" i="2" s="1"/>
  <c r="AZ350" i="2" s="1"/>
  <c r="BC350" i="1"/>
  <c r="BC349" i="1" s="1"/>
  <c r="BC348" i="1" s="1"/>
  <c r="BC342" i="1" s="1"/>
  <c r="AY385" i="1"/>
  <c r="AS296" i="1"/>
  <c r="AS295" i="1" s="1"/>
  <c r="AR213" i="1"/>
  <c r="AS205" i="1"/>
  <c r="AU14" i="1"/>
  <c r="AS325" i="1"/>
  <c r="AS324" i="1" s="1"/>
  <c r="AT213" i="1"/>
  <c r="AT14" i="1"/>
  <c r="AS154" i="1"/>
  <c r="AR371" i="1"/>
  <c r="AR370" i="1" s="1"/>
  <c r="AR369" i="1" s="1"/>
  <c r="AR368" i="1" s="1"/>
  <c r="AT371" i="1"/>
  <c r="AT370" i="1" s="1"/>
  <c r="AT369" i="1" s="1"/>
  <c r="AT368" i="1" s="1"/>
  <c r="AU343" i="1"/>
  <c r="AR154" i="1"/>
  <c r="AR95" i="1"/>
  <c r="AR94" i="1" s="1"/>
  <c r="AS371" i="1"/>
  <c r="AS370" i="1" s="1"/>
  <c r="AS369" i="1" s="1"/>
  <c r="AS368" i="1" s="1"/>
  <c r="AS343" i="1"/>
  <c r="AR332" i="1"/>
  <c r="AT305" i="1"/>
  <c r="AS213" i="1"/>
  <c r="AT205" i="1"/>
  <c r="AU200" i="1"/>
  <c r="AU189" i="1"/>
  <c r="AU188" i="1" s="1"/>
  <c r="AU154" i="1"/>
  <c r="AT146" i="1"/>
  <c r="AR35" i="1"/>
  <c r="AU371" i="1"/>
  <c r="AU370" i="1" s="1"/>
  <c r="AU369" i="1" s="1"/>
  <c r="AU368" i="1" s="1"/>
  <c r="AR343" i="1"/>
  <c r="AU296" i="1"/>
  <c r="AU295" i="1" s="1"/>
  <c r="AU205" i="1"/>
  <c r="AS200" i="1"/>
  <c r="AR68" i="1"/>
  <c r="AR200" i="1"/>
  <c r="AR189" i="1"/>
  <c r="AR188" i="1" s="1"/>
  <c r="AT95" i="1"/>
  <c r="AT94" i="1" s="1"/>
  <c r="AT332" i="1"/>
  <c r="AU305" i="1"/>
  <c r="AR146" i="1"/>
  <c r="AR59" i="1"/>
  <c r="AR58" i="1" s="1"/>
  <c r="AR57" i="1" s="1"/>
  <c r="AU146" i="1"/>
  <c r="AU35" i="1"/>
  <c r="AS68" i="1"/>
  <c r="AM385" i="1"/>
  <c r="AS378" i="1"/>
  <c r="AS377" i="1" s="1"/>
  <c r="AS376" i="1" s="1"/>
  <c r="AT378" i="1"/>
  <c r="AT377" i="1" s="1"/>
  <c r="AT376" i="1" s="1"/>
  <c r="AT343" i="1"/>
  <c r="AT357" i="1"/>
  <c r="AS305" i="1"/>
  <c r="AR296" i="1"/>
  <c r="AR295" i="1" s="1"/>
  <c r="AT200" i="1"/>
  <c r="AS95" i="1"/>
  <c r="AS94" i="1" s="1"/>
  <c r="AU68" i="1"/>
  <c r="AS189" i="1"/>
  <c r="AS188" i="1" s="1"/>
  <c r="AS146" i="1"/>
  <c r="AU95" i="1"/>
  <c r="AU94" i="1" s="1"/>
  <c r="AS83" i="1"/>
  <c r="AS35" i="1"/>
  <c r="AS14" i="1"/>
  <c r="AS108" i="1"/>
  <c r="AR14" i="1"/>
  <c r="AT189" i="1"/>
  <c r="AT188" i="1" s="1"/>
  <c r="K233" i="3"/>
  <c r="K232" i="3" s="1"/>
  <c r="K231" i="3" s="1"/>
  <c r="L233" i="3"/>
  <c r="L232" i="3" s="1"/>
  <c r="L231" i="3" s="1"/>
  <c r="M233" i="3"/>
  <c r="M232" i="3" s="1"/>
  <c r="M231" i="3" s="1"/>
  <c r="O233" i="3"/>
  <c r="O232" i="3" s="1"/>
  <c r="O231" i="3" s="1"/>
  <c r="P233" i="3"/>
  <c r="P232" i="3" s="1"/>
  <c r="P231" i="3" s="1"/>
  <c r="Q233" i="3"/>
  <c r="Q232" i="3" s="1"/>
  <c r="Q231" i="3" s="1"/>
  <c r="AD233" i="3"/>
  <c r="AD232" i="3" s="1"/>
  <c r="AD231" i="3" s="1"/>
  <c r="AE233" i="3"/>
  <c r="AE232" i="3"/>
  <c r="AE231" i="3" s="1"/>
  <c r="AF233" i="3"/>
  <c r="AF232" i="3" s="1"/>
  <c r="AF231" i="3" s="1"/>
  <c r="AG233" i="3"/>
  <c r="AG232" i="3" s="1"/>
  <c r="AG231" i="3" s="1"/>
  <c r="AQ233" i="3"/>
  <c r="AQ232" i="3" s="1"/>
  <c r="AQ231" i="3" s="1"/>
  <c r="AR233" i="3"/>
  <c r="AR232" i="3" s="1"/>
  <c r="AR231" i="3" s="1"/>
  <c r="AS233" i="3"/>
  <c r="AS232" i="3" s="1"/>
  <c r="AS231" i="3" s="1"/>
  <c r="AT233" i="3"/>
  <c r="AT232" i="3" s="1"/>
  <c r="AT231" i="3" s="1"/>
  <c r="J233" i="3"/>
  <c r="J232" i="3" s="1"/>
  <c r="J231" i="3" s="1"/>
  <c r="O295" i="2"/>
  <c r="O294" i="2" s="1"/>
  <c r="O293" i="2" s="1"/>
  <c r="P295" i="2"/>
  <c r="P294" i="2" s="1"/>
  <c r="P293" i="2" s="1"/>
  <c r="Q295" i="2"/>
  <c r="Q294" i="2" s="1"/>
  <c r="Q293" i="2" s="1"/>
  <c r="AD295" i="2"/>
  <c r="AD294" i="2" s="1"/>
  <c r="AD293" i="2" s="1"/>
  <c r="AE295" i="2"/>
  <c r="AE294" i="2" s="1"/>
  <c r="AE293" i="2" s="1"/>
  <c r="AF295" i="2"/>
  <c r="AF294" i="2" s="1"/>
  <c r="AF293" i="2" s="1"/>
  <c r="AG295" i="2"/>
  <c r="AG294" i="2" s="1"/>
  <c r="AG293" i="2" s="1"/>
  <c r="AQ295" i="2"/>
  <c r="AQ294" i="2" s="1"/>
  <c r="AQ293" i="2" s="1"/>
  <c r="AR295" i="2"/>
  <c r="AR294" i="2" s="1"/>
  <c r="AR293" i="2" s="1"/>
  <c r="AS295" i="2"/>
  <c r="AS294" i="2" s="1"/>
  <c r="AS293" i="2" s="1"/>
  <c r="AT295" i="2"/>
  <c r="AT294" i="2" s="1"/>
  <c r="AT293" i="2" s="1"/>
  <c r="S291" i="1"/>
  <c r="S290" i="1" s="1"/>
  <c r="S289" i="1" s="1"/>
  <c r="T291" i="1"/>
  <c r="T290" i="1"/>
  <c r="T289" i="1" s="1"/>
  <c r="U291" i="1"/>
  <c r="U290" i="1" s="1"/>
  <c r="U289" i="1" s="1"/>
  <c r="O290" i="1"/>
  <c r="O289" i="1" s="1"/>
  <c r="Q290" i="1"/>
  <c r="Q289" i="1"/>
  <c r="V290" i="1"/>
  <c r="V289" i="1" s="1"/>
  <c r="W290" i="1"/>
  <c r="W289" i="1" s="1"/>
  <c r="W282" i="1" s="1"/>
  <c r="X290" i="1"/>
  <c r="X289" i="1" s="1"/>
  <c r="X282" i="1" s="1"/>
  <c r="Y290" i="1"/>
  <c r="Y289" i="1" s="1"/>
  <c r="Y282" i="1" s="1"/>
  <c r="Z290" i="1"/>
  <c r="Z289" i="1" s="1"/>
  <c r="Z282" i="1" s="1"/>
  <c r="AA290" i="1"/>
  <c r="AA289" i="1"/>
  <c r="AA282" i="1" s="1"/>
  <c r="AB290" i="1"/>
  <c r="AB289" i="1" s="1"/>
  <c r="AB282" i="1" s="1"/>
  <c r="AC290" i="1"/>
  <c r="AC289" i="1" s="1"/>
  <c r="AC282" i="1" s="1"/>
  <c r="AE290" i="1"/>
  <c r="AE289" i="1" s="1"/>
  <c r="AF290" i="1"/>
  <c r="AF289" i="1" s="1"/>
  <c r="AG290" i="1"/>
  <c r="AG289" i="1" s="1"/>
  <c r="N290" i="1"/>
  <c r="N289" i="1" s="1"/>
  <c r="BB385" i="2"/>
  <c r="BB384" i="2" s="1"/>
  <c r="BB383" i="2" s="1"/>
  <c r="BA274" i="2"/>
  <c r="BA273" i="2" s="1"/>
  <c r="BA272" i="2" s="1"/>
  <c r="BA277" i="2"/>
  <c r="BA276" i="2" s="1"/>
  <c r="BA275" i="2" s="1"/>
  <c r="BC332" i="1"/>
  <c r="BC331" i="1" s="1"/>
  <c r="BB206" i="2"/>
  <c r="BB205" i="2" s="1"/>
  <c r="AZ300" i="2"/>
  <c r="AZ299" i="2" s="1"/>
  <c r="BC155" i="1"/>
  <c r="BB170" i="2"/>
  <c r="BB169" i="2" s="1"/>
  <c r="BC28" i="1"/>
  <c r="BC27" i="1" s="1"/>
  <c r="BB56" i="2"/>
  <c r="BB55" i="2" s="1"/>
  <c r="BB54" i="2" s="1"/>
  <c r="AV11" i="2"/>
  <c r="AW160" i="2"/>
  <c r="BB123" i="2"/>
  <c r="BB122" i="2" s="1"/>
  <c r="BB196" i="2"/>
  <c r="AX168" i="2"/>
  <c r="BB83" i="2"/>
  <c r="BB82" i="2" s="1"/>
  <c r="BC157" i="1"/>
  <c r="BB172" i="2"/>
  <c r="BB171" i="2" s="1"/>
  <c r="AJ196" i="2"/>
  <c r="AV18" i="2"/>
  <c r="BC146" i="1"/>
  <c r="BB347" i="2"/>
  <c r="BB346" i="2" s="1"/>
  <c r="BB345" i="2" s="1"/>
  <c r="AZ15" i="2"/>
  <c r="AZ14" i="2" s="1"/>
  <c r="BC216" i="1"/>
  <c r="BB208" i="2"/>
  <c r="BB207" i="2" s="1"/>
  <c r="BB298" i="2"/>
  <c r="BB297" i="2" s="1"/>
  <c r="BB296" i="2" s="1"/>
  <c r="AU63" i="3"/>
  <c r="AH342" i="3"/>
  <c r="AH337" i="3" s="1"/>
  <c r="AK323" i="3"/>
  <c r="AL160" i="2"/>
  <c r="AL317" i="2"/>
  <c r="AL316" i="2" s="1"/>
  <c r="AM196" i="2"/>
  <c r="BB297" i="1"/>
  <c r="BB296" i="1" s="1"/>
  <c r="BB295" i="1" s="1"/>
  <c r="BA250" i="1"/>
  <c r="BA249" i="1" s="1"/>
  <c r="BB175" i="1"/>
  <c r="BB174" i="1" s="1"/>
  <c r="BB173" i="1" s="1"/>
  <c r="BB152" i="1"/>
  <c r="BB151" i="1" s="1"/>
  <c r="BA138" i="1"/>
  <c r="BA137" i="1" s="1"/>
  <c r="BA81" i="1"/>
  <c r="BA80" i="1" s="1"/>
  <c r="BA79" i="1" s="1"/>
  <c r="BB55" i="1"/>
  <c r="BB54" i="1" s="1"/>
  <c r="BA40" i="1"/>
  <c r="BB147" i="1"/>
  <c r="BB146" i="1" s="1"/>
  <c r="BB113" i="1"/>
  <c r="BB112" i="1" s="1"/>
  <c r="BA333" i="1"/>
  <c r="BB234" i="1"/>
  <c r="BB233" i="1" s="1"/>
  <c r="BB141" i="1"/>
  <c r="BB140" i="1"/>
  <c r="BA38" i="1"/>
  <c r="BB201" i="1"/>
  <c r="BB106" i="1"/>
  <c r="BB105" i="1" s="1"/>
  <c r="BB310" i="1"/>
  <c r="BB116" i="1"/>
  <c r="BB115" i="1" s="1"/>
  <c r="BB92" i="1"/>
  <c r="BB91" i="1" s="1"/>
  <c r="BB90" i="1" s="1"/>
  <c r="AM182" i="2"/>
  <c r="AM183" i="2"/>
  <c r="BB366" i="1"/>
  <c r="BB365" i="1" s="1"/>
  <c r="BB364" i="1" s="1"/>
  <c r="BB88" i="1"/>
  <c r="BB87" i="1" s="1"/>
  <c r="AL182" i="2"/>
  <c r="BB380" i="1"/>
  <c r="BB379" i="1" s="1"/>
  <c r="BA318" i="1"/>
  <c r="BA317" i="1" s="1"/>
  <c r="BA316" i="1" s="1"/>
  <c r="BB85" i="1"/>
  <c r="BB84" i="1" s="1"/>
  <c r="BB52" i="1"/>
  <c r="BB51" i="1" s="1"/>
  <c r="AM234" i="2"/>
  <c r="AM233" i="2"/>
  <c r="AJ182" i="2"/>
  <c r="BB344" i="1"/>
  <c r="BB110" i="1"/>
  <c r="BB109" i="1" s="1"/>
  <c r="BA98" i="1"/>
  <c r="BB19" i="1"/>
  <c r="BA183" i="1"/>
  <c r="BA182" i="1" s="1"/>
  <c r="BB71" i="1"/>
  <c r="BB25" i="1"/>
  <c r="BB24" i="1" s="1"/>
  <c r="AN234" i="2"/>
  <c r="BB346" i="1"/>
  <c r="BA335" i="1"/>
  <c r="BA313" i="1"/>
  <c r="BA312" i="1" s="1"/>
  <c r="BB206" i="1"/>
  <c r="BB205" i="1" s="1"/>
  <c r="BB103" i="1"/>
  <c r="BB102" i="1" s="1"/>
  <c r="BB101" i="1" s="1"/>
  <c r="BA36" i="1"/>
  <c r="BA35" i="1" s="1"/>
  <c r="BB22" i="1"/>
  <c r="BB21" i="1" s="1"/>
  <c r="AN317" i="2"/>
  <c r="AN316" i="2" s="1"/>
  <c r="BB357" i="1"/>
  <c r="BB356" i="1"/>
  <c r="BB355" i="1" s="1"/>
  <c r="BB303" i="1"/>
  <c r="BB302" i="1" s="1"/>
  <c r="BB253" i="1"/>
  <c r="BB252" i="1" s="1"/>
  <c r="BA96" i="1"/>
  <c r="AO160" i="2"/>
  <c r="AS199" i="1"/>
  <c r="BB372" i="1"/>
  <c r="BA338" i="1"/>
  <c r="BA337" i="1" s="1"/>
  <c r="BB69" i="1"/>
  <c r="BB12" i="1"/>
  <c r="BB11" i="1" s="1"/>
  <c r="BB383" i="1"/>
  <c r="BB382" i="1" s="1"/>
  <c r="BA329" i="1"/>
  <c r="BA328" i="1" s="1"/>
  <c r="BA293" i="1"/>
  <c r="BA292" i="1" s="1"/>
  <c r="BA325" i="1"/>
  <c r="BA324" i="1" s="1"/>
  <c r="BB203" i="1"/>
  <c r="BB149" i="1"/>
  <c r="AL327" i="2"/>
  <c r="AL326" i="2" s="1"/>
  <c r="AL325" i="2" s="1"/>
  <c r="BB353" i="1"/>
  <c r="BB352" i="1" s="1"/>
  <c r="BB351" i="1" s="1"/>
  <c r="BB231" i="1"/>
  <c r="BB230" i="1" s="1"/>
  <c r="BA32" i="1"/>
  <c r="BA31" i="1" s="1"/>
  <c r="BA30" i="1" s="1"/>
  <c r="BB15" i="1"/>
  <c r="N295" i="2"/>
  <c r="N294" i="2" s="1"/>
  <c r="N293" i="2" s="1"/>
  <c r="R291" i="1"/>
  <c r="R290" i="1" s="1"/>
  <c r="R289" i="1" s="1"/>
  <c r="T295" i="2"/>
  <c r="T294" i="2" s="1"/>
  <c r="T293" i="2" s="1"/>
  <c r="S233" i="3"/>
  <c r="S232" i="3" s="1"/>
  <c r="S231" i="3" s="1"/>
  <c r="U295" i="2"/>
  <c r="U294" i="2" s="1"/>
  <c r="U293" i="2" s="1"/>
  <c r="T233" i="3"/>
  <c r="T232" i="3" s="1"/>
  <c r="T231" i="3" s="1"/>
  <c r="BB343" i="1"/>
  <c r="BA332" i="1"/>
  <c r="R233" i="3"/>
  <c r="R232" i="3" s="1"/>
  <c r="R231" i="3" s="1"/>
  <c r="R295" i="2"/>
  <c r="R294" i="2" s="1"/>
  <c r="R293" i="2" s="1"/>
  <c r="D15" i="23"/>
  <c r="E15" i="23"/>
  <c r="O164" i="1"/>
  <c r="O286" i="3" s="1"/>
  <c r="O285" i="3" s="1"/>
  <c r="O284" i="3" s="1"/>
  <c r="U228" i="2"/>
  <c r="T228" i="2"/>
  <c r="S228" i="2"/>
  <c r="R228" i="2"/>
  <c r="U227" i="2"/>
  <c r="T227" i="2"/>
  <c r="S227" i="2"/>
  <c r="R227" i="2"/>
  <c r="U128" i="2"/>
  <c r="U127" i="2" s="1"/>
  <c r="T128" i="2"/>
  <c r="S128" i="2"/>
  <c r="S127" i="2" s="1"/>
  <c r="R128" i="2"/>
  <c r="R127" i="2"/>
  <c r="T127" i="2"/>
  <c r="U75" i="2"/>
  <c r="T75" i="2"/>
  <c r="S75" i="2"/>
  <c r="R75" i="2"/>
  <c r="U74" i="2"/>
  <c r="T74" i="2"/>
  <c r="S74" i="2"/>
  <c r="R74" i="2"/>
  <c r="P385" i="2"/>
  <c r="P384" i="2" s="1"/>
  <c r="P383" i="2" s="1"/>
  <c r="O385" i="2"/>
  <c r="O384" i="2" s="1"/>
  <c r="O383" i="2" s="1"/>
  <c r="N385" i="2"/>
  <c r="N384" i="2" s="1"/>
  <c r="N383" i="2" s="1"/>
  <c r="Q382" i="2"/>
  <c r="Q381" i="2" s="1"/>
  <c r="Q380" i="2" s="1"/>
  <c r="O382" i="2"/>
  <c r="O381" i="2" s="1"/>
  <c r="O380" i="2" s="1"/>
  <c r="N382" i="2"/>
  <c r="N381" i="2" s="1"/>
  <c r="N380" i="2" s="1"/>
  <c r="Q379" i="2"/>
  <c r="Q378" i="2" s="1"/>
  <c r="Q377" i="2" s="1"/>
  <c r="O379" i="2"/>
  <c r="O378" i="2" s="1"/>
  <c r="O377" i="2" s="1"/>
  <c r="N379" i="2"/>
  <c r="N378" i="2" s="1"/>
  <c r="N377" i="2" s="1"/>
  <c r="N376" i="2" s="1"/>
  <c r="Q375" i="2"/>
  <c r="O375" i="2"/>
  <c r="O374" i="2" s="1"/>
  <c r="N375" i="2"/>
  <c r="N374" i="2" s="1"/>
  <c r="Q373" i="2"/>
  <c r="Q372" i="2" s="1"/>
  <c r="O373" i="2"/>
  <c r="O372" i="2" s="1"/>
  <c r="N373" i="2"/>
  <c r="N372" i="2" s="1"/>
  <c r="Q369" i="2"/>
  <c r="Q368" i="2" s="1"/>
  <c r="Q367" i="2" s="1"/>
  <c r="O369" i="2"/>
  <c r="O368" i="2" s="1"/>
  <c r="O367" i="2" s="1"/>
  <c r="N369" i="2"/>
  <c r="N368" i="2" s="1"/>
  <c r="N367" i="2" s="1"/>
  <c r="Q366" i="2"/>
  <c r="P366" i="2"/>
  <c r="O366" i="2"/>
  <c r="N366" i="2"/>
  <c r="Q365" i="2"/>
  <c r="P365" i="2"/>
  <c r="O365" i="2"/>
  <c r="N365" i="2"/>
  <c r="Q363" i="2"/>
  <c r="Q362" i="2" s="1"/>
  <c r="Q361" i="2" s="1"/>
  <c r="Q360" i="2" s="1"/>
  <c r="O363" i="2"/>
  <c r="O362" i="2" s="1"/>
  <c r="O361" i="2" s="1"/>
  <c r="O360" i="2" s="1"/>
  <c r="N363" i="2"/>
  <c r="N362" i="2" s="1"/>
  <c r="N361" i="2" s="1"/>
  <c r="N360" i="2" s="1"/>
  <c r="Q358" i="2"/>
  <c r="Q357" i="2" s="1"/>
  <c r="Q356" i="2" s="1"/>
  <c r="O358" i="2"/>
  <c r="O357" i="2" s="1"/>
  <c r="O356" i="2" s="1"/>
  <c r="N358" i="2"/>
  <c r="N357" i="2" s="1"/>
  <c r="N356" i="2" s="1"/>
  <c r="Q352" i="2"/>
  <c r="Q351" i="2" s="1"/>
  <c r="Q350" i="2" s="1"/>
  <c r="Q349" i="2" s="1"/>
  <c r="Q348" i="2" s="1"/>
  <c r="P352" i="2"/>
  <c r="P351" i="2" s="1"/>
  <c r="P350" i="2" s="1"/>
  <c r="N352" i="2"/>
  <c r="N351" i="2" s="1"/>
  <c r="N350" i="2" s="1"/>
  <c r="P347" i="2"/>
  <c r="P346" i="2" s="1"/>
  <c r="P345" i="2" s="1"/>
  <c r="O347" i="2"/>
  <c r="O346" i="2" s="1"/>
  <c r="O345" i="2" s="1"/>
  <c r="N347" i="2"/>
  <c r="N346" i="2" s="1"/>
  <c r="N345" i="2" s="1"/>
  <c r="Q344" i="2"/>
  <c r="Q343" i="2" s="1"/>
  <c r="O344" i="2"/>
  <c r="O343" i="2" s="1"/>
  <c r="N344" i="2"/>
  <c r="N343" i="2" s="1"/>
  <c r="Q342" i="2"/>
  <c r="Q341" i="2" s="1"/>
  <c r="O342" i="2"/>
  <c r="O341" i="2" s="1"/>
  <c r="N342" i="2"/>
  <c r="N341" i="2" s="1"/>
  <c r="Q336" i="2"/>
  <c r="P336" i="2"/>
  <c r="O336" i="2"/>
  <c r="N336" i="2"/>
  <c r="Q335" i="2"/>
  <c r="P335" i="2"/>
  <c r="O335" i="2"/>
  <c r="N335" i="2"/>
  <c r="Q334" i="2"/>
  <c r="P334" i="2"/>
  <c r="O334" i="2"/>
  <c r="N334" i="2"/>
  <c r="Q333" i="2"/>
  <c r="P333" i="2"/>
  <c r="O333" i="2"/>
  <c r="N333" i="2"/>
  <c r="Q332" i="2"/>
  <c r="P332" i="2"/>
  <c r="O332" i="2"/>
  <c r="N332" i="2"/>
  <c r="Q331" i="2"/>
  <c r="Q330" i="2" s="1"/>
  <c r="O331" i="2"/>
  <c r="O330" i="2" s="1"/>
  <c r="N331" i="2"/>
  <c r="N330" i="2" s="1"/>
  <c r="Q329" i="2"/>
  <c r="Q328" i="2" s="1"/>
  <c r="O329" i="2"/>
  <c r="O328" i="2" s="1"/>
  <c r="N329" i="2"/>
  <c r="N328" i="2" s="1"/>
  <c r="Q324" i="2"/>
  <c r="Q323" i="2" s="1"/>
  <c r="Q322" i="2" s="1"/>
  <c r="Q321" i="2" s="1"/>
  <c r="Q320" i="2" s="1"/>
  <c r="P324" i="2"/>
  <c r="P323" i="2" s="1"/>
  <c r="P322" i="2" s="1"/>
  <c r="P321" i="2" s="1"/>
  <c r="P320" i="2" s="1"/>
  <c r="N324" i="2"/>
  <c r="N323" i="2" s="1"/>
  <c r="N322" i="2" s="1"/>
  <c r="N321" i="2" s="1"/>
  <c r="N320" i="2" s="1"/>
  <c r="Q319" i="2"/>
  <c r="P319" i="2"/>
  <c r="N319" i="2"/>
  <c r="Q318" i="2"/>
  <c r="P318" i="2"/>
  <c r="N318" i="2"/>
  <c r="Q315" i="2"/>
  <c r="Q314" i="2" s="1"/>
  <c r="Q313" i="2" s="1"/>
  <c r="P315" i="2"/>
  <c r="P314" i="2" s="1"/>
  <c r="P313" i="2" s="1"/>
  <c r="N315" i="2"/>
  <c r="N314" i="2" s="1"/>
  <c r="N313" i="2" s="1"/>
  <c r="Q312" i="2"/>
  <c r="Q311" i="2" s="1"/>
  <c r="P312" i="2"/>
  <c r="P311" i="2" s="1"/>
  <c r="N312" i="2"/>
  <c r="N311" i="2" s="1"/>
  <c r="Q310" i="2"/>
  <c r="Q309" i="2" s="1"/>
  <c r="P310" i="2"/>
  <c r="P309" i="2" s="1"/>
  <c r="N310" i="2"/>
  <c r="N309" i="2" s="1"/>
  <c r="Q307" i="2"/>
  <c r="Q306" i="2" s="1"/>
  <c r="Q305" i="2" s="1"/>
  <c r="P307" i="2"/>
  <c r="P306" i="2" s="1"/>
  <c r="P305" i="2" s="1"/>
  <c r="N307" i="2"/>
  <c r="N306" i="2" s="1"/>
  <c r="N305" i="2" s="1"/>
  <c r="Q302" i="2"/>
  <c r="Q301" i="2" s="1"/>
  <c r="P302" i="2"/>
  <c r="P301" i="2" s="1"/>
  <c r="N302" i="2"/>
  <c r="N301" i="2" s="1"/>
  <c r="Q300" i="2"/>
  <c r="Q299" i="2" s="1"/>
  <c r="P300" i="2"/>
  <c r="P299" i="2" s="1"/>
  <c r="N300" i="2"/>
  <c r="N299" i="2" s="1"/>
  <c r="N298" i="2" s="1"/>
  <c r="N297" i="2" s="1"/>
  <c r="N296" i="2" s="1"/>
  <c r="Q286" i="2"/>
  <c r="P286" i="2"/>
  <c r="O286" i="2"/>
  <c r="N286" i="2"/>
  <c r="Q285" i="2"/>
  <c r="P285" i="2"/>
  <c r="O285" i="2"/>
  <c r="N285" i="2"/>
  <c r="Q284" i="2"/>
  <c r="P284" i="2"/>
  <c r="O284" i="2"/>
  <c r="N284" i="2"/>
  <c r="Q283" i="2"/>
  <c r="P283" i="2"/>
  <c r="O283" i="2"/>
  <c r="N283" i="2"/>
  <c r="N282" i="2" s="1"/>
  <c r="N281" i="2" s="1"/>
  <c r="Q282" i="2"/>
  <c r="Q281" i="2" s="1"/>
  <c r="P282" i="2"/>
  <c r="P281" i="2" s="1"/>
  <c r="O282" i="2"/>
  <c r="O281" i="2" s="1"/>
  <c r="Q280" i="2"/>
  <c r="Q279" i="2" s="1"/>
  <c r="Q278" i="2" s="1"/>
  <c r="O280" i="2"/>
  <c r="O279" i="2" s="1"/>
  <c r="O278" i="2" s="1"/>
  <c r="N280" i="2"/>
  <c r="N279" i="2" s="1"/>
  <c r="N278" i="2" s="1"/>
  <c r="Q277" i="2"/>
  <c r="Q276" i="2" s="1"/>
  <c r="Q275" i="2" s="1"/>
  <c r="O277" i="2"/>
  <c r="O276" i="2" s="1"/>
  <c r="O275" i="2" s="1"/>
  <c r="N277" i="2"/>
  <c r="N276" i="2" s="1"/>
  <c r="N275" i="2" s="1"/>
  <c r="Q274" i="2"/>
  <c r="Q273" i="2" s="1"/>
  <c r="Q272" i="2" s="1"/>
  <c r="O274" i="2"/>
  <c r="O273" i="2" s="1"/>
  <c r="O272" i="2" s="1"/>
  <c r="N274" i="2"/>
  <c r="N273" i="2" s="1"/>
  <c r="N272" i="2" s="1"/>
  <c r="Q271" i="2"/>
  <c r="Q270" i="2" s="1"/>
  <c r="O271" i="2"/>
  <c r="O270" i="2" s="1"/>
  <c r="N271" i="2"/>
  <c r="N270" i="2" s="1"/>
  <c r="Q269" i="2"/>
  <c r="Q268" i="2" s="1"/>
  <c r="O269" i="2"/>
  <c r="O268" i="2" s="1"/>
  <c r="N269" i="2"/>
  <c r="N268" i="2" s="1"/>
  <c r="Q267" i="2"/>
  <c r="Q266" i="2" s="1"/>
  <c r="O267" i="2"/>
  <c r="O266" i="2" s="1"/>
  <c r="N267" i="2"/>
  <c r="N266" i="2" s="1"/>
  <c r="Q264" i="2"/>
  <c r="Q263" i="2" s="1"/>
  <c r="Q262" i="2" s="1"/>
  <c r="O264" i="2"/>
  <c r="O263" i="2" s="1"/>
  <c r="O262" i="2" s="1"/>
  <c r="N264" i="2"/>
  <c r="N263" i="2" s="1"/>
  <c r="N262" i="2" s="1"/>
  <c r="Q261" i="2"/>
  <c r="Q260" i="2" s="1"/>
  <c r="Q259" i="2" s="1"/>
  <c r="O261" i="2"/>
  <c r="O260" i="2" s="1"/>
  <c r="O259" i="2" s="1"/>
  <c r="N261" i="2"/>
  <c r="N260" i="2" s="1"/>
  <c r="N259" i="2" s="1"/>
  <c r="Q258" i="2"/>
  <c r="Q257" i="2" s="1"/>
  <c r="Q256" i="2" s="1"/>
  <c r="O258" i="2"/>
  <c r="O257" i="2" s="1"/>
  <c r="O256" i="2" s="1"/>
  <c r="N258" i="2"/>
  <c r="N257" i="2" s="1"/>
  <c r="N256" i="2" s="1"/>
  <c r="Q255" i="2"/>
  <c r="Q254" i="2" s="1"/>
  <c r="Q253" i="2" s="1"/>
  <c r="P255" i="2"/>
  <c r="P254" i="2" s="1"/>
  <c r="P253" i="2" s="1"/>
  <c r="N255" i="2"/>
  <c r="N254" i="2" s="1"/>
  <c r="N253" i="2" s="1"/>
  <c r="Q252" i="2"/>
  <c r="Q251" i="2" s="1"/>
  <c r="Q250" i="2" s="1"/>
  <c r="P252" i="2"/>
  <c r="P251" i="2" s="1"/>
  <c r="P250" i="2" s="1"/>
  <c r="N252" i="2"/>
  <c r="N251" i="2" s="1"/>
  <c r="N250" i="2" s="1"/>
  <c r="Q249" i="2"/>
  <c r="Q248" i="2" s="1"/>
  <c r="Q247" i="2" s="1"/>
  <c r="P249" i="2"/>
  <c r="P248" i="2" s="1"/>
  <c r="P247" i="2" s="1"/>
  <c r="N249" i="2"/>
  <c r="N248" i="2" s="1"/>
  <c r="N247" i="2" s="1"/>
  <c r="Q244" i="2"/>
  <c r="Q243" i="2" s="1"/>
  <c r="Q242" i="2" s="1"/>
  <c r="Q241" i="2" s="1"/>
  <c r="Q240" i="2" s="1"/>
  <c r="O244" i="2"/>
  <c r="O243" i="2" s="1"/>
  <c r="O242" i="2" s="1"/>
  <c r="O241" i="2" s="1"/>
  <c r="O240" i="2" s="1"/>
  <c r="N244" i="2"/>
  <c r="N243" i="2" s="1"/>
  <c r="N242" i="2" s="1"/>
  <c r="N241" i="2" s="1"/>
  <c r="N240" i="2" s="1"/>
  <c r="Q238" i="2"/>
  <c r="P238" i="2"/>
  <c r="P237" i="2" s="1"/>
  <c r="P236" i="2" s="1"/>
  <c r="P235" i="2" s="1"/>
  <c r="O238" i="2"/>
  <c r="O237" i="2" s="1"/>
  <c r="O236" i="2" s="1"/>
  <c r="O235" i="2" s="1"/>
  <c r="N238" i="2"/>
  <c r="N237" i="2" s="1"/>
  <c r="N236" i="2" s="1"/>
  <c r="N235" i="2" s="1"/>
  <c r="Q237" i="2"/>
  <c r="Q236" i="2" s="1"/>
  <c r="Q235" i="2" s="1"/>
  <c r="Q232" i="2"/>
  <c r="Q231" i="2" s="1"/>
  <c r="Q230" i="2" s="1"/>
  <c r="P232" i="2"/>
  <c r="P231" i="2" s="1"/>
  <c r="P230" i="2" s="1"/>
  <c r="N232" i="2"/>
  <c r="N231" i="2" s="1"/>
  <c r="N230" i="2" s="1"/>
  <c r="Q228" i="2"/>
  <c r="P228" i="2"/>
  <c r="P227" i="2" s="1"/>
  <c r="P226" i="2" s="1"/>
  <c r="P225" i="2" s="1"/>
  <c r="O228" i="2"/>
  <c r="N228" i="2"/>
  <c r="Q227" i="2"/>
  <c r="O227" i="2"/>
  <c r="N227" i="2"/>
  <c r="Q224" i="2"/>
  <c r="Q223" i="2" s="1"/>
  <c r="Q222" i="2" s="1"/>
  <c r="Q221" i="2" s="1"/>
  <c r="Q220" i="2" s="1"/>
  <c r="O224" i="2"/>
  <c r="O223" i="2" s="1"/>
  <c r="O222" i="2" s="1"/>
  <c r="O221" i="2" s="1"/>
  <c r="O220" i="2" s="1"/>
  <c r="N224" i="2"/>
  <c r="N223" i="2" s="1"/>
  <c r="N222" i="2" s="1"/>
  <c r="N221" i="2" s="1"/>
  <c r="N220" i="2" s="1"/>
  <c r="Q218" i="2"/>
  <c r="P218" i="2"/>
  <c r="O218" i="2"/>
  <c r="N218" i="2"/>
  <c r="N217" i="2" s="1"/>
  <c r="N216" i="2" s="1"/>
  <c r="N215" i="2" s="1"/>
  <c r="N214" i="2" s="1"/>
  <c r="Q217" i="2"/>
  <c r="Q216" i="2" s="1"/>
  <c r="Q215" i="2" s="1"/>
  <c r="Q214" i="2" s="1"/>
  <c r="P217" i="2"/>
  <c r="P216" i="2" s="1"/>
  <c r="P215" i="2" s="1"/>
  <c r="P214" i="2" s="1"/>
  <c r="O217" i="2"/>
  <c r="O216" i="2" s="1"/>
  <c r="O215" i="2" s="1"/>
  <c r="O214" i="2" s="1"/>
  <c r="Q213" i="2"/>
  <c r="Q212" i="2" s="1"/>
  <c r="Q211" i="2" s="1"/>
  <c r="Q210" i="2" s="1"/>
  <c r="Q209" i="2" s="1"/>
  <c r="O213" i="2"/>
  <c r="O212" i="2" s="1"/>
  <c r="O211" i="2" s="1"/>
  <c r="O210" i="2" s="1"/>
  <c r="O209" i="2" s="1"/>
  <c r="N213" i="2"/>
  <c r="N212" i="2" s="1"/>
  <c r="N211" i="2" s="1"/>
  <c r="N210" i="2" s="1"/>
  <c r="N209" i="2" s="1"/>
  <c r="P208" i="2"/>
  <c r="P207" i="2" s="1"/>
  <c r="O208" i="2"/>
  <c r="O207" i="2" s="1"/>
  <c r="N208" i="2"/>
  <c r="N207" i="2" s="1"/>
  <c r="P206" i="2"/>
  <c r="P205" i="2" s="1"/>
  <c r="O206" i="2"/>
  <c r="O205" i="2" s="1"/>
  <c r="N206" i="2"/>
  <c r="N205" i="2" s="1"/>
  <c r="Q203" i="2"/>
  <c r="Q202" i="2" s="1"/>
  <c r="Q201" i="2" s="1"/>
  <c r="O203" i="2"/>
  <c r="O202" i="2" s="1"/>
  <c r="O201" i="2" s="1"/>
  <c r="N203" i="2"/>
  <c r="N202" i="2" s="1"/>
  <c r="N201" i="2" s="1"/>
  <c r="Q200" i="2"/>
  <c r="Q199" i="2" s="1"/>
  <c r="O200" i="2"/>
  <c r="O199" i="2" s="1"/>
  <c r="N200" i="2"/>
  <c r="N199" i="2" s="1"/>
  <c r="Q198" i="2"/>
  <c r="Q197" i="2" s="1"/>
  <c r="O198" i="2"/>
  <c r="O197" i="2" s="1"/>
  <c r="N198" i="2"/>
  <c r="N197" i="2" s="1"/>
  <c r="Q195" i="2"/>
  <c r="Q194" i="2" s="1"/>
  <c r="O195" i="2"/>
  <c r="O194" i="2" s="1"/>
  <c r="N195" i="2"/>
  <c r="N194" i="2" s="1"/>
  <c r="Q193" i="2"/>
  <c r="Q192" i="2" s="1"/>
  <c r="O193" i="2"/>
  <c r="O192" i="2" s="1"/>
  <c r="N193" i="2"/>
  <c r="N192" i="2" s="1"/>
  <c r="Q187" i="2"/>
  <c r="Q186" i="2" s="1"/>
  <c r="Q185" i="2" s="1"/>
  <c r="Q184" i="2" s="1"/>
  <c r="O187" i="2"/>
  <c r="O186" i="2" s="1"/>
  <c r="O185" i="2" s="1"/>
  <c r="O184" i="2" s="1"/>
  <c r="N187" i="2"/>
  <c r="N186" i="2" s="1"/>
  <c r="N185" i="2" s="1"/>
  <c r="N184" i="2" s="1"/>
  <c r="N183" i="2" s="1"/>
  <c r="Q181" i="2"/>
  <c r="P181" i="2"/>
  <c r="O181" i="2"/>
  <c r="N181" i="2"/>
  <c r="Q180" i="2"/>
  <c r="P180" i="2"/>
  <c r="O180" i="2"/>
  <c r="O179" i="2" s="1"/>
  <c r="N180" i="2"/>
  <c r="N179" i="2" s="1"/>
  <c r="Q179" i="2"/>
  <c r="P179" i="2"/>
  <c r="Q178" i="2"/>
  <c r="P178" i="2"/>
  <c r="P177" i="2" s="1"/>
  <c r="P176" i="2" s="1"/>
  <c r="O178" i="2"/>
  <c r="O177" i="2" s="1"/>
  <c r="O176" i="2" s="1"/>
  <c r="N178" i="2"/>
  <c r="N177" i="2" s="1"/>
  <c r="N176" i="2" s="1"/>
  <c r="Q177" i="2"/>
  <c r="Q176" i="2" s="1"/>
  <c r="Q175" i="2"/>
  <c r="P175" i="2"/>
  <c r="P174" i="2" s="1"/>
  <c r="P173" i="2" s="1"/>
  <c r="O175" i="2"/>
  <c r="O174" i="2" s="1"/>
  <c r="O173" i="2" s="1"/>
  <c r="N175" i="2"/>
  <c r="N174" i="2" s="1"/>
  <c r="N173" i="2" s="1"/>
  <c r="Q174" i="2"/>
  <c r="Q173" i="2" s="1"/>
  <c r="P172" i="2"/>
  <c r="P171" i="2" s="1"/>
  <c r="O172" i="2"/>
  <c r="O171" i="2" s="1"/>
  <c r="N172" i="2"/>
  <c r="N171" i="2" s="1"/>
  <c r="P170" i="2"/>
  <c r="P169" i="2" s="1"/>
  <c r="O170" i="2"/>
  <c r="O169" i="2" s="1"/>
  <c r="N170" i="2"/>
  <c r="N169" i="2" s="1"/>
  <c r="Q167" i="2"/>
  <c r="Q166" i="2" s="1"/>
  <c r="Q165" i="2" s="1"/>
  <c r="O167" i="2"/>
  <c r="O166" i="2" s="1"/>
  <c r="O165" i="2" s="1"/>
  <c r="N167" i="2"/>
  <c r="N166" i="2" s="1"/>
  <c r="N165" i="2" s="1"/>
  <c r="Q164" i="2"/>
  <c r="Q163" i="2" s="1"/>
  <c r="O164" i="2"/>
  <c r="O163" i="2" s="1"/>
  <c r="N164" i="2"/>
  <c r="N163" i="2" s="1"/>
  <c r="Q162" i="2"/>
  <c r="Q161" i="2" s="1"/>
  <c r="O162" i="2"/>
  <c r="O161" i="2" s="1"/>
  <c r="N162" i="2"/>
  <c r="N161" i="2" s="1"/>
  <c r="Q159" i="2"/>
  <c r="Q158" i="2" s="1"/>
  <c r="Q157" i="2" s="1"/>
  <c r="O159" i="2"/>
  <c r="O158" i="2" s="1"/>
  <c r="O157" i="2" s="1"/>
  <c r="N159" i="2"/>
  <c r="N158" i="2" s="1"/>
  <c r="N157" i="2" s="1"/>
  <c r="Q156" i="2"/>
  <c r="Q155" i="2" s="1"/>
  <c r="Q154" i="2" s="1"/>
  <c r="O156" i="2"/>
  <c r="O155" i="2" s="1"/>
  <c r="O154" i="2" s="1"/>
  <c r="N156" i="2"/>
  <c r="N155" i="2" s="1"/>
  <c r="N154" i="2" s="1"/>
  <c r="Q153" i="2"/>
  <c r="Q152" i="2" s="1"/>
  <c r="Q151" i="2" s="1"/>
  <c r="P153" i="2"/>
  <c r="P152" i="2" s="1"/>
  <c r="P151" i="2" s="1"/>
  <c r="N153" i="2"/>
  <c r="N152" i="2" s="1"/>
  <c r="N151" i="2" s="1"/>
  <c r="Q147" i="2"/>
  <c r="P147" i="2"/>
  <c r="O147" i="2"/>
  <c r="N147" i="2"/>
  <c r="N146" i="2" s="1"/>
  <c r="N145" i="2" s="1"/>
  <c r="N144" i="2" s="1"/>
  <c r="N143" i="2" s="1"/>
  <c r="Q146" i="2"/>
  <c r="Q145" i="2" s="1"/>
  <c r="Q144" i="2" s="1"/>
  <c r="Q143" i="2" s="1"/>
  <c r="P146" i="2"/>
  <c r="P145" i="2" s="1"/>
  <c r="P144" i="2" s="1"/>
  <c r="P143" i="2" s="1"/>
  <c r="O146" i="2"/>
  <c r="O145" i="2" s="1"/>
  <c r="O144" i="2" s="1"/>
  <c r="O143" i="2" s="1"/>
  <c r="Q142" i="2"/>
  <c r="P142" i="2"/>
  <c r="O142" i="2"/>
  <c r="N142" i="2"/>
  <c r="N141" i="2" s="1"/>
  <c r="N140" i="2" s="1"/>
  <c r="N139" i="2" s="1"/>
  <c r="N138" i="2" s="1"/>
  <c r="Q141" i="2"/>
  <c r="Q140" i="2" s="1"/>
  <c r="Q139" i="2" s="1"/>
  <c r="Q138" i="2" s="1"/>
  <c r="P141" i="2"/>
  <c r="P140" i="2" s="1"/>
  <c r="P139" i="2" s="1"/>
  <c r="P138" i="2" s="1"/>
  <c r="O141" i="2"/>
  <c r="O140" i="2" s="1"/>
  <c r="O139" i="2" s="1"/>
  <c r="O138" i="2" s="1"/>
  <c r="Q137" i="2"/>
  <c r="Q136" i="2" s="1"/>
  <c r="Q135" i="2" s="1"/>
  <c r="Q134" i="2" s="1"/>
  <c r="Q133" i="2" s="1"/>
  <c r="O137" i="2"/>
  <c r="O136" i="2" s="1"/>
  <c r="O135" i="2" s="1"/>
  <c r="O134" i="2" s="1"/>
  <c r="O133" i="2" s="1"/>
  <c r="N137" i="2"/>
  <c r="N136" i="2" s="1"/>
  <c r="N135" i="2" s="1"/>
  <c r="N134" i="2" s="1"/>
  <c r="N133" i="2" s="1"/>
  <c r="Q132" i="2"/>
  <c r="Q131" i="2" s="1"/>
  <c r="Q130" i="2" s="1"/>
  <c r="O132" i="2"/>
  <c r="O131" i="2" s="1"/>
  <c r="O130" i="2" s="1"/>
  <c r="N132" i="2"/>
  <c r="N131" i="2" s="1"/>
  <c r="N130" i="2" s="1"/>
  <c r="Q128" i="2"/>
  <c r="Q127" i="2" s="1"/>
  <c r="P128" i="2"/>
  <c r="P127" i="2" s="1"/>
  <c r="O128" i="2"/>
  <c r="O127" i="2" s="1"/>
  <c r="O123" i="2" s="1"/>
  <c r="O122" i="2" s="1"/>
  <c r="N128" i="2"/>
  <c r="N127" i="2"/>
  <c r="Q126" i="2"/>
  <c r="Q125" i="2" s="1"/>
  <c r="Q124" i="2" s="1"/>
  <c r="Q123" i="2" s="1"/>
  <c r="Q122" i="2" s="1"/>
  <c r="O126" i="2"/>
  <c r="O125" i="2" s="1"/>
  <c r="O124" i="2" s="1"/>
  <c r="N126" i="2"/>
  <c r="N125" i="2" s="1"/>
  <c r="N124" i="2" s="1"/>
  <c r="Q121" i="2"/>
  <c r="Q120" i="2" s="1"/>
  <c r="Q119" i="2" s="1"/>
  <c r="Q118" i="2" s="1"/>
  <c r="Q117" i="2" s="1"/>
  <c r="P121" i="2"/>
  <c r="P120" i="2" s="1"/>
  <c r="P119" i="2" s="1"/>
  <c r="P118" i="2" s="1"/>
  <c r="P117" i="2" s="1"/>
  <c r="N121" i="2"/>
  <c r="N120" i="2" s="1"/>
  <c r="N119" i="2" s="1"/>
  <c r="N118" i="2" s="1"/>
  <c r="N117" i="2" s="1"/>
  <c r="Q116" i="2"/>
  <c r="P116" i="2"/>
  <c r="O116" i="2"/>
  <c r="N116" i="2"/>
  <c r="Q115" i="2"/>
  <c r="P115" i="2"/>
  <c r="O115" i="2"/>
  <c r="O114" i="2" s="1"/>
  <c r="N115" i="2"/>
  <c r="N114" i="2" s="1"/>
  <c r="Q114" i="2"/>
  <c r="P114" i="2"/>
  <c r="Q113" i="2"/>
  <c r="P113" i="2"/>
  <c r="O113" i="2"/>
  <c r="O112" i="2" s="1"/>
  <c r="O111" i="2" s="1"/>
  <c r="N113" i="2"/>
  <c r="N112" i="2" s="1"/>
  <c r="N111" i="2" s="1"/>
  <c r="Q112" i="2"/>
  <c r="Q111" i="2" s="1"/>
  <c r="P112" i="2"/>
  <c r="P111" i="2" s="1"/>
  <c r="Q110" i="2"/>
  <c r="P110" i="2"/>
  <c r="O110" i="2"/>
  <c r="O109" i="2" s="1"/>
  <c r="O108" i="2" s="1"/>
  <c r="N110" i="2"/>
  <c r="N109" i="2" s="1"/>
  <c r="N108" i="2" s="1"/>
  <c r="Q109" i="2"/>
  <c r="Q108" i="2" s="1"/>
  <c r="P109" i="2"/>
  <c r="P108" i="2" s="1"/>
  <c r="Q107" i="2"/>
  <c r="Q106" i="2" s="1"/>
  <c r="Q105" i="2" s="1"/>
  <c r="O107" i="2"/>
  <c r="O106" i="2" s="1"/>
  <c r="O105" i="2" s="1"/>
  <c r="N107" i="2"/>
  <c r="N106" i="2" s="1"/>
  <c r="N105" i="2" s="1"/>
  <c r="Q104" i="2"/>
  <c r="Q103" i="2" s="1"/>
  <c r="Q102" i="2" s="1"/>
  <c r="O104" i="2"/>
  <c r="O103" i="2" s="1"/>
  <c r="O102" i="2" s="1"/>
  <c r="N104" i="2"/>
  <c r="N103" i="2" s="1"/>
  <c r="N102" i="2" s="1"/>
  <c r="Q101" i="2"/>
  <c r="Q100" i="2" s="1"/>
  <c r="Q99" i="2" s="1"/>
  <c r="O101" i="2"/>
  <c r="O100" i="2" s="1"/>
  <c r="O99" i="2" s="1"/>
  <c r="N101" i="2"/>
  <c r="N100" i="2" s="1"/>
  <c r="N99" i="2" s="1"/>
  <c r="Q98" i="2"/>
  <c r="Q97" i="2" s="1"/>
  <c r="Q96" i="2" s="1"/>
  <c r="O98" i="2"/>
  <c r="O97" i="2" s="1"/>
  <c r="O96" i="2" s="1"/>
  <c r="N98" i="2"/>
  <c r="N97" i="2" s="1"/>
  <c r="N96" i="2" s="1"/>
  <c r="Q95" i="2"/>
  <c r="Q94" i="2" s="1"/>
  <c r="Q93" i="2" s="1"/>
  <c r="O95" i="2"/>
  <c r="O94" i="2" s="1"/>
  <c r="O93" i="2" s="1"/>
  <c r="N95" i="2"/>
  <c r="N94" i="2" s="1"/>
  <c r="N93" i="2" s="1"/>
  <c r="Q90" i="2"/>
  <c r="Q89" i="2" s="1"/>
  <c r="Q88" i="2" s="1"/>
  <c r="Q87" i="2" s="1"/>
  <c r="Q86" i="2" s="1"/>
  <c r="P90" i="2"/>
  <c r="P89" i="2" s="1"/>
  <c r="P88" i="2" s="1"/>
  <c r="P87" i="2" s="1"/>
  <c r="P86" i="2" s="1"/>
  <c r="N90" i="2"/>
  <c r="N89" i="2" s="1"/>
  <c r="N88" i="2" s="1"/>
  <c r="N87" i="2" s="1"/>
  <c r="N86" i="2" s="1"/>
  <c r="Q85" i="2"/>
  <c r="Q84" i="2" s="1"/>
  <c r="P85" i="2"/>
  <c r="P84" i="2" s="1"/>
  <c r="N85" i="2"/>
  <c r="N84" i="2" s="1"/>
  <c r="P83" i="2"/>
  <c r="P82" i="2" s="1"/>
  <c r="O83" i="2"/>
  <c r="O82" i="2" s="1"/>
  <c r="N83" i="2"/>
  <c r="N82" i="2" s="1"/>
  <c r="P81" i="2"/>
  <c r="P80" i="2" s="1"/>
  <c r="O81" i="2"/>
  <c r="O80" i="2" s="1"/>
  <c r="N81" i="2"/>
  <c r="N80" i="2" s="1"/>
  <c r="Q75" i="2"/>
  <c r="Q74" i="2" s="1"/>
  <c r="Q70" i="2" s="1"/>
  <c r="Q69" i="2" s="1"/>
  <c r="P75" i="2"/>
  <c r="O75" i="2"/>
  <c r="O74" i="2" s="1"/>
  <c r="O70" i="2" s="1"/>
  <c r="O69" i="2" s="1"/>
  <c r="N75" i="2"/>
  <c r="N74" i="2" s="1"/>
  <c r="P74" i="2"/>
  <c r="Q73" i="2"/>
  <c r="Q72" i="2" s="1"/>
  <c r="Q71" i="2" s="1"/>
  <c r="O73" i="2"/>
  <c r="O72" i="2" s="1"/>
  <c r="O71" i="2" s="1"/>
  <c r="N73" i="2"/>
  <c r="N72" i="2" s="1"/>
  <c r="N71" i="2" s="1"/>
  <c r="Q68" i="2"/>
  <c r="Q67" i="2" s="1"/>
  <c r="Q66" i="2" s="1"/>
  <c r="O68" i="2"/>
  <c r="O67" i="2" s="1"/>
  <c r="O66" i="2" s="1"/>
  <c r="N68" i="2"/>
  <c r="N67" i="2" s="1"/>
  <c r="N66" i="2" s="1"/>
  <c r="Q65" i="2"/>
  <c r="Q64" i="2" s="1"/>
  <c r="O65" i="2"/>
  <c r="O64" i="2" s="1"/>
  <c r="N65" i="2"/>
  <c r="N64" i="2" s="1"/>
  <c r="Q63" i="2"/>
  <c r="Q62" i="2" s="1"/>
  <c r="O63" i="2"/>
  <c r="O62" i="2" s="1"/>
  <c r="N63" i="2"/>
  <c r="N62" i="2" s="1"/>
  <c r="Q61" i="2"/>
  <c r="Q60" i="2" s="1"/>
  <c r="O61" i="2"/>
  <c r="O60" i="2" s="1"/>
  <c r="N61" i="2"/>
  <c r="N60" i="2" s="1"/>
  <c r="P56" i="2"/>
  <c r="P55" i="2" s="1"/>
  <c r="P54" i="2" s="1"/>
  <c r="O56" i="2"/>
  <c r="O55" i="2" s="1"/>
  <c r="O54" i="2" s="1"/>
  <c r="N56" i="2"/>
  <c r="N55" i="2" s="1"/>
  <c r="N54" i="2" s="1"/>
  <c r="Q50" i="2"/>
  <c r="Q49" i="2" s="1"/>
  <c r="Q48" i="2" s="1"/>
  <c r="O50" i="2"/>
  <c r="O49" i="2" s="1"/>
  <c r="O48" i="2" s="1"/>
  <c r="N50" i="2"/>
  <c r="N49" i="2" s="1"/>
  <c r="N48" i="2" s="1"/>
  <c r="Q47" i="2"/>
  <c r="Q46" i="2" s="1"/>
  <c r="Q45" i="2" s="1"/>
  <c r="O47" i="2"/>
  <c r="O46" i="2" s="1"/>
  <c r="O45" i="2" s="1"/>
  <c r="N47" i="2"/>
  <c r="N46" i="2" s="1"/>
  <c r="N45" i="2" s="1"/>
  <c r="Q44" i="2"/>
  <c r="Q43" i="2" s="1"/>
  <c r="Q42" i="2" s="1"/>
  <c r="O44" i="2"/>
  <c r="O43" i="2" s="1"/>
  <c r="O42" i="2" s="1"/>
  <c r="N44" i="2"/>
  <c r="N43" i="2" s="1"/>
  <c r="N42" i="2" s="1"/>
  <c r="Q41" i="2"/>
  <c r="Q40" i="2" s="1"/>
  <c r="Q39" i="2" s="1"/>
  <c r="O41" i="2"/>
  <c r="O40" i="2" s="1"/>
  <c r="O39" i="2" s="1"/>
  <c r="N41" i="2"/>
  <c r="N40" i="2" s="1"/>
  <c r="N39" i="2" s="1"/>
  <c r="Q38" i="2"/>
  <c r="Q37" i="2" s="1"/>
  <c r="Q36" i="2" s="1"/>
  <c r="O38" i="2"/>
  <c r="O37" i="2" s="1"/>
  <c r="O36" i="2" s="1"/>
  <c r="N38" i="2"/>
  <c r="N37" i="2" s="1"/>
  <c r="N36" i="2" s="1"/>
  <c r="Q35" i="2"/>
  <c r="Q34" i="2" s="1"/>
  <c r="Q33" i="2" s="1"/>
  <c r="O35" i="2"/>
  <c r="O34" i="2" s="1"/>
  <c r="O33" i="2" s="1"/>
  <c r="N35" i="2"/>
  <c r="N34" i="2" s="1"/>
  <c r="N33" i="2" s="1"/>
  <c r="Q32" i="2"/>
  <c r="Q31" i="2" s="1"/>
  <c r="Q26" i="2" s="1"/>
  <c r="O32" i="2"/>
  <c r="O31" i="2" s="1"/>
  <c r="N32" i="2"/>
  <c r="N31" i="2" s="1"/>
  <c r="Q30" i="2"/>
  <c r="Q29" i="2" s="1"/>
  <c r="O30" i="2"/>
  <c r="O29" i="2" s="1"/>
  <c r="N30" i="2"/>
  <c r="N29" i="2" s="1"/>
  <c r="Q28" i="2"/>
  <c r="Q27" i="2" s="1"/>
  <c r="O28" i="2"/>
  <c r="O27" i="2" s="1"/>
  <c r="N28" i="2"/>
  <c r="N27" i="2" s="1"/>
  <c r="Q25" i="2"/>
  <c r="Q24" i="2" s="1"/>
  <c r="Q23" i="2" s="1"/>
  <c r="O25" i="2"/>
  <c r="O24" i="2" s="1"/>
  <c r="O23" i="2" s="1"/>
  <c r="N25" i="2"/>
  <c r="N24" i="2" s="1"/>
  <c r="N23" i="2" s="1"/>
  <c r="Q22" i="2"/>
  <c r="Q21" i="2" s="1"/>
  <c r="P22" i="2"/>
  <c r="P21" i="2" s="1"/>
  <c r="N22" i="2"/>
  <c r="N21" i="2" s="1"/>
  <c r="Q20" i="2"/>
  <c r="Q19" i="2" s="1"/>
  <c r="P20" i="2"/>
  <c r="P19" i="2" s="1"/>
  <c r="N20" i="2"/>
  <c r="N19" i="2" s="1"/>
  <c r="Q17" i="2"/>
  <c r="Q16" i="2" s="1"/>
  <c r="P17" i="2"/>
  <c r="P16" i="2" s="1"/>
  <c r="N17" i="2"/>
  <c r="N16" i="2" s="1"/>
  <c r="Q15" i="2"/>
  <c r="Q14" i="2" s="1"/>
  <c r="P15" i="2"/>
  <c r="P14" i="2" s="1"/>
  <c r="N15" i="2"/>
  <c r="N14" i="2" s="1"/>
  <c r="Q13" i="2"/>
  <c r="Q12" i="2" s="1"/>
  <c r="P13" i="2"/>
  <c r="P12" i="2" s="1"/>
  <c r="N13" i="2"/>
  <c r="N12" i="2" s="1"/>
  <c r="Q372" i="3"/>
  <c r="Q371" i="3" s="1"/>
  <c r="Q370" i="3" s="1"/>
  <c r="Q369" i="3" s="1"/>
  <c r="O372" i="3"/>
  <c r="O371" i="3" s="1"/>
  <c r="O370" i="3" s="1"/>
  <c r="O369" i="3" s="1"/>
  <c r="Q368" i="3"/>
  <c r="Q367" i="3" s="1"/>
  <c r="Q366" i="3" s="1"/>
  <c r="Q365" i="3" s="1"/>
  <c r="P368" i="3"/>
  <c r="P367" i="3" s="1"/>
  <c r="P366" i="3" s="1"/>
  <c r="P365" i="3" s="1"/>
  <c r="Q363" i="3"/>
  <c r="Q362" i="3" s="1"/>
  <c r="Q361" i="3" s="1"/>
  <c r="P363" i="3"/>
  <c r="P362" i="3" s="1"/>
  <c r="P361" i="3" s="1"/>
  <c r="O363" i="3"/>
  <c r="O362" i="3" s="1"/>
  <c r="O361" i="3" s="1"/>
  <c r="P360" i="3"/>
  <c r="P359" i="3" s="1"/>
  <c r="O360" i="3"/>
  <c r="O359" i="3" s="1"/>
  <c r="P358" i="3"/>
  <c r="P357" i="3" s="1"/>
  <c r="O358" i="3"/>
  <c r="O357" i="3" s="1"/>
  <c r="Q355" i="3"/>
  <c r="Q354" i="3" s="1"/>
  <c r="Q353" i="3" s="1"/>
  <c r="O355" i="3"/>
  <c r="O354" i="3" s="1"/>
  <c r="O353" i="3" s="1"/>
  <c r="Q352" i="3"/>
  <c r="Q351" i="3" s="1"/>
  <c r="O352" i="3"/>
  <c r="O351" i="3" s="1"/>
  <c r="Q350" i="3"/>
  <c r="Q349" i="3" s="1"/>
  <c r="Q348" i="3" s="1"/>
  <c r="O350" i="3"/>
  <c r="O349" i="3" s="1"/>
  <c r="Q347" i="3"/>
  <c r="Q346" i="3" s="1"/>
  <c r="O347" i="3"/>
  <c r="O346" i="3" s="1"/>
  <c r="Q345" i="3"/>
  <c r="Q344" i="3" s="1"/>
  <c r="O345" i="3"/>
  <c r="O344" i="3" s="1"/>
  <c r="Q341" i="3"/>
  <c r="Q340" i="3" s="1"/>
  <c r="Q339" i="3" s="1"/>
  <c r="Q338" i="3" s="1"/>
  <c r="O341" i="3"/>
  <c r="O340" i="3" s="1"/>
  <c r="O339" i="3" s="1"/>
  <c r="O338" i="3" s="1"/>
  <c r="Q336" i="3"/>
  <c r="Q335" i="3" s="1"/>
  <c r="Q334" i="3" s="1"/>
  <c r="P336" i="3"/>
  <c r="P335" i="3" s="1"/>
  <c r="P334" i="3" s="1"/>
  <c r="Q333" i="3"/>
  <c r="Q332" i="3" s="1"/>
  <c r="P333" i="3"/>
  <c r="P332" i="3" s="1"/>
  <c r="Q331" i="3"/>
  <c r="Q330" i="3" s="1"/>
  <c r="Q329" i="3" s="1"/>
  <c r="P331" i="3"/>
  <c r="P330" i="3" s="1"/>
  <c r="Q328" i="3"/>
  <c r="Q327" i="3" s="1"/>
  <c r="P328" i="3"/>
  <c r="P327" i="3" s="1"/>
  <c r="Q326" i="3"/>
  <c r="Q325" i="3" s="1"/>
  <c r="P326" i="3"/>
  <c r="P325" i="3" s="1"/>
  <c r="Q322" i="3"/>
  <c r="Q321" i="3" s="1"/>
  <c r="Q320" i="3" s="1"/>
  <c r="P322" i="3"/>
  <c r="P321" i="3" s="1"/>
  <c r="P320" i="3" s="1"/>
  <c r="Q319" i="3"/>
  <c r="P319" i="3"/>
  <c r="Q318" i="3"/>
  <c r="P318" i="3"/>
  <c r="Q315" i="3"/>
  <c r="Q314" i="3" s="1"/>
  <c r="Q313" i="3" s="1"/>
  <c r="P315" i="3"/>
  <c r="P314" i="3" s="1"/>
  <c r="P313" i="3" s="1"/>
  <c r="Q312" i="3"/>
  <c r="Q311" i="3" s="1"/>
  <c r="Q310" i="3" s="1"/>
  <c r="P312" i="3"/>
  <c r="P311" i="3" s="1"/>
  <c r="P310" i="3" s="1"/>
  <c r="O312" i="3"/>
  <c r="O311" i="3" s="1"/>
  <c r="O310" i="3" s="1"/>
  <c r="Q309" i="3"/>
  <c r="Q308" i="3" s="1"/>
  <c r="Q307" i="3" s="1"/>
  <c r="P309" i="3"/>
  <c r="P308" i="3" s="1"/>
  <c r="P307" i="3" s="1"/>
  <c r="Q305" i="3"/>
  <c r="Q304" i="3" s="1"/>
  <c r="Q303" i="3" s="1"/>
  <c r="O305" i="3"/>
  <c r="O304" i="3" s="1"/>
  <c r="O303" i="3" s="1"/>
  <c r="Q302" i="3"/>
  <c r="Q301" i="3" s="1"/>
  <c r="Q300" i="3" s="1"/>
  <c r="P302" i="3"/>
  <c r="P301" i="3" s="1"/>
  <c r="P300" i="3" s="1"/>
  <c r="Q298" i="3"/>
  <c r="Q297" i="3" s="1"/>
  <c r="Q296" i="3" s="1"/>
  <c r="Q295" i="3" s="1"/>
  <c r="O298" i="3"/>
  <c r="O297" i="3" s="1"/>
  <c r="O296" i="3" s="1"/>
  <c r="O295" i="3" s="1"/>
  <c r="Q293" i="3"/>
  <c r="Q292" i="3" s="1"/>
  <c r="Q291" i="3" s="1"/>
  <c r="Q290" i="3" s="1"/>
  <c r="O293" i="3"/>
  <c r="O292" i="3" s="1"/>
  <c r="O291" i="3" s="1"/>
  <c r="O290" i="3" s="1"/>
  <c r="Q256" i="3"/>
  <c r="Q255" i="3" s="1"/>
  <c r="Q254" i="3" s="1"/>
  <c r="P256" i="3"/>
  <c r="P255" i="3" s="1"/>
  <c r="P254" i="3" s="1"/>
  <c r="Q253" i="3"/>
  <c r="Q252" i="3" s="1"/>
  <c r="O253" i="3"/>
  <c r="O252" i="3" s="1"/>
  <c r="Q251" i="3"/>
  <c r="Q250" i="3" s="1"/>
  <c r="O251" i="3"/>
  <c r="O250" i="3" s="1"/>
  <c r="Q249" i="3"/>
  <c r="Q248" i="3" s="1"/>
  <c r="O249" i="3"/>
  <c r="O248" i="3" s="1"/>
  <c r="Q246" i="3"/>
  <c r="Q245" i="3" s="1"/>
  <c r="Q244" i="3" s="1"/>
  <c r="O246" i="3"/>
  <c r="O245" i="3" s="1"/>
  <c r="O244" i="3" s="1"/>
  <c r="Q242" i="3"/>
  <c r="Q241" i="3" s="1"/>
  <c r="O242" i="3"/>
  <c r="O241" i="3" s="1"/>
  <c r="Q240" i="3"/>
  <c r="Q239" i="3" s="1"/>
  <c r="O240" i="3"/>
  <c r="O239" i="3" s="1"/>
  <c r="Q236" i="3"/>
  <c r="Q235" i="3" s="1"/>
  <c r="Q234" i="3" s="1"/>
  <c r="P236" i="3"/>
  <c r="P235" i="3" s="1"/>
  <c r="P234" i="3" s="1"/>
  <c r="Q230" i="3"/>
  <c r="Q229" i="3" s="1"/>
  <c r="Q228" i="3" s="1"/>
  <c r="Q224" i="3" s="1"/>
  <c r="O230" i="3"/>
  <c r="O229" i="3" s="1"/>
  <c r="O228" i="3" s="1"/>
  <c r="Q227" i="3"/>
  <c r="Q226" i="3" s="1"/>
  <c r="Q225" i="3" s="1"/>
  <c r="O227" i="3"/>
  <c r="O226" i="3" s="1"/>
  <c r="O225" i="3" s="1"/>
  <c r="Q223" i="3"/>
  <c r="Q222" i="3" s="1"/>
  <c r="Q221" i="3" s="1"/>
  <c r="P223" i="3"/>
  <c r="P222" i="3" s="1"/>
  <c r="P221" i="3" s="1"/>
  <c r="O223" i="3"/>
  <c r="O222" i="3" s="1"/>
  <c r="O221" i="3" s="1"/>
  <c r="Q220" i="3"/>
  <c r="Q219" i="3" s="1"/>
  <c r="Q218" i="3" s="1"/>
  <c r="P220" i="3"/>
  <c r="P219" i="3" s="1"/>
  <c r="P218" i="3" s="1"/>
  <c r="Q211" i="3"/>
  <c r="Q210" i="3" s="1"/>
  <c r="Q209" i="3" s="1"/>
  <c r="P211" i="3"/>
  <c r="P210" i="3" s="1"/>
  <c r="P209" i="3" s="1"/>
  <c r="O211" i="3"/>
  <c r="O210" i="3" s="1"/>
  <c r="O209" i="3" s="1"/>
  <c r="Q208" i="3"/>
  <c r="Q207" i="3" s="1"/>
  <c r="Q206" i="3" s="1"/>
  <c r="P208" i="3"/>
  <c r="P207" i="3" s="1"/>
  <c r="P206" i="3" s="1"/>
  <c r="O208" i="3"/>
  <c r="O207" i="3" s="1"/>
  <c r="O206" i="3" s="1"/>
  <c r="Q205" i="3"/>
  <c r="Q204" i="3" s="1"/>
  <c r="Q203" i="3" s="1"/>
  <c r="O205" i="3"/>
  <c r="O204" i="3" s="1"/>
  <c r="O203" i="3" s="1"/>
  <c r="Q202" i="3"/>
  <c r="Q201" i="3" s="1"/>
  <c r="Q200" i="3" s="1"/>
  <c r="O202" i="3"/>
  <c r="O201" i="3" s="1"/>
  <c r="O200" i="3" s="1"/>
  <c r="Q199" i="3"/>
  <c r="Q198" i="3" s="1"/>
  <c r="Q197" i="3" s="1"/>
  <c r="O199" i="3"/>
  <c r="O198" i="3" s="1"/>
  <c r="O197" i="3" s="1"/>
  <c r="Q196" i="3"/>
  <c r="Q195" i="3" s="1"/>
  <c r="Q194" i="3" s="1"/>
  <c r="O196" i="3"/>
  <c r="O195" i="3" s="1"/>
  <c r="O194" i="3" s="1"/>
  <c r="Q193" i="3"/>
  <c r="Q192" i="3" s="1"/>
  <c r="Q191" i="3" s="1"/>
  <c r="P193" i="3"/>
  <c r="P192" i="3" s="1"/>
  <c r="P191" i="3" s="1"/>
  <c r="Q189" i="3"/>
  <c r="Q188" i="3" s="1"/>
  <c r="Q187" i="3" s="1"/>
  <c r="P189" i="3"/>
  <c r="P188" i="3" s="1"/>
  <c r="P187" i="3" s="1"/>
  <c r="Q186" i="3"/>
  <c r="Q185" i="3" s="1"/>
  <c r="Q184" i="3" s="1"/>
  <c r="P186" i="3"/>
  <c r="P185" i="3" s="1"/>
  <c r="P184" i="3" s="1"/>
  <c r="O186" i="3"/>
  <c r="O185" i="3" s="1"/>
  <c r="O184" i="3" s="1"/>
  <c r="Q183" i="3"/>
  <c r="Q182" i="3" s="1"/>
  <c r="Q181" i="3" s="1"/>
  <c r="P183" i="3"/>
  <c r="P182" i="3" s="1"/>
  <c r="P181" i="3" s="1"/>
  <c r="O183" i="3"/>
  <c r="O182" i="3" s="1"/>
  <c r="O181" i="3" s="1"/>
  <c r="Q180" i="3"/>
  <c r="Q179" i="3" s="1"/>
  <c r="Q178" i="3" s="1"/>
  <c r="O180" i="3"/>
  <c r="O179" i="3" s="1"/>
  <c r="O178" i="3" s="1"/>
  <c r="Q177" i="3"/>
  <c r="Q176" i="3" s="1"/>
  <c r="Q175" i="3" s="1"/>
  <c r="O177" i="3"/>
  <c r="O176" i="3" s="1"/>
  <c r="O175" i="3" s="1"/>
  <c r="Q174" i="3"/>
  <c r="Q173" i="3" s="1"/>
  <c r="Q172" i="3" s="1"/>
  <c r="O174" i="3"/>
  <c r="O173" i="3" s="1"/>
  <c r="O172" i="3" s="1"/>
  <c r="Q171" i="3"/>
  <c r="Q170" i="3" s="1"/>
  <c r="Q169" i="3" s="1"/>
  <c r="O171" i="3"/>
  <c r="O170" i="3" s="1"/>
  <c r="O169" i="3" s="1"/>
  <c r="Q168" i="3"/>
  <c r="Q167" i="3" s="1"/>
  <c r="Q166" i="3" s="1"/>
  <c r="P168" i="3"/>
  <c r="P167" i="3" s="1"/>
  <c r="P166" i="3" s="1"/>
  <c r="Q163" i="3"/>
  <c r="Q162" i="3" s="1"/>
  <c r="Q161" i="3" s="1"/>
  <c r="Q160" i="3" s="1"/>
  <c r="P163" i="3"/>
  <c r="P162" i="3" s="1"/>
  <c r="P161" i="3" s="1"/>
  <c r="P160" i="3" s="1"/>
  <c r="O163" i="3"/>
  <c r="O162" i="3" s="1"/>
  <c r="O161" i="3" s="1"/>
  <c r="O160" i="3" s="1"/>
  <c r="Q159" i="3"/>
  <c r="Q158" i="3" s="1"/>
  <c r="Q157" i="3" s="1"/>
  <c r="Q156" i="3" s="1"/>
  <c r="P159" i="3"/>
  <c r="P158" i="3" s="1"/>
  <c r="P157" i="3" s="1"/>
  <c r="P156" i="3" s="1"/>
  <c r="O159" i="3"/>
  <c r="O158" i="3" s="1"/>
  <c r="O157" i="3" s="1"/>
  <c r="O156" i="3" s="1"/>
  <c r="Q155" i="3"/>
  <c r="Q154" i="3" s="1"/>
  <c r="Q153" i="3" s="1"/>
  <c r="P155" i="3"/>
  <c r="P154" i="3" s="1"/>
  <c r="P153" i="3" s="1"/>
  <c r="O155" i="3"/>
  <c r="O154" i="3" s="1"/>
  <c r="O153" i="3" s="1"/>
  <c r="Q152" i="3"/>
  <c r="Q151" i="3" s="1"/>
  <c r="Q150" i="3" s="1"/>
  <c r="P152" i="3"/>
  <c r="P151" i="3" s="1"/>
  <c r="P150" i="3" s="1"/>
  <c r="O152" i="3"/>
  <c r="O151" i="3" s="1"/>
  <c r="O150" i="3" s="1"/>
  <c r="Q149" i="3"/>
  <c r="Q148" i="3" s="1"/>
  <c r="Q147" i="3" s="1"/>
  <c r="O149" i="3"/>
  <c r="O148" i="3" s="1"/>
  <c r="O147" i="3" s="1"/>
  <c r="Q139" i="3"/>
  <c r="Q138" i="3" s="1"/>
  <c r="Q137" i="3" s="1"/>
  <c r="O139" i="3"/>
  <c r="O138" i="3" s="1"/>
  <c r="O137" i="3" s="1"/>
  <c r="Q136" i="3"/>
  <c r="Q135" i="3" s="1"/>
  <c r="Q134" i="3" s="1"/>
  <c r="O136" i="3"/>
  <c r="O135" i="3" s="1"/>
  <c r="O134" i="3" s="1"/>
  <c r="Q131" i="3"/>
  <c r="Q130" i="3" s="1"/>
  <c r="P131" i="3"/>
  <c r="P130" i="3" s="1"/>
  <c r="Q129" i="3"/>
  <c r="Q128" i="3" s="1"/>
  <c r="P129" i="3"/>
  <c r="P128" i="3" s="1"/>
  <c r="Q125" i="3"/>
  <c r="Q124" i="3" s="1"/>
  <c r="Q123" i="3" s="1"/>
  <c r="Q122" i="3" s="1"/>
  <c r="O125" i="3"/>
  <c r="O124" i="3" s="1"/>
  <c r="O123" i="3" s="1"/>
  <c r="O122" i="3" s="1"/>
  <c r="Q121" i="3"/>
  <c r="Q120" i="3" s="1"/>
  <c r="Q119" i="3" s="1"/>
  <c r="O121" i="3"/>
  <c r="O120" i="3" s="1"/>
  <c r="O119" i="3" s="1"/>
  <c r="Q118" i="3"/>
  <c r="Q117" i="3" s="1"/>
  <c r="Q116" i="3" s="1"/>
  <c r="O118" i="3"/>
  <c r="O117" i="3" s="1"/>
  <c r="O116" i="3" s="1"/>
  <c r="Q114" i="3"/>
  <c r="Q113" i="3" s="1"/>
  <c r="Q112" i="3" s="1"/>
  <c r="Q111" i="3" s="1"/>
  <c r="P114" i="3"/>
  <c r="P113" i="3" s="1"/>
  <c r="P112" i="3" s="1"/>
  <c r="P111" i="3" s="1"/>
  <c r="Q109" i="3"/>
  <c r="Q108" i="3" s="1"/>
  <c r="Q107" i="3" s="1"/>
  <c r="O109" i="3"/>
  <c r="O108" i="3" s="1"/>
  <c r="O107" i="3" s="1"/>
  <c r="Q106" i="3"/>
  <c r="Q105" i="3" s="1"/>
  <c r="O106" i="3"/>
  <c r="O105" i="3" s="1"/>
  <c r="Q104" i="3"/>
  <c r="Q103" i="3" s="1"/>
  <c r="O104" i="3"/>
  <c r="O103" i="3" s="1"/>
  <c r="Q102" i="3"/>
  <c r="Q101" i="3" s="1"/>
  <c r="O102" i="3"/>
  <c r="O101" i="3" s="1"/>
  <c r="Q97" i="3"/>
  <c r="Q96" i="3" s="1"/>
  <c r="P97" i="3"/>
  <c r="P96" i="3" s="1"/>
  <c r="P95" i="3"/>
  <c r="P94" i="3"/>
  <c r="O95" i="3"/>
  <c r="O94" i="3" s="1"/>
  <c r="P93" i="3"/>
  <c r="P92" i="3" s="1"/>
  <c r="O93" i="3"/>
  <c r="O92" i="3" s="1"/>
  <c r="Q88" i="3"/>
  <c r="Q87" i="3" s="1"/>
  <c r="P88" i="3"/>
  <c r="P87" i="3" s="1"/>
  <c r="O88" i="3"/>
  <c r="O87" i="3" s="1"/>
  <c r="N87" i="3"/>
  <c r="Q86" i="3"/>
  <c r="Q85" i="3"/>
  <c r="Q84" i="3" s="1"/>
  <c r="Q83" i="3" s="1"/>
  <c r="O85" i="3"/>
  <c r="O84" i="3" s="1"/>
  <c r="O83" i="3" s="1"/>
  <c r="Q82" i="3"/>
  <c r="Q81" i="3" s="1"/>
  <c r="Q80" i="3" s="1"/>
  <c r="O82" i="3"/>
  <c r="O81" i="3" s="1"/>
  <c r="O80" i="3" s="1"/>
  <c r="Q79" i="3"/>
  <c r="Q78" i="3" s="1"/>
  <c r="Q77" i="3" s="1"/>
  <c r="O79" i="3"/>
  <c r="O78" i="3" s="1"/>
  <c r="O77" i="3" s="1"/>
  <c r="Q76" i="3"/>
  <c r="Q75" i="3" s="1"/>
  <c r="Q74" i="3" s="1"/>
  <c r="O76" i="3"/>
  <c r="O75" i="3" s="1"/>
  <c r="O74" i="3" s="1"/>
  <c r="Q73" i="3"/>
  <c r="Q72" i="3" s="1"/>
  <c r="Q71" i="3" s="1"/>
  <c r="O73" i="3"/>
  <c r="O72" i="3" s="1"/>
  <c r="O71" i="3" s="1"/>
  <c r="Q70" i="3"/>
  <c r="Q69" i="3" s="1"/>
  <c r="P70" i="3"/>
  <c r="P69" i="3" s="1"/>
  <c r="Q68" i="3"/>
  <c r="Q67" i="3" s="1"/>
  <c r="P68" i="3"/>
  <c r="P67" i="3" s="1"/>
  <c r="Q66" i="3"/>
  <c r="Q65" i="3" s="1"/>
  <c r="P66" i="3"/>
  <c r="P65" i="3" s="1"/>
  <c r="Q62" i="3"/>
  <c r="Q61" i="3" s="1"/>
  <c r="Q60" i="3" s="1"/>
  <c r="Q59" i="3" s="1"/>
  <c r="O62" i="3"/>
  <c r="O61" i="3"/>
  <c r="O60" i="3" s="1"/>
  <c r="O59" i="3" s="1"/>
  <c r="P58" i="3"/>
  <c r="P57" i="3" s="1"/>
  <c r="P56" i="3" s="1"/>
  <c r="O58" i="3"/>
  <c r="O57" i="3" s="1"/>
  <c r="O56" i="3" s="1"/>
  <c r="Q55" i="3"/>
  <c r="Q54" i="3" s="1"/>
  <c r="Q53" i="3" s="1"/>
  <c r="O55" i="3"/>
  <c r="O54" i="3" s="1"/>
  <c r="O53" i="3" s="1"/>
  <c r="Q52" i="3"/>
  <c r="Q51" i="3" s="1"/>
  <c r="Q50" i="3" s="1"/>
  <c r="O52" i="3"/>
  <c r="O51" i="3" s="1"/>
  <c r="O50" i="3" s="1"/>
  <c r="P49" i="3"/>
  <c r="P48" i="3" s="1"/>
  <c r="P47" i="3" s="1"/>
  <c r="O49" i="3"/>
  <c r="O48" i="3" s="1"/>
  <c r="O47" i="3" s="1"/>
  <c r="Q46" i="3"/>
  <c r="Q45" i="3" s="1"/>
  <c r="O46" i="3"/>
  <c r="O45" i="3" s="1"/>
  <c r="Q44" i="3"/>
  <c r="Q43" i="3" s="1"/>
  <c r="O44" i="3"/>
  <c r="O43" i="3" s="1"/>
  <c r="Q40" i="3"/>
  <c r="Q39" i="3" s="1"/>
  <c r="Q38" i="3" s="1"/>
  <c r="Q37" i="3" s="1"/>
  <c r="P40" i="3"/>
  <c r="P39" i="3" s="1"/>
  <c r="P38" i="3" s="1"/>
  <c r="P37" i="3" s="1"/>
  <c r="P36" i="3"/>
  <c r="P35" i="3" s="1"/>
  <c r="P34" i="3" s="1"/>
  <c r="O36" i="3"/>
  <c r="O35" i="3" s="1"/>
  <c r="O34" i="3" s="1"/>
  <c r="Q33" i="3"/>
  <c r="Q32" i="3" s="1"/>
  <c r="Q31" i="3" s="1"/>
  <c r="O33" i="3"/>
  <c r="O32" i="3" s="1"/>
  <c r="O31" i="3" s="1"/>
  <c r="Q30" i="3"/>
  <c r="Q29" i="3" s="1"/>
  <c r="Q28" i="3" s="1"/>
  <c r="O30" i="3"/>
  <c r="O29" i="3" s="1"/>
  <c r="O28" i="3" s="1"/>
  <c r="Q27" i="3"/>
  <c r="Q26" i="3" s="1"/>
  <c r="O27" i="3"/>
  <c r="O26" i="3" s="1"/>
  <c r="Q25" i="3"/>
  <c r="Q24" i="3" s="1"/>
  <c r="O25" i="3"/>
  <c r="O24" i="3"/>
  <c r="Q23" i="3"/>
  <c r="Q22" i="3" s="1"/>
  <c r="O23" i="3"/>
  <c r="O22" i="3" s="1"/>
  <c r="Q20" i="3"/>
  <c r="Q19" i="3" s="1"/>
  <c r="Q18" i="3" s="1"/>
  <c r="O20" i="3"/>
  <c r="O19" i="3" s="1"/>
  <c r="O18" i="3" s="1"/>
  <c r="Q16" i="3"/>
  <c r="Q15" i="3" s="1"/>
  <c r="O16" i="3"/>
  <c r="O15" i="3" s="1"/>
  <c r="Q14" i="3"/>
  <c r="Q13" i="3" s="1"/>
  <c r="O14" i="3"/>
  <c r="O13" i="3" s="1"/>
  <c r="O12" i="3" s="1"/>
  <c r="O11" i="3" s="1"/>
  <c r="Q387" i="1"/>
  <c r="Q385" i="2" s="1"/>
  <c r="Q384" i="2" s="1"/>
  <c r="Q383" i="2" s="1"/>
  <c r="P386" i="1"/>
  <c r="P385" i="1" s="1"/>
  <c r="O386" i="1"/>
  <c r="O385" i="1" s="1"/>
  <c r="P384" i="1"/>
  <c r="AD384" i="1" s="1"/>
  <c r="Q383" i="1"/>
  <c r="Q382" i="1" s="1"/>
  <c r="O383" i="1"/>
  <c r="O382" i="1" s="1"/>
  <c r="P381" i="1"/>
  <c r="AD381" i="1" s="1"/>
  <c r="Q380" i="1"/>
  <c r="Q379" i="1" s="1"/>
  <c r="O380" i="1"/>
  <c r="O379" i="1" s="1"/>
  <c r="P375" i="1"/>
  <c r="Q374" i="1"/>
  <c r="O374" i="1"/>
  <c r="P373" i="1"/>
  <c r="P14" i="3" s="1"/>
  <c r="P13" i="3" s="1"/>
  <c r="Q372" i="1"/>
  <c r="O372" i="1"/>
  <c r="Q366" i="1"/>
  <c r="Q365" i="1" s="1"/>
  <c r="Q364" i="1" s="1"/>
  <c r="O366" i="1"/>
  <c r="O365" i="1" s="1"/>
  <c r="O364" i="1" s="1"/>
  <c r="O363" i="1"/>
  <c r="O362" i="1" s="1"/>
  <c r="O361" i="1" s="1"/>
  <c r="O360" i="1" s="1"/>
  <c r="Q362" i="1"/>
  <c r="Q361" i="1" s="1"/>
  <c r="Q360" i="1" s="1"/>
  <c r="P362" i="1"/>
  <c r="P361" i="1" s="1"/>
  <c r="P360" i="1" s="1"/>
  <c r="P359" i="1" s="1"/>
  <c r="Q357" i="1"/>
  <c r="P357" i="1"/>
  <c r="O357" i="1"/>
  <c r="Q356" i="1"/>
  <c r="Q355" i="1" s="1"/>
  <c r="P356" i="1"/>
  <c r="P355" i="1" s="1"/>
  <c r="O356" i="1"/>
  <c r="O355" i="1" s="1"/>
  <c r="Q353" i="1"/>
  <c r="Q352" i="1"/>
  <c r="Q351" i="1" s="1"/>
  <c r="O353" i="1"/>
  <c r="O352" i="1" s="1"/>
  <c r="O351" i="1" s="1"/>
  <c r="Q350" i="1"/>
  <c r="Q347" i="2" s="1"/>
  <c r="Q346" i="2" s="1"/>
  <c r="Q345" i="2" s="1"/>
  <c r="P349" i="1"/>
  <c r="P348" i="1" s="1"/>
  <c r="O349" i="1"/>
  <c r="O348" i="1" s="1"/>
  <c r="P347" i="1"/>
  <c r="P344" i="2"/>
  <c r="P343" i="2" s="1"/>
  <c r="Q346" i="1"/>
  <c r="O346" i="1"/>
  <c r="P345" i="1"/>
  <c r="P342" i="2" s="1"/>
  <c r="P341" i="2" s="1"/>
  <c r="Q344" i="1"/>
  <c r="Q343" i="1" s="1"/>
  <c r="O344" i="1"/>
  <c r="O339" i="1"/>
  <c r="O338" i="1" s="1"/>
  <c r="O337" i="1" s="1"/>
  <c r="Q338" i="1"/>
  <c r="Q337" i="1" s="1"/>
  <c r="O336" i="1"/>
  <c r="O335" i="1" s="1"/>
  <c r="Q335" i="1"/>
  <c r="O334" i="1"/>
  <c r="O333" i="1" s="1"/>
  <c r="Q333" i="1"/>
  <c r="O330" i="1"/>
  <c r="Q329" i="1"/>
  <c r="Q328" i="1" s="1"/>
  <c r="O327" i="1"/>
  <c r="O326" i="1"/>
  <c r="O325" i="1" s="1"/>
  <c r="O324" i="1" s="1"/>
  <c r="Q325" i="1"/>
  <c r="Q324" i="1" s="1"/>
  <c r="O323" i="1"/>
  <c r="Q322" i="1"/>
  <c r="Q321" i="1" s="1"/>
  <c r="Q320" i="1" s="1"/>
  <c r="O322" i="1"/>
  <c r="O321" i="1" s="1"/>
  <c r="O319" i="1"/>
  <c r="Q318" i="1"/>
  <c r="Q317" i="1" s="1"/>
  <c r="Q316" i="1" s="1"/>
  <c r="O314" i="1"/>
  <c r="O313" i="1" s="1"/>
  <c r="O312" i="1" s="1"/>
  <c r="Q313" i="1"/>
  <c r="Q312" i="1" s="1"/>
  <c r="Q310" i="1"/>
  <c r="O310" i="1"/>
  <c r="Q308" i="1"/>
  <c r="O308" i="1"/>
  <c r="Q306" i="1"/>
  <c r="O306" i="1"/>
  <c r="O305" i="1" s="1"/>
  <c r="Q303" i="1"/>
  <c r="Q302" i="1" s="1"/>
  <c r="O303" i="1"/>
  <c r="O302" i="1" s="1"/>
  <c r="Q299" i="1"/>
  <c r="O299" i="1"/>
  <c r="Q297" i="1"/>
  <c r="O297" i="1"/>
  <c r="O294" i="1"/>
  <c r="Q293" i="1"/>
  <c r="Q292" i="1" s="1"/>
  <c r="Q287" i="1"/>
  <c r="Q286" i="1" s="1"/>
  <c r="O287" i="1"/>
  <c r="O286" i="1" s="1"/>
  <c r="Q284" i="1"/>
  <c r="Q283" i="1" s="1"/>
  <c r="O284" i="1"/>
  <c r="O283" i="1"/>
  <c r="Q280" i="1"/>
  <c r="Q279" i="1" s="1"/>
  <c r="O280" i="1"/>
  <c r="O279" i="1" s="1"/>
  <c r="O278" i="1"/>
  <c r="Q277" i="1"/>
  <c r="Q276" i="1" s="1"/>
  <c r="Q268" i="1"/>
  <c r="Q267" i="1" s="1"/>
  <c r="O268" i="1"/>
  <c r="O267" i="1" s="1"/>
  <c r="Q265" i="1"/>
  <c r="Q264" i="1" s="1"/>
  <c r="O265" i="1"/>
  <c r="O264" i="1" s="1"/>
  <c r="Q262" i="1"/>
  <c r="Q261" i="1" s="1"/>
  <c r="O262" i="1"/>
  <c r="O261" i="1" s="1"/>
  <c r="P202" i="3"/>
  <c r="P201" i="3" s="1"/>
  <c r="P200" i="3" s="1"/>
  <c r="Q259" i="1"/>
  <c r="Q258" i="1" s="1"/>
  <c r="O259" i="1"/>
  <c r="O258" i="1" s="1"/>
  <c r="Q256" i="1"/>
  <c r="Q255" i="1" s="1"/>
  <c r="O256" i="1"/>
  <c r="O255" i="1" s="1"/>
  <c r="Q253" i="1"/>
  <c r="Q252" i="1"/>
  <c r="O253" i="1"/>
  <c r="O252" i="1" s="1"/>
  <c r="O251" i="1"/>
  <c r="Q250" i="1"/>
  <c r="Q249" i="1" s="1"/>
  <c r="O247" i="1"/>
  <c r="Q246" i="1"/>
  <c r="Q245" i="1" s="1"/>
  <c r="Q243" i="1"/>
  <c r="Q242" i="1" s="1"/>
  <c r="O243" i="1"/>
  <c r="O242" i="1" s="1"/>
  <c r="Q240" i="1"/>
  <c r="Q239" i="1" s="1"/>
  <c r="O240" i="1"/>
  <c r="O239" i="1" s="1"/>
  <c r="Q237" i="1"/>
  <c r="Q236" i="1" s="1"/>
  <c r="O237" i="1"/>
  <c r="O236" i="1" s="1"/>
  <c r="Q234" i="1"/>
  <c r="Q233" i="1" s="1"/>
  <c r="O234" i="1"/>
  <c r="O233" i="1" s="1"/>
  <c r="P174" i="3"/>
  <c r="P173" i="3" s="1"/>
  <c r="P172" i="3" s="1"/>
  <c r="Q231" i="1"/>
  <c r="Q230" i="1" s="1"/>
  <c r="O231" i="1"/>
  <c r="O230" i="1"/>
  <c r="Q228" i="1"/>
  <c r="Q227" i="1" s="1"/>
  <c r="O228" i="1"/>
  <c r="O227" i="1" s="1"/>
  <c r="O226" i="1"/>
  <c r="Q225" i="1"/>
  <c r="Q224" i="1" s="1"/>
  <c r="Q219" i="1"/>
  <c r="Q218" i="1" s="1"/>
  <c r="O219" i="1"/>
  <c r="O218" i="1" s="1"/>
  <c r="Q217" i="1"/>
  <c r="Q216" i="1" s="1"/>
  <c r="Q213" i="1" s="1"/>
  <c r="O216" i="1"/>
  <c r="Q215" i="1"/>
  <c r="Q214" i="1" s="1"/>
  <c r="O214" i="1"/>
  <c r="Q211" i="1"/>
  <c r="Q210" i="1" s="1"/>
  <c r="O211" i="1"/>
  <c r="O210" i="1" s="1"/>
  <c r="Q208" i="1"/>
  <c r="O208" i="1"/>
  <c r="Q206" i="1"/>
  <c r="O206" i="1"/>
  <c r="Q203" i="1"/>
  <c r="O203" i="1"/>
  <c r="Q201" i="1"/>
  <c r="O201" i="1"/>
  <c r="Q197" i="1"/>
  <c r="Q196" i="1"/>
  <c r="Q195" i="1" s="1"/>
  <c r="O197" i="1"/>
  <c r="O196" i="1" s="1"/>
  <c r="O195" i="1" s="1"/>
  <c r="O193" i="1"/>
  <c r="O328" i="3" s="1"/>
  <c r="O327" i="3" s="1"/>
  <c r="Q192" i="1"/>
  <c r="O191" i="1"/>
  <c r="O326" i="3" s="1"/>
  <c r="O325" i="3" s="1"/>
  <c r="Q190" i="1"/>
  <c r="Q186" i="1"/>
  <c r="Q185" i="1" s="1"/>
  <c r="O186" i="1"/>
  <c r="O185" i="1" s="1"/>
  <c r="O184" i="1"/>
  <c r="O183" i="1" s="1"/>
  <c r="O182" i="1" s="1"/>
  <c r="Q183" i="1"/>
  <c r="Q182" i="1" s="1"/>
  <c r="Q179" i="1"/>
  <c r="Q178" i="1" s="1"/>
  <c r="Q177" i="1" s="1"/>
  <c r="O179" i="1"/>
  <c r="O178" i="1"/>
  <c r="O177" i="1"/>
  <c r="Q175" i="1"/>
  <c r="Q174" i="1" s="1"/>
  <c r="Q173" i="1" s="1"/>
  <c r="O175" i="1"/>
  <c r="O174" i="1" s="1"/>
  <c r="O173" i="1" s="1"/>
  <c r="Q170" i="1"/>
  <c r="Q169" i="1" s="1"/>
  <c r="Q168" i="1" s="1"/>
  <c r="O170" i="1"/>
  <c r="O169" i="1" s="1"/>
  <c r="O168" i="1" s="1"/>
  <c r="Q166" i="1"/>
  <c r="Q165" i="1" s="1"/>
  <c r="O166" i="1"/>
  <c r="O165" i="1" s="1"/>
  <c r="Q163" i="1"/>
  <c r="Q162" i="1" s="1"/>
  <c r="O163" i="1"/>
  <c r="O162" i="1" s="1"/>
  <c r="Q160" i="1"/>
  <c r="Q159" i="1"/>
  <c r="O160" i="1"/>
  <c r="O159" i="1" s="1"/>
  <c r="Q158" i="1"/>
  <c r="Q157" i="1" s="1"/>
  <c r="O157" i="1"/>
  <c r="Q156" i="1"/>
  <c r="Q278" i="3" s="1"/>
  <c r="Q277" i="3" s="1"/>
  <c r="O155" i="1"/>
  <c r="P167" i="2"/>
  <c r="P166" i="2" s="1"/>
  <c r="P165" i="2" s="1"/>
  <c r="Q152" i="1"/>
  <c r="Q151" i="1" s="1"/>
  <c r="O152" i="1"/>
  <c r="O151" i="1" s="1"/>
  <c r="Q149" i="1"/>
  <c r="O149" i="1"/>
  <c r="Q147" i="1"/>
  <c r="O147" i="1"/>
  <c r="Q144" i="1"/>
  <c r="Q143" i="1" s="1"/>
  <c r="O144" i="1"/>
  <c r="O143" i="1"/>
  <c r="Q141" i="1"/>
  <c r="Q140" i="1" s="1"/>
  <c r="O141" i="1"/>
  <c r="O140" i="1"/>
  <c r="O139" i="1"/>
  <c r="O261" i="3" s="1"/>
  <c r="O260" i="3" s="1"/>
  <c r="O259" i="3" s="1"/>
  <c r="Q138" i="1"/>
  <c r="Q137" i="1" s="1"/>
  <c r="Q133" i="1"/>
  <c r="Q132" i="1" s="1"/>
  <c r="Q131" i="1" s="1"/>
  <c r="O133" i="1"/>
  <c r="O132" i="1"/>
  <c r="O131" i="1" s="1"/>
  <c r="Q129" i="1"/>
  <c r="Q128" i="1" s="1"/>
  <c r="Q127" i="1" s="1"/>
  <c r="O129" i="1"/>
  <c r="O128" i="1"/>
  <c r="O127" i="1" s="1"/>
  <c r="Q125" i="1"/>
  <c r="Q124" i="1" s="1"/>
  <c r="O125" i="1"/>
  <c r="O124" i="1" s="1"/>
  <c r="Q122" i="1"/>
  <c r="Q121" i="1" s="1"/>
  <c r="O122" i="1"/>
  <c r="O121" i="1" s="1"/>
  <c r="Q119" i="1"/>
  <c r="Q118" i="1" s="1"/>
  <c r="O119" i="1"/>
  <c r="O118" i="1" s="1"/>
  <c r="Q116" i="1"/>
  <c r="Q115" i="1" s="1"/>
  <c r="O116" i="1"/>
  <c r="O115" i="1" s="1"/>
  <c r="Q113" i="1"/>
  <c r="Q112" i="1" s="1"/>
  <c r="O113" i="1"/>
  <c r="O112" i="1" s="1"/>
  <c r="P95" i="2"/>
  <c r="P94" i="2" s="1"/>
  <c r="P93" i="2" s="1"/>
  <c r="Q110" i="1"/>
  <c r="Q109" i="1" s="1"/>
  <c r="O110" i="1"/>
  <c r="O109" i="1" s="1"/>
  <c r="Q106" i="1"/>
  <c r="Q105" i="1"/>
  <c r="O106" i="1"/>
  <c r="O105" i="1" s="1"/>
  <c r="Q103" i="1"/>
  <c r="Q102" i="1"/>
  <c r="O103" i="1"/>
  <c r="O102" i="1" s="1"/>
  <c r="O99" i="1"/>
  <c r="Q98" i="1"/>
  <c r="O97" i="1"/>
  <c r="Q96" i="1"/>
  <c r="Q92" i="1"/>
  <c r="Q91" i="1" s="1"/>
  <c r="Q90" i="1" s="1"/>
  <c r="O92" i="1"/>
  <c r="O91" i="1"/>
  <c r="O90" i="1" s="1"/>
  <c r="Q88" i="1"/>
  <c r="Q87" i="1" s="1"/>
  <c r="O88" i="1"/>
  <c r="O87" i="1" s="1"/>
  <c r="Q85" i="1"/>
  <c r="Q84" i="1" s="1"/>
  <c r="O85" i="1"/>
  <c r="O84" i="1"/>
  <c r="O82" i="1"/>
  <c r="O81" i="1" s="1"/>
  <c r="O80" i="1" s="1"/>
  <c r="O79" i="1" s="1"/>
  <c r="Q81" i="1"/>
  <c r="Q80" i="1" s="1"/>
  <c r="Q79" i="1" s="1"/>
  <c r="Q76" i="1"/>
  <c r="Q75" i="1" s="1"/>
  <c r="O76" i="1"/>
  <c r="O75" i="1" s="1"/>
  <c r="Q73" i="1"/>
  <c r="O73" i="1"/>
  <c r="Q71" i="1"/>
  <c r="O71" i="1"/>
  <c r="Q69" i="1"/>
  <c r="O69" i="1"/>
  <c r="O65" i="1"/>
  <c r="O64" i="1" s="1"/>
  <c r="Q64" i="1"/>
  <c r="Q63" i="1"/>
  <c r="Q62" i="1" s="1"/>
  <c r="O62" i="1"/>
  <c r="Q61" i="1"/>
  <c r="Q60" i="1" s="1"/>
  <c r="O60" i="1"/>
  <c r="Q55" i="1"/>
  <c r="Q54" i="1" s="1"/>
  <c r="O55" i="1"/>
  <c r="O54" i="1"/>
  <c r="P50" i="2"/>
  <c r="P49" i="2" s="1"/>
  <c r="P48" i="2" s="1"/>
  <c r="Q52" i="1"/>
  <c r="Q51" i="1" s="1"/>
  <c r="O52" i="1"/>
  <c r="O51" i="1" s="1"/>
  <c r="P44" i="2"/>
  <c r="P43" i="2" s="1"/>
  <c r="P42" i="2" s="1"/>
  <c r="Q49" i="1"/>
  <c r="Q48" i="1" s="1"/>
  <c r="O49" i="1"/>
  <c r="O48" i="1" s="1"/>
  <c r="Q46" i="1"/>
  <c r="Q45" i="1" s="1"/>
  <c r="O46" i="1"/>
  <c r="O45" i="1" s="1"/>
  <c r="P73" i="3"/>
  <c r="P72" i="3" s="1"/>
  <c r="P71" i="3" s="1"/>
  <c r="Q43" i="1"/>
  <c r="Q42" i="1" s="1"/>
  <c r="O43" i="1"/>
  <c r="O42" i="1" s="1"/>
  <c r="O41" i="1"/>
  <c r="O17" i="2" s="1"/>
  <c r="O16" i="2" s="1"/>
  <c r="Q40" i="1"/>
  <c r="O39" i="1"/>
  <c r="Q38" i="1"/>
  <c r="O37" i="1"/>
  <c r="Q36" i="1"/>
  <c r="O33" i="1"/>
  <c r="Q32" i="1"/>
  <c r="Q31" i="1" s="1"/>
  <c r="Q30" i="1" s="1"/>
  <c r="Q29" i="1"/>
  <c r="Q56" i="2"/>
  <c r="Q55" i="2" s="1"/>
  <c r="Q54" i="2" s="1"/>
  <c r="O28" i="1"/>
  <c r="O27" i="1" s="1"/>
  <c r="P47" i="2"/>
  <c r="P46" i="2" s="1"/>
  <c r="P45" i="2" s="1"/>
  <c r="Q25" i="1"/>
  <c r="Q24" i="1"/>
  <c r="O25" i="1"/>
  <c r="O24" i="1" s="1"/>
  <c r="P30" i="3"/>
  <c r="P29" i="3" s="1"/>
  <c r="P28" i="3" s="1"/>
  <c r="Q22" i="1"/>
  <c r="Q21" i="1" s="1"/>
  <c r="O22" i="1"/>
  <c r="O21" i="1" s="1"/>
  <c r="Q19" i="1"/>
  <c r="O19" i="1"/>
  <c r="Q17" i="1"/>
  <c r="O17" i="1"/>
  <c r="Q15" i="1"/>
  <c r="O15" i="1"/>
  <c r="P25" i="2"/>
  <c r="P24" i="2" s="1"/>
  <c r="P23" i="2" s="1"/>
  <c r="T184" i="1"/>
  <c r="U184" i="1"/>
  <c r="U183" i="1" s="1"/>
  <c r="U182" i="1" s="1"/>
  <c r="K386" i="1"/>
  <c r="K385" i="1" s="1"/>
  <c r="L386" i="1"/>
  <c r="L385" i="1" s="1"/>
  <c r="N386" i="1"/>
  <c r="K383" i="1"/>
  <c r="K382" i="1"/>
  <c r="M383" i="1"/>
  <c r="M382" i="1" s="1"/>
  <c r="N383" i="1"/>
  <c r="N382" i="1" s="1"/>
  <c r="K380" i="1"/>
  <c r="K379" i="1" s="1"/>
  <c r="K378" i="1" s="1"/>
  <c r="K377" i="1" s="1"/>
  <c r="K376" i="1" s="1"/>
  <c r="M380" i="1"/>
  <c r="M379" i="1" s="1"/>
  <c r="N380" i="1"/>
  <c r="N379" i="1" s="1"/>
  <c r="K374" i="1"/>
  <c r="M374" i="1"/>
  <c r="N374" i="1"/>
  <c r="K372" i="1"/>
  <c r="M372" i="1"/>
  <c r="N372" i="1"/>
  <c r="K366" i="1"/>
  <c r="K365" i="1" s="1"/>
  <c r="K364" i="1" s="1"/>
  <c r="M366" i="1"/>
  <c r="M365" i="1" s="1"/>
  <c r="M364" i="1" s="1"/>
  <c r="L362" i="1"/>
  <c r="L361" i="1" s="1"/>
  <c r="L360" i="1" s="1"/>
  <c r="M362" i="1"/>
  <c r="M361" i="1" s="1"/>
  <c r="M360" i="1" s="1"/>
  <c r="N362" i="1"/>
  <c r="N361" i="1" s="1"/>
  <c r="N360" i="1" s="1"/>
  <c r="K356" i="1"/>
  <c r="K355" i="1" s="1"/>
  <c r="L356" i="1"/>
  <c r="L355" i="1" s="1"/>
  <c r="M356" i="1"/>
  <c r="M355" i="1" s="1"/>
  <c r="N356" i="1"/>
  <c r="N355" i="1" s="1"/>
  <c r="K357" i="1"/>
  <c r="L357" i="1"/>
  <c r="M357" i="1"/>
  <c r="N357" i="1"/>
  <c r="K353" i="1"/>
  <c r="K352" i="1" s="1"/>
  <c r="K351" i="1" s="1"/>
  <c r="M353" i="1"/>
  <c r="M352" i="1" s="1"/>
  <c r="M351" i="1" s="1"/>
  <c r="K349" i="1"/>
  <c r="K348" i="1" s="1"/>
  <c r="L349" i="1"/>
  <c r="L348" i="1" s="1"/>
  <c r="N349" i="1"/>
  <c r="N348" i="1" s="1"/>
  <c r="K346" i="1"/>
  <c r="M346" i="1"/>
  <c r="N346" i="1"/>
  <c r="K344" i="1"/>
  <c r="M344" i="1"/>
  <c r="N344" i="1"/>
  <c r="L338" i="1"/>
  <c r="L337" i="1" s="1"/>
  <c r="M338" i="1"/>
  <c r="M337" i="1" s="1"/>
  <c r="N338" i="1"/>
  <c r="N337" i="1" s="1"/>
  <c r="L335" i="1"/>
  <c r="M335" i="1"/>
  <c r="N335" i="1"/>
  <c r="L333" i="1"/>
  <c r="M333" i="1"/>
  <c r="N333" i="1"/>
  <c r="L329" i="1"/>
  <c r="L328" i="1" s="1"/>
  <c r="M329" i="1"/>
  <c r="M328" i="1" s="1"/>
  <c r="N329" i="1"/>
  <c r="N328" i="1" s="1"/>
  <c r="L325" i="1"/>
  <c r="L324" i="1" s="1"/>
  <c r="M325" i="1"/>
  <c r="M324" i="1" s="1"/>
  <c r="N325" i="1"/>
  <c r="N324" i="1" s="1"/>
  <c r="L322" i="1"/>
  <c r="L321" i="1" s="1"/>
  <c r="M322" i="1"/>
  <c r="M321" i="1" s="1"/>
  <c r="N322" i="1"/>
  <c r="N321" i="1" s="1"/>
  <c r="L318" i="1"/>
  <c r="L317" i="1" s="1"/>
  <c r="L316" i="1" s="1"/>
  <c r="M318" i="1"/>
  <c r="M317" i="1" s="1"/>
  <c r="M316" i="1" s="1"/>
  <c r="N318" i="1"/>
  <c r="N317" i="1" s="1"/>
  <c r="N316" i="1" s="1"/>
  <c r="L313" i="1"/>
  <c r="L312" i="1" s="1"/>
  <c r="M313" i="1"/>
  <c r="M312" i="1" s="1"/>
  <c r="N313" i="1"/>
  <c r="N312" i="1" s="1"/>
  <c r="K310" i="1"/>
  <c r="M310" i="1"/>
  <c r="N310" i="1"/>
  <c r="K308" i="1"/>
  <c r="M308" i="1"/>
  <c r="N308" i="1"/>
  <c r="K306" i="1"/>
  <c r="M306" i="1"/>
  <c r="M305" i="1" s="1"/>
  <c r="N306" i="1"/>
  <c r="K303" i="1"/>
  <c r="K302" i="1"/>
  <c r="M303" i="1"/>
  <c r="M302" i="1" s="1"/>
  <c r="N303" i="1"/>
  <c r="N302" i="1" s="1"/>
  <c r="K299" i="1"/>
  <c r="M299" i="1"/>
  <c r="N299" i="1"/>
  <c r="K297" i="1"/>
  <c r="K296" i="1"/>
  <c r="K295" i="1" s="1"/>
  <c r="M297" i="1"/>
  <c r="N297" i="1"/>
  <c r="L293" i="1"/>
  <c r="L292" i="1" s="1"/>
  <c r="M293" i="1"/>
  <c r="M292" i="1" s="1"/>
  <c r="N293" i="1"/>
  <c r="N292" i="1" s="1"/>
  <c r="K287" i="1"/>
  <c r="K286" i="1" s="1"/>
  <c r="M287" i="1"/>
  <c r="M286" i="1" s="1"/>
  <c r="N287" i="1"/>
  <c r="N286" i="1" s="1"/>
  <c r="K284" i="1"/>
  <c r="K283" i="1" s="1"/>
  <c r="M284" i="1"/>
  <c r="M283" i="1" s="1"/>
  <c r="N284" i="1"/>
  <c r="N283" i="1" s="1"/>
  <c r="V284" i="1"/>
  <c r="V283" i="1"/>
  <c r="V282" i="1" s="1"/>
  <c r="K280" i="1"/>
  <c r="K279" i="1" s="1"/>
  <c r="L280" i="1"/>
  <c r="L279" i="1" s="1"/>
  <c r="M280" i="1"/>
  <c r="M279" i="1" s="1"/>
  <c r="N280" i="1"/>
  <c r="N279" i="1" s="1"/>
  <c r="L277" i="1"/>
  <c r="L276" i="1" s="1"/>
  <c r="M277" i="1"/>
  <c r="M276" i="1" s="1"/>
  <c r="N277" i="1"/>
  <c r="N276" i="1" s="1"/>
  <c r="K268" i="1"/>
  <c r="K267" i="1" s="1"/>
  <c r="L268" i="1"/>
  <c r="L267" i="1" s="1"/>
  <c r="M268" i="1"/>
  <c r="M267" i="1" s="1"/>
  <c r="N268" i="1"/>
  <c r="N267" i="1" s="1"/>
  <c r="K265" i="1"/>
  <c r="K264" i="1" s="1"/>
  <c r="L265" i="1"/>
  <c r="L264" i="1" s="1"/>
  <c r="M265" i="1"/>
  <c r="M264" i="1" s="1"/>
  <c r="N265" i="1"/>
  <c r="N264" i="1" s="1"/>
  <c r="K262" i="1"/>
  <c r="K261" i="1" s="1"/>
  <c r="M262" i="1"/>
  <c r="M261" i="1" s="1"/>
  <c r="N262" i="1"/>
  <c r="N261" i="1" s="1"/>
  <c r="K259" i="1"/>
  <c r="K258" i="1" s="1"/>
  <c r="M259" i="1"/>
  <c r="M258" i="1" s="1"/>
  <c r="N259" i="1"/>
  <c r="N258" i="1" s="1"/>
  <c r="K256" i="1"/>
  <c r="K255" i="1" s="1"/>
  <c r="M256" i="1"/>
  <c r="M255" i="1"/>
  <c r="K253" i="1"/>
  <c r="K252" i="1" s="1"/>
  <c r="M253" i="1"/>
  <c r="M252" i="1" s="1"/>
  <c r="L250" i="1"/>
  <c r="L249" i="1" s="1"/>
  <c r="M250" i="1"/>
  <c r="M249" i="1" s="1"/>
  <c r="N250" i="1"/>
  <c r="N249" i="1" s="1"/>
  <c r="L246" i="1"/>
  <c r="L245" i="1" s="1"/>
  <c r="M246" i="1"/>
  <c r="M245" i="1" s="1"/>
  <c r="N246" i="1"/>
  <c r="N245" i="1" s="1"/>
  <c r="K243" i="1"/>
  <c r="K242" i="1" s="1"/>
  <c r="L243" i="1"/>
  <c r="L242" i="1" s="1"/>
  <c r="M243" i="1"/>
  <c r="M242" i="1" s="1"/>
  <c r="N243" i="1"/>
  <c r="N242" i="1" s="1"/>
  <c r="K240" i="1"/>
  <c r="K239" i="1" s="1"/>
  <c r="L240" i="1"/>
  <c r="L239" i="1" s="1"/>
  <c r="M240" i="1"/>
  <c r="M239" i="1" s="1"/>
  <c r="N240" i="1"/>
  <c r="N239" i="1" s="1"/>
  <c r="K237" i="1"/>
  <c r="K236" i="1" s="1"/>
  <c r="M237" i="1"/>
  <c r="M236" i="1" s="1"/>
  <c r="N237" i="1"/>
  <c r="N236" i="1" s="1"/>
  <c r="K234" i="1"/>
  <c r="K233" i="1" s="1"/>
  <c r="M234" i="1"/>
  <c r="M233" i="1" s="1"/>
  <c r="N234" i="1"/>
  <c r="N233" i="1" s="1"/>
  <c r="K231" i="1"/>
  <c r="K230" i="1" s="1"/>
  <c r="M231" i="1"/>
  <c r="M230" i="1"/>
  <c r="N231" i="1"/>
  <c r="N230" i="1" s="1"/>
  <c r="K228" i="1"/>
  <c r="K227" i="1" s="1"/>
  <c r="M228" i="1"/>
  <c r="M227" i="1" s="1"/>
  <c r="N228" i="1"/>
  <c r="N227" i="1" s="1"/>
  <c r="L225" i="1"/>
  <c r="L224" i="1" s="1"/>
  <c r="M225" i="1"/>
  <c r="M224" i="1" s="1"/>
  <c r="N225" i="1"/>
  <c r="N224" i="1" s="1"/>
  <c r="K219" i="1"/>
  <c r="K218" i="1" s="1"/>
  <c r="L219" i="1"/>
  <c r="L218" i="1" s="1"/>
  <c r="M219" i="1"/>
  <c r="M218" i="1" s="1"/>
  <c r="K216" i="1"/>
  <c r="L216" i="1"/>
  <c r="K214" i="1"/>
  <c r="K213" i="1" s="1"/>
  <c r="L214" i="1"/>
  <c r="K211" i="1"/>
  <c r="K210" i="1" s="1"/>
  <c r="M211" i="1"/>
  <c r="M210" i="1" s="1"/>
  <c r="K208" i="1"/>
  <c r="M208" i="1"/>
  <c r="K206" i="1"/>
  <c r="M206" i="1"/>
  <c r="K203" i="1"/>
  <c r="M203" i="1"/>
  <c r="S198" i="1"/>
  <c r="U198" i="1"/>
  <c r="U197" i="1" s="1"/>
  <c r="U196" i="1" s="1"/>
  <c r="U195" i="1" s="1"/>
  <c r="T193" i="1"/>
  <c r="T192" i="1" s="1"/>
  <c r="T328" i="3"/>
  <c r="T327" i="3" s="1"/>
  <c r="U193" i="1"/>
  <c r="T191" i="1"/>
  <c r="U191" i="1"/>
  <c r="S187" i="1"/>
  <c r="T187" i="1"/>
  <c r="U187" i="1"/>
  <c r="S176" i="1"/>
  <c r="U176" i="1"/>
  <c r="S171" i="1"/>
  <c r="U171" i="1"/>
  <c r="S167" i="1"/>
  <c r="S289" i="3" s="1"/>
  <c r="S288" i="3" s="1"/>
  <c r="S287" i="3" s="1"/>
  <c r="T167" i="1"/>
  <c r="T289" i="3" s="1"/>
  <c r="T288" i="3" s="1"/>
  <c r="T287" i="3" s="1"/>
  <c r="U167" i="1"/>
  <c r="U289" i="3" s="1"/>
  <c r="U288" i="3" s="1"/>
  <c r="U287" i="3" s="1"/>
  <c r="S164" i="1"/>
  <c r="S286" i="3" s="1"/>
  <c r="S285" i="3" s="1"/>
  <c r="S284" i="3" s="1"/>
  <c r="T164" i="1"/>
  <c r="T286" i="3" s="1"/>
  <c r="T285" i="3" s="1"/>
  <c r="T284" i="3" s="1"/>
  <c r="U164" i="1"/>
  <c r="U286" i="3" s="1"/>
  <c r="U285" i="3" s="1"/>
  <c r="U284" i="3" s="1"/>
  <c r="S161" i="1"/>
  <c r="S283" i="3" s="1"/>
  <c r="S282" i="3" s="1"/>
  <c r="S281" i="3" s="1"/>
  <c r="T161" i="1"/>
  <c r="T283" i="3" s="1"/>
  <c r="T282" i="3" s="1"/>
  <c r="T281" i="3" s="1"/>
  <c r="U161" i="1"/>
  <c r="U283" i="3" s="1"/>
  <c r="U282" i="3" s="1"/>
  <c r="U281" i="3" s="1"/>
  <c r="S158" i="1"/>
  <c r="S280" i="3" s="1"/>
  <c r="S279" i="3" s="1"/>
  <c r="T158" i="1"/>
  <c r="T280" i="3" s="1"/>
  <c r="T279" i="3" s="1"/>
  <c r="S156" i="1"/>
  <c r="S278" i="3" s="1"/>
  <c r="S277" i="3" s="1"/>
  <c r="T156" i="1"/>
  <c r="T278" i="3" s="1"/>
  <c r="T277" i="3" s="1"/>
  <c r="S153" i="1"/>
  <c r="S275" i="3" s="1"/>
  <c r="S274" i="3" s="1"/>
  <c r="S273" i="3" s="1"/>
  <c r="U153" i="1"/>
  <c r="U275" i="3" s="1"/>
  <c r="U274" i="3" s="1"/>
  <c r="U273" i="3" s="1"/>
  <c r="S150" i="1"/>
  <c r="S272" i="3" s="1"/>
  <c r="S271" i="3" s="1"/>
  <c r="U150" i="1"/>
  <c r="U272" i="3" s="1"/>
  <c r="U271" i="3" s="1"/>
  <c r="S148" i="1"/>
  <c r="S270" i="3" s="1"/>
  <c r="S269" i="3" s="1"/>
  <c r="U148" i="1"/>
  <c r="U270" i="3" s="1"/>
  <c r="U269" i="3" s="1"/>
  <c r="S145" i="1"/>
  <c r="S267" i="3" s="1"/>
  <c r="S266" i="3" s="1"/>
  <c r="S265" i="3" s="1"/>
  <c r="U145" i="1"/>
  <c r="U267" i="3" s="1"/>
  <c r="U266" i="3" s="1"/>
  <c r="U265" i="3" s="1"/>
  <c r="S142" i="1"/>
  <c r="S264" i="3" s="1"/>
  <c r="S263" i="3" s="1"/>
  <c r="S262" i="3" s="1"/>
  <c r="U142" i="1"/>
  <c r="U264" i="3" s="1"/>
  <c r="U263" i="3" s="1"/>
  <c r="U262" i="3" s="1"/>
  <c r="T139" i="1"/>
  <c r="T261" i="3" s="1"/>
  <c r="T260" i="3" s="1"/>
  <c r="T259" i="3" s="1"/>
  <c r="U139" i="1"/>
  <c r="U261" i="3" s="1"/>
  <c r="U260" i="3" s="1"/>
  <c r="U259" i="3" s="1"/>
  <c r="S134" i="1"/>
  <c r="T134" i="1"/>
  <c r="U134" i="1"/>
  <c r="U133" i="1" s="1"/>
  <c r="U132" i="1" s="1"/>
  <c r="U131" i="1" s="1"/>
  <c r="S130" i="1"/>
  <c r="S129" i="1" s="1"/>
  <c r="S128" i="1" s="1"/>
  <c r="S127" i="1" s="1"/>
  <c r="T130" i="1"/>
  <c r="U130" i="1"/>
  <c r="U129" i="1" s="1"/>
  <c r="U128" i="1" s="1"/>
  <c r="U127" i="1" s="1"/>
  <c r="S126" i="1"/>
  <c r="T126" i="1"/>
  <c r="U126" i="1"/>
  <c r="S123" i="1"/>
  <c r="S122" i="1" s="1"/>
  <c r="S121" i="1" s="1"/>
  <c r="T123" i="1"/>
  <c r="T122" i="1" s="1"/>
  <c r="T121" i="1" s="1"/>
  <c r="U123" i="1"/>
  <c r="S120" i="1"/>
  <c r="S110" i="2" s="1"/>
  <c r="S109" i="2" s="1"/>
  <c r="S108" i="2" s="1"/>
  <c r="T120" i="1"/>
  <c r="T110" i="2" s="1"/>
  <c r="T109" i="2" s="1"/>
  <c r="T108" i="2" s="1"/>
  <c r="U120" i="1"/>
  <c r="S117" i="1"/>
  <c r="U117" i="1"/>
  <c r="S114" i="1"/>
  <c r="S146" i="3" s="1"/>
  <c r="S145" i="3" s="1"/>
  <c r="S144" i="3" s="1"/>
  <c r="U114" i="1"/>
  <c r="U146" i="3" s="1"/>
  <c r="U145" i="3" s="1"/>
  <c r="U144" i="3" s="1"/>
  <c r="S111" i="1"/>
  <c r="S143" i="3" s="1"/>
  <c r="S142" i="3" s="1"/>
  <c r="S141" i="3" s="1"/>
  <c r="U111" i="1"/>
  <c r="U143" i="3" s="1"/>
  <c r="U142" i="3" s="1"/>
  <c r="U141" i="3" s="1"/>
  <c r="S107" i="1"/>
  <c r="U107" i="1"/>
  <c r="S104" i="1"/>
  <c r="U104" i="1"/>
  <c r="U136" i="3" s="1"/>
  <c r="U135" i="3" s="1"/>
  <c r="T99" i="1"/>
  <c r="T98" i="1" s="1"/>
  <c r="U99" i="1"/>
  <c r="T97" i="1"/>
  <c r="T96" i="1" s="1"/>
  <c r="U97" i="1"/>
  <c r="S93" i="1"/>
  <c r="S92" i="1"/>
  <c r="S91" i="1" s="1"/>
  <c r="S90" i="1" s="1"/>
  <c r="U93" i="1"/>
  <c r="S89" i="1"/>
  <c r="U89" i="1"/>
  <c r="U88" i="1" s="1"/>
  <c r="U87" i="1" s="1"/>
  <c r="S86" i="1"/>
  <c r="U86" i="1"/>
  <c r="T82" i="1"/>
  <c r="U82" i="1"/>
  <c r="U81" i="1" s="1"/>
  <c r="U80" i="1" s="1"/>
  <c r="U79" i="1" s="1"/>
  <c r="S77" i="1"/>
  <c r="U77" i="1"/>
  <c r="U76" i="1" s="1"/>
  <c r="U75" i="1" s="1"/>
  <c r="S74" i="1"/>
  <c r="S65" i="2" s="1"/>
  <c r="S64" i="2" s="1"/>
  <c r="U74" i="1"/>
  <c r="S72" i="1"/>
  <c r="U72" i="1"/>
  <c r="S70" i="1"/>
  <c r="S69" i="1" s="1"/>
  <c r="U70" i="1"/>
  <c r="T65" i="1"/>
  <c r="T64" i="1" s="1"/>
  <c r="U65" i="1"/>
  <c r="U64" i="1" s="1"/>
  <c r="S63" i="1"/>
  <c r="S95" i="3" s="1"/>
  <c r="S94" i="3" s="1"/>
  <c r="T63" i="1"/>
  <c r="S61" i="1"/>
  <c r="T61" i="1"/>
  <c r="S56" i="1"/>
  <c r="S55" i="1" s="1"/>
  <c r="S54" i="1" s="1"/>
  <c r="U56" i="1"/>
  <c r="S53" i="1"/>
  <c r="U53" i="1"/>
  <c r="U52" i="1" s="1"/>
  <c r="U51" i="1" s="1"/>
  <c r="S50" i="1"/>
  <c r="U50" i="1"/>
  <c r="S47" i="1"/>
  <c r="U47" i="1"/>
  <c r="S44" i="1"/>
  <c r="U44" i="1"/>
  <c r="T41" i="1"/>
  <c r="T40" i="1" s="1"/>
  <c r="U41" i="1"/>
  <c r="U40" i="1" s="1"/>
  <c r="T39" i="1"/>
  <c r="U39" i="1"/>
  <c r="T37" i="1"/>
  <c r="U37" i="1"/>
  <c r="T33" i="1"/>
  <c r="U33" i="1"/>
  <c r="S29" i="1"/>
  <c r="T29" i="1"/>
  <c r="S26" i="1"/>
  <c r="S25" i="1" s="1"/>
  <c r="S24" i="1" s="1"/>
  <c r="U26" i="1"/>
  <c r="S23" i="1"/>
  <c r="U23" i="1"/>
  <c r="K25" i="1"/>
  <c r="K24" i="1" s="1"/>
  <c r="M25" i="1"/>
  <c r="M24" i="1" s="1"/>
  <c r="S20" i="1"/>
  <c r="S19" i="1" s="1"/>
  <c r="U20" i="1"/>
  <c r="S16" i="1"/>
  <c r="U16" i="1"/>
  <c r="U15" i="1" s="1"/>
  <c r="S18" i="1"/>
  <c r="U18" i="1"/>
  <c r="U17" i="1" s="1"/>
  <c r="S13" i="1"/>
  <c r="S12" i="1" s="1"/>
  <c r="S11" i="1" s="1"/>
  <c r="U13" i="1"/>
  <c r="S202" i="1"/>
  <c r="S201" i="1" s="1"/>
  <c r="U202" i="1"/>
  <c r="U201" i="1" s="1"/>
  <c r="S204" i="1"/>
  <c r="U204" i="1"/>
  <c r="S207" i="1"/>
  <c r="U207" i="1"/>
  <c r="S209" i="1"/>
  <c r="U209" i="1"/>
  <c r="S212" i="1"/>
  <c r="U212" i="1"/>
  <c r="S215" i="1"/>
  <c r="T215" i="1"/>
  <c r="S217" i="1"/>
  <c r="T217" i="1"/>
  <c r="S220" i="1"/>
  <c r="T220" i="1"/>
  <c r="U220" i="1"/>
  <c r="T226" i="1"/>
  <c r="T252" i="2" s="1"/>
  <c r="T251" i="2" s="1"/>
  <c r="T250" i="2" s="1"/>
  <c r="U226" i="1"/>
  <c r="U168" i="3" s="1"/>
  <c r="U167" i="3" s="1"/>
  <c r="U166" i="3" s="1"/>
  <c r="S229" i="1"/>
  <c r="U229" i="1"/>
  <c r="U258" i="2" s="1"/>
  <c r="U257" i="2" s="1"/>
  <c r="U256" i="2" s="1"/>
  <c r="S232" i="1"/>
  <c r="U232" i="1"/>
  <c r="S235" i="1"/>
  <c r="U235" i="1"/>
  <c r="U177" i="3" s="1"/>
  <c r="U176" i="3" s="1"/>
  <c r="U175" i="3" s="1"/>
  <c r="S238" i="1"/>
  <c r="S237" i="1" s="1"/>
  <c r="S236" i="1" s="1"/>
  <c r="U238" i="1"/>
  <c r="U237" i="1" s="1"/>
  <c r="U236" i="1" s="1"/>
  <c r="S241" i="1"/>
  <c r="T241" i="1"/>
  <c r="U241" i="1"/>
  <c r="U183" i="3" s="1"/>
  <c r="U182" i="3" s="1"/>
  <c r="U181" i="3" s="1"/>
  <c r="S244" i="1"/>
  <c r="T244" i="1"/>
  <c r="U244" i="1"/>
  <c r="T247" i="1"/>
  <c r="U247" i="1"/>
  <c r="T251" i="1"/>
  <c r="U251" i="1"/>
  <c r="S254" i="1"/>
  <c r="U254" i="1"/>
  <c r="S257" i="1"/>
  <c r="U257" i="1"/>
  <c r="S260" i="1"/>
  <c r="U260" i="1"/>
  <c r="S263" i="1"/>
  <c r="U263" i="1"/>
  <c r="S266" i="1"/>
  <c r="T266" i="1"/>
  <c r="U266" i="1"/>
  <c r="S269" i="1"/>
  <c r="T269" i="1"/>
  <c r="U269" i="1"/>
  <c r="T278" i="1"/>
  <c r="U278" i="1"/>
  <c r="S281" i="1"/>
  <c r="T281" i="1"/>
  <c r="U281" i="1"/>
  <c r="S285" i="1"/>
  <c r="U285" i="1"/>
  <c r="S288" i="1"/>
  <c r="U288" i="1"/>
  <c r="T294" i="1"/>
  <c r="U294" i="1"/>
  <c r="S298" i="1"/>
  <c r="U298" i="1"/>
  <c r="S300" i="1"/>
  <c r="U300" i="1"/>
  <c r="S304" i="1"/>
  <c r="U304" i="1"/>
  <c r="U246" i="3" s="1"/>
  <c r="U245" i="3" s="1"/>
  <c r="U244" i="3" s="1"/>
  <c r="S307" i="1"/>
  <c r="U307" i="1"/>
  <c r="S309" i="1"/>
  <c r="U309" i="1"/>
  <c r="S311" i="1"/>
  <c r="U311" i="1"/>
  <c r="T314" i="1"/>
  <c r="U314" i="1"/>
  <c r="T319" i="1"/>
  <c r="U319" i="1"/>
  <c r="T323" i="1"/>
  <c r="U323" i="1"/>
  <c r="T326" i="1"/>
  <c r="U326" i="1"/>
  <c r="T327" i="1"/>
  <c r="U327" i="1"/>
  <c r="T330" i="1"/>
  <c r="U330" i="1"/>
  <c r="T334" i="1"/>
  <c r="U334" i="1"/>
  <c r="T336" i="1"/>
  <c r="U336" i="1"/>
  <c r="T339" i="1"/>
  <c r="U339" i="1"/>
  <c r="S345" i="1"/>
  <c r="U345" i="1"/>
  <c r="S347" i="1"/>
  <c r="U347" i="1"/>
  <c r="S350" i="1"/>
  <c r="T350" i="1"/>
  <c r="S354" i="1"/>
  <c r="U354" i="1"/>
  <c r="S358" i="1"/>
  <c r="T358" i="1"/>
  <c r="U358" i="1"/>
  <c r="T363" i="1"/>
  <c r="U363" i="1"/>
  <c r="S367" i="1"/>
  <c r="U367" i="1"/>
  <c r="S373" i="1"/>
  <c r="U373" i="1"/>
  <c r="S375" i="1"/>
  <c r="U375" i="1"/>
  <c r="S381" i="1"/>
  <c r="U381" i="1"/>
  <c r="S384" i="1"/>
  <c r="U384" i="1"/>
  <c r="S387" i="1"/>
  <c r="T387" i="1"/>
  <c r="S180" i="1"/>
  <c r="S179" i="1"/>
  <c r="S178" i="1"/>
  <c r="S177" i="1" s="1"/>
  <c r="U180" i="1"/>
  <c r="K201" i="1"/>
  <c r="K200" i="1"/>
  <c r="M201" i="1"/>
  <c r="K197" i="1"/>
  <c r="K196" i="1" s="1"/>
  <c r="K195" i="1" s="1"/>
  <c r="M197" i="1"/>
  <c r="M196" i="1" s="1"/>
  <c r="M195" i="1" s="1"/>
  <c r="S197" i="1"/>
  <c r="S196" i="1" s="1"/>
  <c r="S195" i="1" s="1"/>
  <c r="L192" i="1"/>
  <c r="M192" i="1"/>
  <c r="M189" i="1" s="1"/>
  <c r="M188" i="1" s="1"/>
  <c r="L190" i="1"/>
  <c r="M190" i="1"/>
  <c r="K186" i="1"/>
  <c r="K185" i="1" s="1"/>
  <c r="L186" i="1"/>
  <c r="L185" i="1" s="1"/>
  <c r="M186" i="1"/>
  <c r="M185" i="1" s="1"/>
  <c r="M181" i="1" s="1"/>
  <c r="S186" i="1"/>
  <c r="S185" i="1" s="1"/>
  <c r="U186" i="1"/>
  <c r="U185" i="1" s="1"/>
  <c r="L183" i="1"/>
  <c r="L182" i="1" s="1"/>
  <c r="M183" i="1"/>
  <c r="M182" i="1" s="1"/>
  <c r="T183" i="1"/>
  <c r="T182" i="1" s="1"/>
  <c r="K179" i="1"/>
  <c r="K178" i="1" s="1"/>
  <c r="K177" i="1" s="1"/>
  <c r="M179" i="1"/>
  <c r="M178" i="1"/>
  <c r="M177" i="1" s="1"/>
  <c r="U179" i="1"/>
  <c r="U178" i="1" s="1"/>
  <c r="U177" i="1" s="1"/>
  <c r="K175" i="1"/>
  <c r="K174" i="1" s="1"/>
  <c r="K173" i="1" s="1"/>
  <c r="M175" i="1"/>
  <c r="M174" i="1" s="1"/>
  <c r="M173" i="1" s="1"/>
  <c r="U175" i="1"/>
  <c r="U174" i="1" s="1"/>
  <c r="U173" i="1" s="1"/>
  <c r="K170" i="1"/>
  <c r="K169" i="1" s="1"/>
  <c r="K168" i="1" s="1"/>
  <c r="M170" i="1"/>
  <c r="M169" i="1" s="1"/>
  <c r="M168" i="1" s="1"/>
  <c r="K166" i="1"/>
  <c r="K165" i="1" s="1"/>
  <c r="L166" i="1"/>
  <c r="L165" i="1" s="1"/>
  <c r="M166" i="1"/>
  <c r="M165" i="1" s="1"/>
  <c r="U166" i="1"/>
  <c r="U165" i="1" s="1"/>
  <c r="K163" i="1"/>
  <c r="K162" i="1" s="1"/>
  <c r="L163" i="1"/>
  <c r="L162" i="1" s="1"/>
  <c r="M163" i="1"/>
  <c r="M162" i="1" s="1"/>
  <c r="U163" i="1"/>
  <c r="U162" i="1" s="1"/>
  <c r="K160" i="1"/>
  <c r="K159" i="1" s="1"/>
  <c r="L160" i="1"/>
  <c r="L159" i="1"/>
  <c r="M160" i="1"/>
  <c r="M159" i="1" s="1"/>
  <c r="U160" i="1"/>
  <c r="U159" i="1" s="1"/>
  <c r="K157" i="1"/>
  <c r="L157" i="1"/>
  <c r="T157" i="1"/>
  <c r="K155" i="1"/>
  <c r="L155" i="1"/>
  <c r="T155" i="1"/>
  <c r="K152" i="1"/>
  <c r="K151" i="1" s="1"/>
  <c r="M152" i="1"/>
  <c r="M151" i="1"/>
  <c r="S152" i="1"/>
  <c r="S151" i="1" s="1"/>
  <c r="K149" i="1"/>
  <c r="M149" i="1"/>
  <c r="U149" i="1"/>
  <c r="K147" i="1"/>
  <c r="M147" i="1"/>
  <c r="K144" i="1"/>
  <c r="K143" i="1"/>
  <c r="M144" i="1"/>
  <c r="M143" i="1" s="1"/>
  <c r="S144" i="1"/>
  <c r="S143" i="1" s="1"/>
  <c r="U144" i="1"/>
  <c r="U143" i="1" s="1"/>
  <c r="K141" i="1"/>
  <c r="K140" i="1" s="1"/>
  <c r="M141" i="1"/>
  <c r="M140" i="1" s="1"/>
  <c r="L138" i="1"/>
  <c r="L137" i="1" s="1"/>
  <c r="M138" i="1"/>
  <c r="M137" i="1" s="1"/>
  <c r="U138" i="1"/>
  <c r="U137" i="1" s="1"/>
  <c r="K133" i="1"/>
  <c r="K132" i="1" s="1"/>
  <c r="K131" i="1" s="1"/>
  <c r="L133" i="1"/>
  <c r="L132" i="1" s="1"/>
  <c r="L131" i="1" s="1"/>
  <c r="M133" i="1"/>
  <c r="M132" i="1" s="1"/>
  <c r="M131" i="1" s="1"/>
  <c r="S133" i="1"/>
  <c r="S132" i="1" s="1"/>
  <c r="S131" i="1" s="1"/>
  <c r="K129" i="1"/>
  <c r="K128" i="1" s="1"/>
  <c r="K127" i="1" s="1"/>
  <c r="L129" i="1"/>
  <c r="L128" i="1" s="1"/>
  <c r="L127" i="1" s="1"/>
  <c r="M129" i="1"/>
  <c r="M128" i="1" s="1"/>
  <c r="M127" i="1" s="1"/>
  <c r="T129" i="1"/>
  <c r="T128" i="1" s="1"/>
  <c r="T127" i="1" s="1"/>
  <c r="K125" i="1"/>
  <c r="K124" i="1" s="1"/>
  <c r="L125" i="1"/>
  <c r="L124" i="1" s="1"/>
  <c r="M125" i="1"/>
  <c r="M124" i="1" s="1"/>
  <c r="T125" i="1"/>
  <c r="T124" i="1" s="1"/>
  <c r="U125" i="1"/>
  <c r="U124" i="1" s="1"/>
  <c r="K122" i="1"/>
  <c r="K121" i="1" s="1"/>
  <c r="L122" i="1"/>
  <c r="L121" i="1" s="1"/>
  <c r="M122" i="1"/>
  <c r="M121" i="1" s="1"/>
  <c r="U122" i="1"/>
  <c r="U121" i="1" s="1"/>
  <c r="K119" i="1"/>
  <c r="K118" i="1" s="1"/>
  <c r="L119" i="1"/>
  <c r="L118" i="1" s="1"/>
  <c r="M119" i="1"/>
  <c r="M118" i="1" s="1"/>
  <c r="S119" i="1"/>
  <c r="S118" i="1" s="1"/>
  <c r="K116" i="1"/>
  <c r="K115" i="1" s="1"/>
  <c r="M116" i="1"/>
  <c r="M115" i="1" s="1"/>
  <c r="S116" i="1"/>
  <c r="S115" i="1" s="1"/>
  <c r="U116" i="1"/>
  <c r="U115" i="1" s="1"/>
  <c r="K113" i="1"/>
  <c r="K112" i="1" s="1"/>
  <c r="M113" i="1"/>
  <c r="M112" i="1" s="1"/>
  <c r="U113" i="1"/>
  <c r="U112" i="1"/>
  <c r="K110" i="1"/>
  <c r="K109" i="1" s="1"/>
  <c r="M110" i="1"/>
  <c r="M109" i="1"/>
  <c r="S110" i="1"/>
  <c r="S109" i="1" s="1"/>
  <c r="K106" i="1"/>
  <c r="K105" i="1" s="1"/>
  <c r="M106" i="1"/>
  <c r="M105" i="1" s="1"/>
  <c r="K103" i="1"/>
  <c r="K102" i="1" s="1"/>
  <c r="M103" i="1"/>
  <c r="M102" i="1" s="1"/>
  <c r="U103" i="1"/>
  <c r="U102" i="1" s="1"/>
  <c r="L98" i="1"/>
  <c r="M98" i="1"/>
  <c r="U98" i="1"/>
  <c r="L96" i="1"/>
  <c r="M96" i="1"/>
  <c r="U96" i="1"/>
  <c r="V96" i="1"/>
  <c r="V95" i="1" s="1"/>
  <c r="V94" i="1" s="1"/>
  <c r="K92" i="1"/>
  <c r="K91" i="1" s="1"/>
  <c r="K90" i="1" s="1"/>
  <c r="M92" i="1"/>
  <c r="M91" i="1" s="1"/>
  <c r="M90" i="1" s="1"/>
  <c r="K88" i="1"/>
  <c r="K87" i="1" s="1"/>
  <c r="M88" i="1"/>
  <c r="M87" i="1" s="1"/>
  <c r="K85" i="1"/>
  <c r="K84" i="1"/>
  <c r="M85" i="1"/>
  <c r="M84" i="1" s="1"/>
  <c r="L81" i="1"/>
  <c r="L80" i="1" s="1"/>
  <c r="L79" i="1" s="1"/>
  <c r="M81" i="1"/>
  <c r="M80" i="1" s="1"/>
  <c r="M79" i="1" s="1"/>
  <c r="K76" i="1"/>
  <c r="K75" i="1" s="1"/>
  <c r="M76" i="1"/>
  <c r="M75" i="1" s="1"/>
  <c r="K73" i="1"/>
  <c r="K68" i="1" s="1"/>
  <c r="M73" i="1"/>
  <c r="U73" i="1"/>
  <c r="K71" i="1"/>
  <c r="M71" i="1"/>
  <c r="U71" i="1"/>
  <c r="K69" i="1"/>
  <c r="M69" i="1"/>
  <c r="U69" i="1"/>
  <c r="L64" i="1"/>
  <c r="M64" i="1"/>
  <c r="K62" i="1"/>
  <c r="L62" i="1"/>
  <c r="T62" i="1"/>
  <c r="K60" i="1"/>
  <c r="L60" i="1"/>
  <c r="S60" i="1"/>
  <c r="T60" i="1"/>
  <c r="K55" i="1"/>
  <c r="K54" i="1" s="1"/>
  <c r="M55" i="1"/>
  <c r="M54" i="1" s="1"/>
  <c r="K52" i="1"/>
  <c r="K51" i="1" s="1"/>
  <c r="M52" i="1"/>
  <c r="M51" i="1" s="1"/>
  <c r="K49" i="1"/>
  <c r="K48" i="1"/>
  <c r="M49" i="1"/>
  <c r="M48" i="1" s="1"/>
  <c r="S49" i="1"/>
  <c r="S48" i="1" s="1"/>
  <c r="K46" i="1"/>
  <c r="K45" i="1" s="1"/>
  <c r="M46" i="1"/>
  <c r="M45" i="1" s="1"/>
  <c r="U46" i="1"/>
  <c r="U45" i="1" s="1"/>
  <c r="K43" i="1"/>
  <c r="K42" i="1" s="1"/>
  <c r="M43" i="1"/>
  <c r="M42" i="1"/>
  <c r="S43" i="1"/>
  <c r="S42" i="1" s="1"/>
  <c r="U43" i="1"/>
  <c r="U42" i="1"/>
  <c r="L40" i="1"/>
  <c r="M40" i="1"/>
  <c r="L38" i="1"/>
  <c r="M38" i="1"/>
  <c r="T38" i="1"/>
  <c r="U38" i="1"/>
  <c r="L36" i="1"/>
  <c r="M36" i="1"/>
  <c r="L32" i="1"/>
  <c r="L31" i="1" s="1"/>
  <c r="L30" i="1" s="1"/>
  <c r="M32" i="1"/>
  <c r="M31" i="1"/>
  <c r="M30" i="1" s="1"/>
  <c r="T32" i="1"/>
  <c r="T31" i="1" s="1"/>
  <c r="T30" i="1" s="1"/>
  <c r="U32" i="1"/>
  <c r="U31" i="1" s="1"/>
  <c r="U30" i="1" s="1"/>
  <c r="K28" i="1"/>
  <c r="K27" i="1" s="1"/>
  <c r="L28" i="1"/>
  <c r="L27" i="1" s="1"/>
  <c r="S28" i="1"/>
  <c r="S27" i="1" s="1"/>
  <c r="K22" i="1"/>
  <c r="K21" i="1" s="1"/>
  <c r="M22" i="1"/>
  <c r="M21" i="1" s="1"/>
  <c r="S22" i="1"/>
  <c r="S21" i="1" s="1"/>
  <c r="K19" i="1"/>
  <c r="M19" i="1"/>
  <c r="K17" i="1"/>
  <c r="M17" i="1"/>
  <c r="S17" i="1"/>
  <c r="K15" i="1"/>
  <c r="M15" i="1"/>
  <c r="S15" i="1"/>
  <c r="K12" i="1"/>
  <c r="K11" i="1" s="1"/>
  <c r="M12" i="1"/>
  <c r="M11" i="1" s="1"/>
  <c r="O12" i="1"/>
  <c r="O11" i="1" s="1"/>
  <c r="Q12" i="1"/>
  <c r="Q11" i="1" s="1"/>
  <c r="R13" i="1"/>
  <c r="R12" i="1" s="1"/>
  <c r="R11" i="1" s="1"/>
  <c r="R16" i="1"/>
  <c r="R15" i="1" s="1"/>
  <c r="R14" i="1" s="1"/>
  <c r="R20" i="1"/>
  <c r="R19" i="1" s="1"/>
  <c r="R23" i="1"/>
  <c r="R22" i="1" s="1"/>
  <c r="R21" i="1" s="1"/>
  <c r="R26" i="1"/>
  <c r="R25" i="1" s="1"/>
  <c r="R24" i="1" s="1"/>
  <c r="R29" i="1"/>
  <c r="R28" i="1" s="1"/>
  <c r="R27" i="1" s="1"/>
  <c r="R33" i="1"/>
  <c r="R32" i="1" s="1"/>
  <c r="R31" i="1" s="1"/>
  <c r="R30" i="1" s="1"/>
  <c r="R37" i="1"/>
  <c r="R36" i="1" s="1"/>
  <c r="R39" i="1"/>
  <c r="R38" i="1" s="1"/>
  <c r="R41" i="1"/>
  <c r="R40" i="1" s="1"/>
  <c r="R44" i="1"/>
  <c r="R43" i="1" s="1"/>
  <c r="R42" i="1" s="1"/>
  <c r="R47" i="1"/>
  <c r="R46" i="1" s="1"/>
  <c r="R45" i="1" s="1"/>
  <c r="R53" i="1"/>
  <c r="R52" i="1" s="1"/>
  <c r="R51" i="1" s="1"/>
  <c r="R56" i="1"/>
  <c r="R55" i="1" s="1"/>
  <c r="R54" i="1" s="1"/>
  <c r="R61" i="1"/>
  <c r="R60" i="1" s="1"/>
  <c r="R63" i="1"/>
  <c r="R62" i="1" s="1"/>
  <c r="R65" i="1"/>
  <c r="R64" i="1" s="1"/>
  <c r="R70" i="1"/>
  <c r="R69" i="1" s="1"/>
  <c r="R72" i="1"/>
  <c r="R71" i="1" s="1"/>
  <c r="R74" i="1"/>
  <c r="R73" i="1" s="1"/>
  <c r="R77" i="1"/>
  <c r="R76" i="1" s="1"/>
  <c r="R75" i="1" s="1"/>
  <c r="R82" i="1"/>
  <c r="R81" i="1" s="1"/>
  <c r="R80" i="1" s="1"/>
  <c r="R79" i="1" s="1"/>
  <c r="R93" i="1"/>
  <c r="R92" i="1" s="1"/>
  <c r="R91" i="1" s="1"/>
  <c r="R90" i="1" s="1"/>
  <c r="R97" i="1"/>
  <c r="R96" i="1" s="1"/>
  <c r="R99" i="1"/>
  <c r="R98" i="1" s="1"/>
  <c r="R104" i="1"/>
  <c r="R103" i="1" s="1"/>
  <c r="R102" i="1" s="1"/>
  <c r="R107" i="1"/>
  <c r="R106" i="1" s="1"/>
  <c r="R105" i="1" s="1"/>
  <c r="R111" i="1"/>
  <c r="R95" i="2"/>
  <c r="R94" i="2" s="1"/>
  <c r="R93" i="2" s="1"/>
  <c r="R114" i="1"/>
  <c r="R98" i="2" s="1"/>
  <c r="R97" i="2" s="1"/>
  <c r="R96" i="2" s="1"/>
  <c r="R117" i="1"/>
  <c r="R116" i="1" s="1"/>
  <c r="R115" i="1" s="1"/>
  <c r="R120" i="1"/>
  <c r="R119" i="1" s="1"/>
  <c r="R118" i="1" s="1"/>
  <c r="R123" i="1"/>
  <c r="R122" i="1" s="1"/>
  <c r="R121" i="1" s="1"/>
  <c r="R126" i="1"/>
  <c r="R125" i="1" s="1"/>
  <c r="R124" i="1" s="1"/>
  <c r="R130" i="1"/>
  <c r="R129" i="1" s="1"/>
  <c r="R128" i="1" s="1"/>
  <c r="R127" i="1" s="1"/>
  <c r="R134" i="1"/>
  <c r="R133" i="1" s="1"/>
  <c r="R132" i="1" s="1"/>
  <c r="R131" i="1" s="1"/>
  <c r="R139" i="1"/>
  <c r="R261" i="3" s="1"/>
  <c r="R260" i="3" s="1"/>
  <c r="R259" i="3" s="1"/>
  <c r="R142" i="1"/>
  <c r="R145" i="1"/>
  <c r="R148" i="1"/>
  <c r="R270" i="3" s="1"/>
  <c r="R269" i="3" s="1"/>
  <c r="R150" i="1"/>
  <c r="R272" i="3" s="1"/>
  <c r="R271" i="3" s="1"/>
  <c r="R153" i="1"/>
  <c r="R167" i="2" s="1"/>
  <c r="R166" i="2" s="1"/>
  <c r="R165" i="2" s="1"/>
  <c r="R156" i="1"/>
  <c r="R278" i="3" s="1"/>
  <c r="R277" i="3" s="1"/>
  <c r="R158" i="1"/>
  <c r="R280" i="3" s="1"/>
  <c r="R279" i="3" s="1"/>
  <c r="R161" i="1"/>
  <c r="R175" i="2" s="1"/>
  <c r="R174" i="2" s="1"/>
  <c r="R173" i="2" s="1"/>
  <c r="R164" i="1"/>
  <c r="R167" i="1"/>
  <c r="R171" i="1"/>
  <c r="R170" i="1" s="1"/>
  <c r="R169" i="1" s="1"/>
  <c r="R168" i="1" s="1"/>
  <c r="R184" i="1"/>
  <c r="R183" i="1" s="1"/>
  <c r="R182" i="1" s="1"/>
  <c r="R187" i="1"/>
  <c r="R186" i="1" s="1"/>
  <c r="R185" i="1" s="1"/>
  <c r="R191" i="1"/>
  <c r="R190" i="1" s="1"/>
  <c r="R193" i="1"/>
  <c r="R192" i="1" s="1"/>
  <c r="R202" i="1"/>
  <c r="R201" i="1" s="1"/>
  <c r="R204" i="1"/>
  <c r="R203" i="1" s="1"/>
  <c r="R207" i="1"/>
  <c r="R206" i="1" s="1"/>
  <c r="R209" i="1"/>
  <c r="R208" i="1" s="1"/>
  <c r="R212" i="1"/>
  <c r="R211" i="1" s="1"/>
  <c r="R210" i="1" s="1"/>
  <c r="R215" i="1"/>
  <c r="R214" i="1" s="1"/>
  <c r="R217" i="1"/>
  <c r="R216" i="1" s="1"/>
  <c r="R213" i="1" s="1"/>
  <c r="R220" i="1"/>
  <c r="R219" i="1" s="1"/>
  <c r="R218" i="1" s="1"/>
  <c r="R226" i="1"/>
  <c r="R225" i="1" s="1"/>
  <c r="R224" i="1" s="1"/>
  <c r="R229" i="1"/>
  <c r="R228" i="1" s="1"/>
  <c r="R227" i="1" s="1"/>
  <c r="R232" i="1"/>
  <c r="R231" i="1" s="1"/>
  <c r="R230" i="1" s="1"/>
  <c r="R235" i="1"/>
  <c r="R234" i="1" s="1"/>
  <c r="R233" i="1" s="1"/>
  <c r="R238" i="1"/>
  <c r="R237" i="1" s="1"/>
  <c r="R236" i="1" s="1"/>
  <c r="R241" i="1"/>
  <c r="R240" i="1" s="1"/>
  <c r="R239" i="1" s="1"/>
  <c r="R244" i="1"/>
  <c r="R243" i="1" s="1"/>
  <c r="R242" i="1" s="1"/>
  <c r="R247" i="1"/>
  <c r="R246" i="1" s="1"/>
  <c r="R245" i="1" s="1"/>
  <c r="R251" i="1"/>
  <c r="R250" i="1" s="1"/>
  <c r="R249" i="1" s="1"/>
  <c r="R260" i="1"/>
  <c r="R259" i="1" s="1"/>
  <c r="R258" i="1" s="1"/>
  <c r="R263" i="1"/>
  <c r="R262" i="1" s="1"/>
  <c r="R261" i="1" s="1"/>
  <c r="R266" i="1"/>
  <c r="R265" i="1" s="1"/>
  <c r="R264" i="1" s="1"/>
  <c r="R269" i="1"/>
  <c r="R268" i="1" s="1"/>
  <c r="R267" i="1" s="1"/>
  <c r="R278" i="1"/>
  <c r="R277" i="1" s="1"/>
  <c r="R276" i="1" s="1"/>
  <c r="R281" i="1"/>
  <c r="R280" i="1" s="1"/>
  <c r="R279" i="1" s="1"/>
  <c r="R285" i="1"/>
  <c r="R284" i="1" s="1"/>
  <c r="R283" i="1" s="1"/>
  <c r="R288" i="1"/>
  <c r="R287" i="1" s="1"/>
  <c r="R286" i="1" s="1"/>
  <c r="R294" i="1"/>
  <c r="R293" i="1" s="1"/>
  <c r="R292" i="1" s="1"/>
  <c r="R298" i="1"/>
  <c r="R297" i="1" s="1"/>
  <c r="R300" i="1"/>
  <c r="R299" i="1" s="1"/>
  <c r="R304" i="1"/>
  <c r="R303" i="1" s="1"/>
  <c r="R302" i="1" s="1"/>
  <c r="R307" i="1"/>
  <c r="R306" i="1" s="1"/>
  <c r="R309" i="1"/>
  <c r="R308" i="1" s="1"/>
  <c r="R311" i="1"/>
  <c r="R310" i="1" s="1"/>
  <c r="R314" i="1"/>
  <c r="R313" i="1" s="1"/>
  <c r="R312" i="1" s="1"/>
  <c r="R319" i="1"/>
  <c r="R318" i="1" s="1"/>
  <c r="R317" i="1" s="1"/>
  <c r="R316" i="1" s="1"/>
  <c r="R323" i="1"/>
  <c r="R322" i="1" s="1"/>
  <c r="R321" i="1" s="1"/>
  <c r="R326" i="1"/>
  <c r="R325" i="1" s="1"/>
  <c r="R324" i="1" s="1"/>
  <c r="R327" i="1"/>
  <c r="R330" i="1"/>
  <c r="R329" i="1" s="1"/>
  <c r="R328" i="1" s="1"/>
  <c r="R334" i="1"/>
  <c r="R333" i="1" s="1"/>
  <c r="R336" i="1"/>
  <c r="R335" i="1" s="1"/>
  <c r="R339" i="1"/>
  <c r="R338" i="1" s="1"/>
  <c r="R337" i="1" s="1"/>
  <c r="R345" i="1"/>
  <c r="R344" i="1" s="1"/>
  <c r="R347" i="1"/>
  <c r="R346" i="1" s="1"/>
  <c r="R350" i="1"/>
  <c r="R349" i="1" s="1"/>
  <c r="R348" i="1" s="1"/>
  <c r="R358" i="1"/>
  <c r="R356" i="1" s="1"/>
  <c r="R355" i="1" s="1"/>
  <c r="R363" i="1"/>
  <c r="R362" i="1" s="1"/>
  <c r="R361" i="1" s="1"/>
  <c r="R360" i="1" s="1"/>
  <c r="R359" i="1" s="1"/>
  <c r="R373" i="1"/>
  <c r="R372" i="1" s="1"/>
  <c r="R375" i="1"/>
  <c r="R374" i="1" s="1"/>
  <c r="R381" i="1"/>
  <c r="R380" i="1" s="1"/>
  <c r="R379" i="1" s="1"/>
  <c r="R384" i="1"/>
  <c r="R383" i="1" s="1"/>
  <c r="R382" i="1" s="1"/>
  <c r="R387" i="1"/>
  <c r="R386" i="1" s="1"/>
  <c r="AR13" i="2"/>
  <c r="AR12" i="2" s="1"/>
  <c r="AS13" i="2"/>
  <c r="AS12" i="2" s="1"/>
  <c r="AT13" i="2"/>
  <c r="AT12" i="2" s="1"/>
  <c r="AR15" i="2"/>
  <c r="AR14" i="2" s="1"/>
  <c r="AS15" i="2"/>
  <c r="AS14" i="2" s="1"/>
  <c r="AT15" i="2"/>
  <c r="AT14" i="2" s="1"/>
  <c r="AR17" i="2"/>
  <c r="AR16" i="2" s="1"/>
  <c r="AS17" i="2"/>
  <c r="AS16" i="2" s="1"/>
  <c r="AT17" i="2"/>
  <c r="AT16" i="2" s="1"/>
  <c r="AR20" i="2"/>
  <c r="AR19" i="2" s="1"/>
  <c r="AS20" i="2"/>
  <c r="AS19" i="2" s="1"/>
  <c r="AT20" i="2"/>
  <c r="AT19" i="2" s="1"/>
  <c r="AR22" i="2"/>
  <c r="AR21" i="2" s="1"/>
  <c r="AS22" i="2"/>
  <c r="AS21" i="2" s="1"/>
  <c r="AT22" i="2"/>
  <c r="AT21" i="2" s="1"/>
  <c r="AR25" i="2"/>
  <c r="AR24" i="2" s="1"/>
  <c r="AR23" i="2" s="1"/>
  <c r="AS25" i="2"/>
  <c r="AS24" i="2" s="1"/>
  <c r="AS23" i="2" s="1"/>
  <c r="AT25" i="2"/>
  <c r="AT24" i="2" s="1"/>
  <c r="AT23" i="2" s="1"/>
  <c r="AR28" i="2"/>
  <c r="AR27" i="2" s="1"/>
  <c r="AS28" i="2"/>
  <c r="AS27" i="2" s="1"/>
  <c r="AT28" i="2"/>
  <c r="AT27" i="2" s="1"/>
  <c r="AR30" i="2"/>
  <c r="AR29" i="2" s="1"/>
  <c r="AS30" i="2"/>
  <c r="AS29" i="2" s="1"/>
  <c r="AT30" i="2"/>
  <c r="AT29" i="2" s="1"/>
  <c r="AR32" i="2"/>
  <c r="AR31" i="2" s="1"/>
  <c r="AS32" i="2"/>
  <c r="AS31" i="2" s="1"/>
  <c r="AT32" i="2"/>
  <c r="AT31" i="2" s="1"/>
  <c r="AR35" i="2"/>
  <c r="AR34" i="2" s="1"/>
  <c r="AR33" i="2" s="1"/>
  <c r="AS35" i="2"/>
  <c r="AS34" i="2" s="1"/>
  <c r="AS33" i="2" s="1"/>
  <c r="AT35" i="2"/>
  <c r="AT34" i="2" s="1"/>
  <c r="AT33" i="2" s="1"/>
  <c r="AR38" i="2"/>
  <c r="AR37" i="2" s="1"/>
  <c r="AR36" i="2" s="1"/>
  <c r="AS38" i="2"/>
  <c r="AS37" i="2"/>
  <c r="AS36" i="2" s="1"/>
  <c r="AT38" i="2"/>
  <c r="AT37" i="2" s="1"/>
  <c r="AT36" i="2" s="1"/>
  <c r="AR41" i="2"/>
  <c r="AR40" i="2" s="1"/>
  <c r="AR39" i="2" s="1"/>
  <c r="AS41" i="2"/>
  <c r="AS40" i="2" s="1"/>
  <c r="AS39" i="2" s="1"/>
  <c r="AT41" i="2"/>
  <c r="AT40" i="2" s="1"/>
  <c r="AT39" i="2" s="1"/>
  <c r="AR44" i="2"/>
  <c r="AR43" i="2" s="1"/>
  <c r="AR42" i="2" s="1"/>
  <c r="AS44" i="2"/>
  <c r="AS43" i="2" s="1"/>
  <c r="AS42" i="2" s="1"/>
  <c r="AT44" i="2"/>
  <c r="AT43" i="2" s="1"/>
  <c r="AT42" i="2" s="1"/>
  <c r="AR47" i="2"/>
  <c r="AR46" i="2" s="1"/>
  <c r="AR45" i="2" s="1"/>
  <c r="AS47" i="2"/>
  <c r="AS46" i="2" s="1"/>
  <c r="AS45" i="2" s="1"/>
  <c r="AT47" i="2"/>
  <c r="AT46" i="2" s="1"/>
  <c r="AT45" i="2" s="1"/>
  <c r="AR50" i="2"/>
  <c r="AR49" i="2" s="1"/>
  <c r="AR48" i="2" s="1"/>
  <c r="AS50" i="2"/>
  <c r="AS49" i="2" s="1"/>
  <c r="AS48" i="2" s="1"/>
  <c r="AT50" i="2"/>
  <c r="AT49" i="2" s="1"/>
  <c r="AT48" i="2" s="1"/>
  <c r="AR56" i="2"/>
  <c r="AR55" i="2" s="1"/>
  <c r="AR54" i="2" s="1"/>
  <c r="AS56" i="2"/>
  <c r="AS55" i="2" s="1"/>
  <c r="AS54" i="2" s="1"/>
  <c r="AT56" i="2"/>
  <c r="AT55" i="2" s="1"/>
  <c r="AT54" i="2" s="1"/>
  <c r="AR61" i="2"/>
  <c r="AR60" i="2" s="1"/>
  <c r="AS61" i="2"/>
  <c r="AS60" i="2" s="1"/>
  <c r="AT61" i="2"/>
  <c r="AT60" i="2" s="1"/>
  <c r="AR63" i="2"/>
  <c r="AR62" i="2" s="1"/>
  <c r="AS63" i="2"/>
  <c r="AS62" i="2" s="1"/>
  <c r="AT63" i="2"/>
  <c r="AT62" i="2" s="1"/>
  <c r="AR65" i="2"/>
  <c r="AR64" i="2" s="1"/>
  <c r="AR59" i="2" s="1"/>
  <c r="AT65" i="2"/>
  <c r="AT64" i="2" s="1"/>
  <c r="AR68" i="2"/>
  <c r="AR67" i="2" s="1"/>
  <c r="AR66" i="2" s="1"/>
  <c r="AS68" i="2"/>
  <c r="AS67" i="2" s="1"/>
  <c r="AS66" i="2" s="1"/>
  <c r="AT68" i="2"/>
  <c r="AT67" i="2" s="1"/>
  <c r="AT66" i="2" s="1"/>
  <c r="AR73" i="2"/>
  <c r="AR72" i="2" s="1"/>
  <c r="AR71" i="2" s="1"/>
  <c r="AS73" i="2"/>
  <c r="AS72" i="2" s="1"/>
  <c r="AS71" i="2" s="1"/>
  <c r="AT73" i="2"/>
  <c r="AT72" i="2" s="1"/>
  <c r="AT71" i="2" s="1"/>
  <c r="AR75" i="2"/>
  <c r="AR74" i="2" s="1"/>
  <c r="AS75" i="2"/>
  <c r="AS74" i="2" s="1"/>
  <c r="AS70" i="2" s="1"/>
  <c r="AS69" i="2" s="1"/>
  <c r="AT75" i="2"/>
  <c r="AT74" i="2" s="1"/>
  <c r="AR81" i="2"/>
  <c r="AR80" i="2" s="1"/>
  <c r="AS81" i="2"/>
  <c r="AS80" i="2" s="1"/>
  <c r="AT81" i="2"/>
  <c r="AT80" i="2" s="1"/>
  <c r="AR83" i="2"/>
  <c r="AR82" i="2" s="1"/>
  <c r="AS83" i="2"/>
  <c r="AS82" i="2" s="1"/>
  <c r="AT83" i="2"/>
  <c r="AT82" i="2" s="1"/>
  <c r="AR85" i="2"/>
  <c r="AR84" i="2" s="1"/>
  <c r="AS85" i="2"/>
  <c r="AS84" i="2" s="1"/>
  <c r="AT85" i="2"/>
  <c r="AT84" i="2" s="1"/>
  <c r="AR90" i="2"/>
  <c r="AR89" i="2" s="1"/>
  <c r="AR88" i="2" s="1"/>
  <c r="AR87" i="2" s="1"/>
  <c r="AR86" i="2" s="1"/>
  <c r="AS90" i="2"/>
  <c r="AS89" i="2" s="1"/>
  <c r="AS88" i="2" s="1"/>
  <c r="AS87" i="2" s="1"/>
  <c r="AS86" i="2" s="1"/>
  <c r="AT90" i="2"/>
  <c r="AT89" i="2" s="1"/>
  <c r="AT88" i="2" s="1"/>
  <c r="AT87" i="2" s="1"/>
  <c r="AT86" i="2" s="1"/>
  <c r="AR95" i="2"/>
  <c r="AR94" i="2" s="1"/>
  <c r="AR93" i="2" s="1"/>
  <c r="AS95" i="2"/>
  <c r="AS94" i="2" s="1"/>
  <c r="AS93" i="2" s="1"/>
  <c r="AT95" i="2"/>
  <c r="AT94" i="2" s="1"/>
  <c r="AT93" i="2" s="1"/>
  <c r="AR98" i="2"/>
  <c r="AR97" i="2" s="1"/>
  <c r="AR96" i="2" s="1"/>
  <c r="AS98" i="2"/>
  <c r="AS97" i="2" s="1"/>
  <c r="AS96" i="2" s="1"/>
  <c r="AT98" i="2"/>
  <c r="AT97" i="2" s="1"/>
  <c r="AT96" i="2" s="1"/>
  <c r="AR101" i="2"/>
  <c r="AR100" i="2" s="1"/>
  <c r="AR99" i="2" s="1"/>
  <c r="AS101" i="2"/>
  <c r="AS100" i="2" s="1"/>
  <c r="AS99" i="2" s="1"/>
  <c r="AT101" i="2"/>
  <c r="AT100" i="2" s="1"/>
  <c r="AT99" i="2" s="1"/>
  <c r="AR104" i="2"/>
  <c r="AR103" i="2" s="1"/>
  <c r="AR102" i="2" s="1"/>
  <c r="AS104" i="2"/>
  <c r="AS103" i="2" s="1"/>
  <c r="AS102" i="2" s="1"/>
  <c r="AT104" i="2"/>
  <c r="AT103" i="2" s="1"/>
  <c r="AT102" i="2" s="1"/>
  <c r="AR107" i="2"/>
  <c r="AR106" i="2" s="1"/>
  <c r="AR105" i="2" s="1"/>
  <c r="AS107" i="2"/>
  <c r="AS106" i="2" s="1"/>
  <c r="AS105" i="2" s="1"/>
  <c r="AT107" i="2"/>
  <c r="AT106" i="2" s="1"/>
  <c r="AT105" i="2" s="1"/>
  <c r="AR110" i="2"/>
  <c r="AR109" i="2" s="1"/>
  <c r="AR108" i="2" s="1"/>
  <c r="AS110" i="2"/>
  <c r="AS109" i="2" s="1"/>
  <c r="AS108" i="2" s="1"/>
  <c r="AT110" i="2"/>
  <c r="AT109" i="2" s="1"/>
  <c r="AT108" i="2" s="1"/>
  <c r="AR113" i="2"/>
  <c r="AR112" i="2" s="1"/>
  <c r="AR111" i="2" s="1"/>
  <c r="AS113" i="2"/>
  <c r="AS112" i="2" s="1"/>
  <c r="AS111" i="2" s="1"/>
  <c r="AT113" i="2"/>
  <c r="AT112" i="2" s="1"/>
  <c r="AT111" i="2" s="1"/>
  <c r="AR116" i="2"/>
  <c r="AR115" i="2" s="1"/>
  <c r="AR114" i="2" s="1"/>
  <c r="AS116" i="2"/>
  <c r="AS115" i="2" s="1"/>
  <c r="AS114" i="2" s="1"/>
  <c r="AT116" i="2"/>
  <c r="AT115" i="2" s="1"/>
  <c r="AT114" i="2" s="1"/>
  <c r="AR121" i="2"/>
  <c r="AR120" i="2" s="1"/>
  <c r="AR119" i="2" s="1"/>
  <c r="AR118" i="2" s="1"/>
  <c r="AR117" i="2" s="1"/>
  <c r="AS121" i="2"/>
  <c r="AS120" i="2" s="1"/>
  <c r="AS119" i="2" s="1"/>
  <c r="AS118" i="2" s="1"/>
  <c r="AS117" i="2" s="1"/>
  <c r="AT121" i="2"/>
  <c r="AT120" i="2" s="1"/>
  <c r="AT119" i="2" s="1"/>
  <c r="AT118" i="2" s="1"/>
  <c r="AT117" i="2" s="1"/>
  <c r="AR126" i="2"/>
  <c r="AR125" i="2" s="1"/>
  <c r="AR124" i="2" s="1"/>
  <c r="AS126" i="2"/>
  <c r="AS125" i="2" s="1"/>
  <c r="AS124" i="2" s="1"/>
  <c r="AT126" i="2"/>
  <c r="AT125" i="2" s="1"/>
  <c r="AT124" i="2" s="1"/>
  <c r="AR128" i="2"/>
  <c r="AR127" i="2" s="1"/>
  <c r="AS128" i="2"/>
  <c r="AS127" i="2" s="1"/>
  <c r="AS123" i="2" s="1"/>
  <c r="AS122" i="2" s="1"/>
  <c r="AT128" i="2"/>
  <c r="AT127" i="2" s="1"/>
  <c r="AR132" i="2"/>
  <c r="AR131" i="2" s="1"/>
  <c r="AR130" i="2" s="1"/>
  <c r="AS132" i="2"/>
  <c r="AS131" i="2" s="1"/>
  <c r="AS130" i="2" s="1"/>
  <c r="AT132" i="2"/>
  <c r="AT131" i="2" s="1"/>
  <c r="AT130" i="2" s="1"/>
  <c r="AR137" i="2"/>
  <c r="AR136" i="2"/>
  <c r="AR135" i="2" s="1"/>
  <c r="AR134" i="2" s="1"/>
  <c r="AR133" i="2" s="1"/>
  <c r="AS137" i="2"/>
  <c r="AS136" i="2" s="1"/>
  <c r="AS135" i="2" s="1"/>
  <c r="AS134" i="2" s="1"/>
  <c r="AS133" i="2" s="1"/>
  <c r="AT137" i="2"/>
  <c r="AT136" i="2" s="1"/>
  <c r="AT135" i="2" s="1"/>
  <c r="AT134" i="2" s="1"/>
  <c r="AT133" i="2" s="1"/>
  <c r="AR142" i="2"/>
  <c r="AR141" i="2" s="1"/>
  <c r="AR140" i="2" s="1"/>
  <c r="AR139" i="2" s="1"/>
  <c r="AR138" i="2" s="1"/>
  <c r="AS142" i="2"/>
  <c r="AS141" i="2" s="1"/>
  <c r="AS140" i="2" s="1"/>
  <c r="AS139" i="2" s="1"/>
  <c r="AS138" i="2" s="1"/>
  <c r="AT142" i="2"/>
  <c r="AT141" i="2" s="1"/>
  <c r="AT140" i="2" s="1"/>
  <c r="AT139" i="2" s="1"/>
  <c r="AT138" i="2" s="1"/>
  <c r="AR147" i="2"/>
  <c r="AR146" i="2" s="1"/>
  <c r="AR145" i="2" s="1"/>
  <c r="AR144" i="2" s="1"/>
  <c r="AR143" i="2" s="1"/>
  <c r="AS147" i="2"/>
  <c r="AS146" i="2" s="1"/>
  <c r="AS145" i="2" s="1"/>
  <c r="AS144" i="2" s="1"/>
  <c r="AS143" i="2" s="1"/>
  <c r="AT147" i="2"/>
  <c r="AT146" i="2" s="1"/>
  <c r="AT145" i="2" s="1"/>
  <c r="AT144" i="2" s="1"/>
  <c r="AT143" i="2" s="1"/>
  <c r="AR153" i="2"/>
  <c r="AR152" i="2" s="1"/>
  <c r="AR151" i="2" s="1"/>
  <c r="AS153" i="2"/>
  <c r="AS152" i="2" s="1"/>
  <c r="AS151" i="2" s="1"/>
  <c r="AT153" i="2"/>
  <c r="AT152" i="2" s="1"/>
  <c r="AT151" i="2" s="1"/>
  <c r="AR156" i="2"/>
  <c r="AR155" i="2" s="1"/>
  <c r="AR154" i="2" s="1"/>
  <c r="AS156" i="2"/>
  <c r="AS155" i="2" s="1"/>
  <c r="AS154" i="2" s="1"/>
  <c r="AT156" i="2"/>
  <c r="AT155" i="2" s="1"/>
  <c r="AT154" i="2" s="1"/>
  <c r="AR159" i="2"/>
  <c r="AR158" i="2" s="1"/>
  <c r="AR157" i="2" s="1"/>
  <c r="AS159" i="2"/>
  <c r="AS158" i="2" s="1"/>
  <c r="AS157" i="2" s="1"/>
  <c r="AT159" i="2"/>
  <c r="AT158" i="2" s="1"/>
  <c r="AT157" i="2" s="1"/>
  <c r="AR162" i="2"/>
  <c r="AR161" i="2" s="1"/>
  <c r="AR160" i="2" s="1"/>
  <c r="AS162" i="2"/>
  <c r="AS161" i="2" s="1"/>
  <c r="AT162" i="2"/>
  <c r="AT161" i="2" s="1"/>
  <c r="AR164" i="2"/>
  <c r="AR163" i="2" s="1"/>
  <c r="AS164" i="2"/>
  <c r="AS163" i="2" s="1"/>
  <c r="AT164" i="2"/>
  <c r="AT163" i="2" s="1"/>
  <c r="AR167" i="2"/>
  <c r="AR166" i="2" s="1"/>
  <c r="AR165" i="2" s="1"/>
  <c r="AS167" i="2"/>
  <c r="AS166" i="2" s="1"/>
  <c r="AS165" i="2" s="1"/>
  <c r="AT167" i="2"/>
  <c r="AT166" i="2" s="1"/>
  <c r="AT165" i="2" s="1"/>
  <c r="AR170" i="2"/>
  <c r="AR169" i="2" s="1"/>
  <c r="AS170" i="2"/>
  <c r="AS169" i="2" s="1"/>
  <c r="AT170" i="2"/>
  <c r="AT169" i="2" s="1"/>
  <c r="AR172" i="2"/>
  <c r="AR171" i="2" s="1"/>
  <c r="AS172" i="2"/>
  <c r="AS171" i="2" s="1"/>
  <c r="AT172" i="2"/>
  <c r="AT171" i="2" s="1"/>
  <c r="AR175" i="2"/>
  <c r="AR174" i="2" s="1"/>
  <c r="AR173" i="2" s="1"/>
  <c r="AS175" i="2"/>
  <c r="AS174" i="2" s="1"/>
  <c r="AS173" i="2" s="1"/>
  <c r="AT175" i="2"/>
  <c r="AT174" i="2" s="1"/>
  <c r="AT173" i="2" s="1"/>
  <c r="AR178" i="2"/>
  <c r="AR177" i="2" s="1"/>
  <c r="AR176" i="2" s="1"/>
  <c r="AS178" i="2"/>
  <c r="AS177" i="2" s="1"/>
  <c r="AS176" i="2" s="1"/>
  <c r="AT178" i="2"/>
  <c r="AT177" i="2" s="1"/>
  <c r="AT176" i="2" s="1"/>
  <c r="AR181" i="2"/>
  <c r="AR180" i="2" s="1"/>
  <c r="AR179" i="2" s="1"/>
  <c r="AS181" i="2"/>
  <c r="AS180" i="2" s="1"/>
  <c r="AS179" i="2" s="1"/>
  <c r="AT181" i="2"/>
  <c r="AT180" i="2" s="1"/>
  <c r="AT179" i="2" s="1"/>
  <c r="AR187" i="2"/>
  <c r="AR186" i="2" s="1"/>
  <c r="AR185" i="2" s="1"/>
  <c r="AR184" i="2" s="1"/>
  <c r="AS187" i="2"/>
  <c r="AS186" i="2" s="1"/>
  <c r="AS185" i="2" s="1"/>
  <c r="AS184" i="2" s="1"/>
  <c r="AT187" i="2"/>
  <c r="AT186" i="2" s="1"/>
  <c r="AT185" i="2" s="1"/>
  <c r="AT184" i="2" s="1"/>
  <c r="AR193" i="2"/>
  <c r="AR192" i="2" s="1"/>
  <c r="AS193" i="2"/>
  <c r="AS192" i="2" s="1"/>
  <c r="AT193" i="2"/>
  <c r="AT192" i="2" s="1"/>
  <c r="AR195" i="2"/>
  <c r="AR194" i="2" s="1"/>
  <c r="AR191" i="2" s="1"/>
  <c r="AS195" i="2"/>
  <c r="AS194" i="2" s="1"/>
  <c r="AT195" i="2"/>
  <c r="AT194" i="2" s="1"/>
  <c r="AT191" i="2" s="1"/>
  <c r="AR198" i="2"/>
  <c r="AR197" i="2" s="1"/>
  <c r="AS198" i="2"/>
  <c r="AS197" i="2" s="1"/>
  <c r="AT198" i="2"/>
  <c r="AT197" i="2" s="1"/>
  <c r="AR200" i="2"/>
  <c r="AR199" i="2" s="1"/>
  <c r="AR196" i="2" s="1"/>
  <c r="AS200" i="2"/>
  <c r="AS199" i="2" s="1"/>
  <c r="AT200" i="2"/>
  <c r="AT199" i="2" s="1"/>
  <c r="AT196" i="2" s="1"/>
  <c r="AR203" i="2"/>
  <c r="AR202" i="2" s="1"/>
  <c r="AR201" i="2" s="1"/>
  <c r="AS203" i="2"/>
  <c r="AS202" i="2" s="1"/>
  <c r="AS201" i="2" s="1"/>
  <c r="AT203" i="2"/>
  <c r="AT202" i="2" s="1"/>
  <c r="AT201" i="2" s="1"/>
  <c r="AR206" i="2"/>
  <c r="AR205" i="2" s="1"/>
  <c r="AS206" i="2"/>
  <c r="AS205" i="2" s="1"/>
  <c r="AT206" i="2"/>
  <c r="AT205" i="2" s="1"/>
  <c r="AR208" i="2"/>
  <c r="AR207" i="2" s="1"/>
  <c r="AS208" i="2"/>
  <c r="AS207" i="2" s="1"/>
  <c r="AT208" i="2"/>
  <c r="AT207" i="2" s="1"/>
  <c r="AR213" i="2"/>
  <c r="AR212" i="2" s="1"/>
  <c r="AR211" i="2" s="1"/>
  <c r="AR210" i="2" s="1"/>
  <c r="AR209" i="2" s="1"/>
  <c r="AS213" i="2"/>
  <c r="AS212" i="2" s="1"/>
  <c r="AS211" i="2" s="1"/>
  <c r="AS210" i="2" s="1"/>
  <c r="AS209" i="2" s="1"/>
  <c r="AT213" i="2"/>
  <c r="AT212" i="2" s="1"/>
  <c r="AT211" i="2" s="1"/>
  <c r="AT210" i="2" s="1"/>
  <c r="AT209" i="2" s="1"/>
  <c r="AR218" i="2"/>
  <c r="AR217" i="2" s="1"/>
  <c r="AR216" i="2" s="1"/>
  <c r="AR215" i="2" s="1"/>
  <c r="AR214" i="2" s="1"/>
  <c r="AS218" i="2"/>
  <c r="AS217" i="2" s="1"/>
  <c r="AS216" i="2" s="1"/>
  <c r="AS215" i="2" s="1"/>
  <c r="AS214" i="2" s="1"/>
  <c r="AT218" i="2"/>
  <c r="AT217" i="2" s="1"/>
  <c r="AT216" i="2" s="1"/>
  <c r="AT215" i="2" s="1"/>
  <c r="AT214" i="2" s="1"/>
  <c r="AR224" i="2"/>
  <c r="AR223" i="2" s="1"/>
  <c r="AR222" i="2" s="1"/>
  <c r="AR221" i="2" s="1"/>
  <c r="AR220" i="2" s="1"/>
  <c r="AS224" i="2"/>
  <c r="AS223" i="2" s="1"/>
  <c r="AS222" i="2" s="1"/>
  <c r="AS221" i="2" s="1"/>
  <c r="AS220" i="2" s="1"/>
  <c r="AT224" i="2"/>
  <c r="AT223" i="2" s="1"/>
  <c r="AT222" i="2" s="1"/>
  <c r="AT221" i="2" s="1"/>
  <c r="AT220" i="2" s="1"/>
  <c r="AR228" i="2"/>
  <c r="AR227" i="2" s="1"/>
  <c r="AS228" i="2"/>
  <c r="AS227" i="2" s="1"/>
  <c r="AT228" i="2"/>
  <c r="AT227" i="2"/>
  <c r="AR232" i="2"/>
  <c r="AR231" i="2" s="1"/>
  <c r="AR230" i="2" s="1"/>
  <c r="AS232" i="2"/>
  <c r="AS231" i="2" s="1"/>
  <c r="AS230" i="2" s="1"/>
  <c r="AT232" i="2"/>
  <c r="AT231" i="2" s="1"/>
  <c r="AT230" i="2" s="1"/>
  <c r="AT226" i="2" s="1"/>
  <c r="AT225" i="2" s="1"/>
  <c r="AR238" i="2"/>
  <c r="AR237" i="2" s="1"/>
  <c r="AR236" i="2" s="1"/>
  <c r="AR235" i="2" s="1"/>
  <c r="AS238" i="2"/>
  <c r="AS237" i="2"/>
  <c r="AS236" i="2" s="1"/>
  <c r="AS235" i="2" s="1"/>
  <c r="AT238" i="2"/>
  <c r="AT237" i="2" s="1"/>
  <c r="AT236" i="2" s="1"/>
  <c r="AT235" i="2" s="1"/>
  <c r="AR244" i="2"/>
  <c r="AR243" i="2" s="1"/>
  <c r="AR242" i="2" s="1"/>
  <c r="AR241" i="2" s="1"/>
  <c r="AR240" i="2" s="1"/>
  <c r="AS244" i="2"/>
  <c r="AS243" i="2" s="1"/>
  <c r="AS242" i="2" s="1"/>
  <c r="AS241" i="2" s="1"/>
  <c r="AS240" i="2" s="1"/>
  <c r="AT244" i="2"/>
  <c r="AT243" i="2" s="1"/>
  <c r="AT242" i="2" s="1"/>
  <c r="AT241" i="2" s="1"/>
  <c r="AT240" i="2" s="1"/>
  <c r="AR249" i="2"/>
  <c r="AR248" i="2" s="1"/>
  <c r="AR247" i="2" s="1"/>
  <c r="AS249" i="2"/>
  <c r="AS248" i="2" s="1"/>
  <c r="AS247" i="2" s="1"/>
  <c r="AT249" i="2"/>
  <c r="AT248" i="2" s="1"/>
  <c r="AT247" i="2" s="1"/>
  <c r="AR252" i="2"/>
  <c r="AR251" i="2" s="1"/>
  <c r="AR250" i="2" s="1"/>
  <c r="AS252" i="2"/>
  <c r="AS251" i="2" s="1"/>
  <c r="AS250" i="2" s="1"/>
  <c r="AT252" i="2"/>
  <c r="AT251" i="2" s="1"/>
  <c r="AT250" i="2" s="1"/>
  <c r="AR255" i="2"/>
  <c r="AR254" i="2" s="1"/>
  <c r="AR253" i="2" s="1"/>
  <c r="AS255" i="2"/>
  <c r="AS254" i="2" s="1"/>
  <c r="AS253" i="2" s="1"/>
  <c r="AT255" i="2"/>
  <c r="AT254" i="2" s="1"/>
  <c r="AT253" i="2" s="1"/>
  <c r="AR258" i="2"/>
  <c r="AR257" i="2" s="1"/>
  <c r="AR256" i="2" s="1"/>
  <c r="AS258" i="2"/>
  <c r="AS257" i="2" s="1"/>
  <c r="AS256" i="2" s="1"/>
  <c r="AT258" i="2"/>
  <c r="AT257" i="2" s="1"/>
  <c r="AT256" i="2" s="1"/>
  <c r="AR261" i="2"/>
  <c r="AR260" i="2" s="1"/>
  <c r="AR259" i="2" s="1"/>
  <c r="AS261" i="2"/>
  <c r="AS260" i="2" s="1"/>
  <c r="AS259" i="2" s="1"/>
  <c r="AT261" i="2"/>
  <c r="AT260" i="2"/>
  <c r="AT259" i="2" s="1"/>
  <c r="AR264" i="2"/>
  <c r="AR263" i="2" s="1"/>
  <c r="AR262" i="2" s="1"/>
  <c r="AS264" i="2"/>
  <c r="AS263" i="2" s="1"/>
  <c r="AS262" i="2" s="1"/>
  <c r="AT264" i="2"/>
  <c r="AT263" i="2" s="1"/>
  <c r="AT262" i="2" s="1"/>
  <c r="AR267" i="2"/>
  <c r="AR266" i="2" s="1"/>
  <c r="AS267" i="2"/>
  <c r="AS266" i="2" s="1"/>
  <c r="AT267" i="2"/>
  <c r="AT266" i="2" s="1"/>
  <c r="AR269" i="2"/>
  <c r="AR268" i="2" s="1"/>
  <c r="AS269" i="2"/>
  <c r="AS268" i="2" s="1"/>
  <c r="AT269" i="2"/>
  <c r="AT268" i="2" s="1"/>
  <c r="AR271" i="2"/>
  <c r="AR270" i="2" s="1"/>
  <c r="AS271" i="2"/>
  <c r="AS270" i="2" s="1"/>
  <c r="AT271" i="2"/>
  <c r="AT270" i="2" s="1"/>
  <c r="AT265" i="2" s="1"/>
  <c r="AR274" i="2"/>
  <c r="AR273" i="2" s="1"/>
  <c r="AR272" i="2" s="1"/>
  <c r="AS274" i="2"/>
  <c r="AS273" i="2" s="1"/>
  <c r="AS272" i="2" s="1"/>
  <c r="AT274" i="2"/>
  <c r="AT273" i="2" s="1"/>
  <c r="AT272" i="2" s="1"/>
  <c r="AR277" i="2"/>
  <c r="AR276" i="2" s="1"/>
  <c r="AR275" i="2" s="1"/>
  <c r="AS277" i="2"/>
  <c r="AS276" i="2" s="1"/>
  <c r="AS275" i="2" s="1"/>
  <c r="AT277" i="2"/>
  <c r="AT276" i="2" s="1"/>
  <c r="AT275" i="2" s="1"/>
  <c r="AR280" i="2"/>
  <c r="AR279" i="2" s="1"/>
  <c r="AR278" i="2" s="1"/>
  <c r="AS280" i="2"/>
  <c r="AS279" i="2" s="1"/>
  <c r="AS278" i="2" s="1"/>
  <c r="AT280" i="2"/>
  <c r="AT279" i="2" s="1"/>
  <c r="AT278" i="2" s="1"/>
  <c r="AR283" i="2"/>
  <c r="AR282" i="2" s="1"/>
  <c r="AR281" i="2" s="1"/>
  <c r="AS283" i="2"/>
  <c r="AS282" i="2" s="1"/>
  <c r="AS281" i="2" s="1"/>
  <c r="AT283" i="2"/>
  <c r="AT282" i="2" s="1"/>
  <c r="AT281" i="2" s="1"/>
  <c r="AR286" i="2"/>
  <c r="AR285" i="2" s="1"/>
  <c r="AR284" i="2" s="1"/>
  <c r="AS286" i="2"/>
  <c r="AS285" i="2" s="1"/>
  <c r="AS284" i="2" s="1"/>
  <c r="AT286" i="2"/>
  <c r="AT285" i="2" s="1"/>
  <c r="AT284" i="2" s="1"/>
  <c r="AR300" i="2"/>
  <c r="AR299" i="2" s="1"/>
  <c r="AS300" i="2"/>
  <c r="AS299" i="2" s="1"/>
  <c r="AT300" i="2"/>
  <c r="AT299" i="2" s="1"/>
  <c r="AR302" i="2"/>
  <c r="AR301" i="2" s="1"/>
  <c r="AS302" i="2"/>
  <c r="AS301" i="2" s="1"/>
  <c r="AT302" i="2"/>
  <c r="AT301" i="2" s="1"/>
  <c r="AR307" i="2"/>
  <c r="AR306" i="2" s="1"/>
  <c r="AR305" i="2" s="1"/>
  <c r="AS307" i="2"/>
  <c r="AS306" i="2" s="1"/>
  <c r="AS305" i="2" s="1"/>
  <c r="AT307" i="2"/>
  <c r="AT306" i="2" s="1"/>
  <c r="AT305" i="2" s="1"/>
  <c r="AR310" i="2"/>
  <c r="AR309" i="2"/>
  <c r="AS310" i="2"/>
  <c r="AS309" i="2" s="1"/>
  <c r="AT310" i="2"/>
  <c r="AT309" i="2" s="1"/>
  <c r="AR312" i="2"/>
  <c r="AR311" i="2" s="1"/>
  <c r="AS312" i="2"/>
  <c r="AS311" i="2" s="1"/>
  <c r="AT312" i="2"/>
  <c r="AT311" i="2" s="1"/>
  <c r="AR315" i="2"/>
  <c r="AR314" i="2" s="1"/>
  <c r="AR313" i="2" s="1"/>
  <c r="AS315" i="2"/>
  <c r="AS314" i="2"/>
  <c r="AS313" i="2" s="1"/>
  <c r="AT315" i="2"/>
  <c r="AT314" i="2" s="1"/>
  <c r="AT313" i="2" s="1"/>
  <c r="AR318" i="2"/>
  <c r="AS318" i="2"/>
  <c r="AT318" i="2"/>
  <c r="AR319" i="2"/>
  <c r="AS319" i="2"/>
  <c r="AT319" i="2"/>
  <c r="AR324" i="2"/>
  <c r="AR323" i="2" s="1"/>
  <c r="AR322" i="2" s="1"/>
  <c r="AR321" i="2" s="1"/>
  <c r="AR320" i="2" s="1"/>
  <c r="AS324" i="2"/>
  <c r="AS323" i="2" s="1"/>
  <c r="AS322" i="2" s="1"/>
  <c r="AS321" i="2" s="1"/>
  <c r="AS320" i="2" s="1"/>
  <c r="AT324" i="2"/>
  <c r="AT323" i="2" s="1"/>
  <c r="AT322" i="2" s="1"/>
  <c r="AT321" i="2" s="1"/>
  <c r="AT320" i="2" s="1"/>
  <c r="AR329" i="2"/>
  <c r="AR328" i="2" s="1"/>
  <c r="AS329" i="2"/>
  <c r="AS328" i="2" s="1"/>
  <c r="AT329" i="2"/>
  <c r="AT328" i="2" s="1"/>
  <c r="AR331" i="2"/>
  <c r="AR330" i="2" s="1"/>
  <c r="AS331" i="2"/>
  <c r="AS330" i="2" s="1"/>
  <c r="AT331" i="2"/>
  <c r="AT330" i="2" s="1"/>
  <c r="AR336" i="2"/>
  <c r="AR335" i="2" s="1"/>
  <c r="AR334" i="2" s="1"/>
  <c r="AR333" i="2" s="1"/>
  <c r="AR332" i="2" s="1"/>
  <c r="AS336" i="2"/>
  <c r="AS335" i="2" s="1"/>
  <c r="AS334" i="2" s="1"/>
  <c r="AS333" i="2" s="1"/>
  <c r="AS332" i="2" s="1"/>
  <c r="AT336" i="2"/>
  <c r="AT335" i="2" s="1"/>
  <c r="AT334" i="2" s="1"/>
  <c r="AT333" i="2" s="1"/>
  <c r="AT332" i="2" s="1"/>
  <c r="AR342" i="2"/>
  <c r="AR341" i="2" s="1"/>
  <c r="AS342" i="2"/>
  <c r="AS341" i="2" s="1"/>
  <c r="AT342" i="2"/>
  <c r="AT341" i="2" s="1"/>
  <c r="AR344" i="2"/>
  <c r="AR343" i="2" s="1"/>
  <c r="AS344" i="2"/>
  <c r="AS343" i="2" s="1"/>
  <c r="AT344" i="2"/>
  <c r="AT343" i="2" s="1"/>
  <c r="AR347" i="2"/>
  <c r="AR346" i="2" s="1"/>
  <c r="AR345" i="2" s="1"/>
  <c r="AS347" i="2"/>
  <c r="AS346" i="2" s="1"/>
  <c r="AS345" i="2" s="1"/>
  <c r="AT347" i="2"/>
  <c r="AT346" i="2" s="1"/>
  <c r="AT345" i="2" s="1"/>
  <c r="AR352" i="2"/>
  <c r="AR351" i="2" s="1"/>
  <c r="AR350" i="2" s="1"/>
  <c r="AS352" i="2"/>
  <c r="AS351" i="2" s="1"/>
  <c r="AS350" i="2" s="1"/>
  <c r="AT352" i="2"/>
  <c r="AT351" i="2" s="1"/>
  <c r="AT350" i="2" s="1"/>
  <c r="AR358" i="2"/>
  <c r="AR357" i="2" s="1"/>
  <c r="AR356" i="2" s="1"/>
  <c r="AS358" i="2"/>
  <c r="AS357" i="2" s="1"/>
  <c r="AS356" i="2" s="1"/>
  <c r="AT358" i="2"/>
  <c r="AT357" i="2" s="1"/>
  <c r="AT356" i="2" s="1"/>
  <c r="AR363" i="2"/>
  <c r="AR362" i="2" s="1"/>
  <c r="AR361" i="2" s="1"/>
  <c r="AR360" i="2" s="1"/>
  <c r="AS363" i="2"/>
  <c r="AS362" i="2" s="1"/>
  <c r="AS361" i="2" s="1"/>
  <c r="AS360" i="2" s="1"/>
  <c r="AT363" i="2"/>
  <c r="AT362" i="2" s="1"/>
  <c r="AT361" i="2" s="1"/>
  <c r="AT360" i="2" s="1"/>
  <c r="AR366" i="2"/>
  <c r="AR365" i="2" s="1"/>
  <c r="AS366" i="2"/>
  <c r="AS365" i="2" s="1"/>
  <c r="AT366" i="2"/>
  <c r="AT365" i="2" s="1"/>
  <c r="AT364" i="2" s="1"/>
  <c r="AR369" i="2"/>
  <c r="AR368" i="2" s="1"/>
  <c r="AR367" i="2" s="1"/>
  <c r="AS369" i="2"/>
  <c r="AS368" i="2" s="1"/>
  <c r="AS367" i="2" s="1"/>
  <c r="AS364" i="2" s="1"/>
  <c r="AT369" i="2"/>
  <c r="AT368" i="2" s="1"/>
  <c r="AT367" i="2" s="1"/>
  <c r="AR373" i="2"/>
  <c r="AR372" i="2" s="1"/>
  <c r="AS373" i="2"/>
  <c r="AS372" i="2" s="1"/>
  <c r="AT373" i="2"/>
  <c r="AT372" i="2" s="1"/>
  <c r="AR375" i="2"/>
  <c r="AS375" i="2"/>
  <c r="AT375" i="2"/>
  <c r="AT374" i="2" s="1"/>
  <c r="AR379" i="2"/>
  <c r="AR378" i="2" s="1"/>
  <c r="AR377" i="2" s="1"/>
  <c r="AS379" i="2"/>
  <c r="AS378" i="2" s="1"/>
  <c r="AS377" i="2" s="1"/>
  <c r="AT379" i="2"/>
  <c r="AT378" i="2" s="1"/>
  <c r="AT377" i="2" s="1"/>
  <c r="AR382" i="2"/>
  <c r="AR381" i="2" s="1"/>
  <c r="AR380" i="2" s="1"/>
  <c r="AS382" i="2"/>
  <c r="AS381" i="2" s="1"/>
  <c r="AS380" i="2" s="1"/>
  <c r="AT382" i="2"/>
  <c r="AT381" i="2" s="1"/>
  <c r="AT380" i="2" s="1"/>
  <c r="AR385" i="2"/>
  <c r="AR384" i="2" s="1"/>
  <c r="AR383" i="2" s="1"/>
  <c r="AS385" i="2"/>
  <c r="AS384" i="2" s="1"/>
  <c r="AS383" i="2" s="1"/>
  <c r="AT385" i="2"/>
  <c r="AT384" i="2" s="1"/>
  <c r="AT383" i="2" s="1"/>
  <c r="AF13" i="2"/>
  <c r="AF12" i="2" s="1"/>
  <c r="AG13" i="2"/>
  <c r="AG12" i="2" s="1"/>
  <c r="AF15" i="2"/>
  <c r="AF14" i="2" s="1"/>
  <c r="AG15" i="2"/>
  <c r="AG14" i="2" s="1"/>
  <c r="AF17" i="2"/>
  <c r="AF16" i="2" s="1"/>
  <c r="AG17" i="2"/>
  <c r="AG16" i="2" s="1"/>
  <c r="AF20" i="2"/>
  <c r="AF19" i="2" s="1"/>
  <c r="AG20" i="2"/>
  <c r="AG19" i="2" s="1"/>
  <c r="AF22" i="2"/>
  <c r="AF21" i="2" s="1"/>
  <c r="AG22" i="2"/>
  <c r="AG21" i="2" s="1"/>
  <c r="AE25" i="2"/>
  <c r="AE24" i="2" s="1"/>
  <c r="AE23" i="2" s="1"/>
  <c r="AG25" i="2"/>
  <c r="AG24" i="2" s="1"/>
  <c r="AG23" i="2" s="1"/>
  <c r="AE28" i="2"/>
  <c r="AE27" i="2" s="1"/>
  <c r="AG28" i="2"/>
  <c r="AG27" i="2" s="1"/>
  <c r="AE30" i="2"/>
  <c r="AE29" i="2" s="1"/>
  <c r="AG30" i="2"/>
  <c r="AG29" i="2" s="1"/>
  <c r="AE32" i="2"/>
  <c r="AE31" i="2" s="1"/>
  <c r="AG32" i="2"/>
  <c r="AG31" i="2" s="1"/>
  <c r="AE35" i="2"/>
  <c r="AE34" i="2" s="1"/>
  <c r="AE33" i="2" s="1"/>
  <c r="AG35" i="2"/>
  <c r="AG34" i="2" s="1"/>
  <c r="AG33" i="2" s="1"/>
  <c r="AE38" i="2"/>
  <c r="AE37" i="2" s="1"/>
  <c r="AE36" i="2" s="1"/>
  <c r="AG38" i="2"/>
  <c r="AG37" i="2" s="1"/>
  <c r="AG36" i="2" s="1"/>
  <c r="AE41" i="2"/>
  <c r="AE40" i="2" s="1"/>
  <c r="AE39" i="2" s="1"/>
  <c r="AG41" i="2"/>
  <c r="AG40" i="2" s="1"/>
  <c r="AG39" i="2" s="1"/>
  <c r="AE44" i="2"/>
  <c r="AE43" i="2" s="1"/>
  <c r="AE42" i="2" s="1"/>
  <c r="AG44" i="2"/>
  <c r="AG43" i="2" s="1"/>
  <c r="AG42" i="2" s="1"/>
  <c r="AE47" i="2"/>
  <c r="AE46" i="2" s="1"/>
  <c r="AE45" i="2" s="1"/>
  <c r="AG47" i="2"/>
  <c r="AG46" i="2" s="1"/>
  <c r="AG45" i="2" s="1"/>
  <c r="AE50" i="2"/>
  <c r="AE49" i="2" s="1"/>
  <c r="AE48" i="2" s="1"/>
  <c r="AG50" i="2"/>
  <c r="AG49" i="2" s="1"/>
  <c r="AG48" i="2" s="1"/>
  <c r="AE56" i="2"/>
  <c r="AE55" i="2" s="1"/>
  <c r="AE54" i="2" s="1"/>
  <c r="AF56" i="2"/>
  <c r="AF55" i="2" s="1"/>
  <c r="AF54" i="2" s="1"/>
  <c r="AE61" i="2"/>
  <c r="AE60" i="2" s="1"/>
  <c r="AG61" i="2"/>
  <c r="AG60" i="2" s="1"/>
  <c r="AE63" i="2"/>
  <c r="AE62" i="2" s="1"/>
  <c r="AG63" i="2"/>
  <c r="AG62" i="2" s="1"/>
  <c r="AE65" i="2"/>
  <c r="AE64" i="2" s="1"/>
  <c r="AG65" i="2"/>
  <c r="AG64" i="2" s="1"/>
  <c r="AE68" i="2"/>
  <c r="AE67" i="2" s="1"/>
  <c r="AE66" i="2" s="1"/>
  <c r="AG68" i="2"/>
  <c r="AG67" i="2" s="1"/>
  <c r="AG66" i="2" s="1"/>
  <c r="AE73" i="2"/>
  <c r="AE72" i="2" s="1"/>
  <c r="AE71" i="2" s="1"/>
  <c r="AG73" i="2"/>
  <c r="AG72" i="2" s="1"/>
  <c r="AG71" i="2" s="1"/>
  <c r="AE75" i="2"/>
  <c r="AE74" i="2" s="1"/>
  <c r="AF75" i="2"/>
  <c r="AF74" i="2" s="1"/>
  <c r="AG75" i="2"/>
  <c r="AG74" i="2" s="1"/>
  <c r="AG70" i="2" s="1"/>
  <c r="AG69" i="2" s="1"/>
  <c r="AE81" i="2"/>
  <c r="AE80" i="2" s="1"/>
  <c r="AF81" i="2"/>
  <c r="AF80" i="2" s="1"/>
  <c r="AE83" i="2"/>
  <c r="AE82" i="2" s="1"/>
  <c r="AF83" i="2"/>
  <c r="AF82" i="2" s="1"/>
  <c r="AF85" i="2"/>
  <c r="AF84" i="2" s="1"/>
  <c r="AG85" i="2"/>
  <c r="AG84" i="2" s="1"/>
  <c r="AF90" i="2"/>
  <c r="AF89" i="2" s="1"/>
  <c r="AF88" i="2" s="1"/>
  <c r="AF87" i="2" s="1"/>
  <c r="AF86" i="2" s="1"/>
  <c r="AG90" i="2"/>
  <c r="AG89" i="2" s="1"/>
  <c r="AG88" i="2" s="1"/>
  <c r="AG87" i="2" s="1"/>
  <c r="AG86" i="2" s="1"/>
  <c r="AE95" i="2"/>
  <c r="AE94" i="2" s="1"/>
  <c r="AE93" i="2" s="1"/>
  <c r="AG95" i="2"/>
  <c r="AG94" i="2" s="1"/>
  <c r="AG93" i="2" s="1"/>
  <c r="AE98" i="2"/>
  <c r="AE97" i="2" s="1"/>
  <c r="AE96" i="2" s="1"/>
  <c r="AG98" i="2"/>
  <c r="AG97" i="2" s="1"/>
  <c r="AG96" i="2" s="1"/>
  <c r="AE101" i="2"/>
  <c r="AE100" i="2" s="1"/>
  <c r="AE99" i="2" s="1"/>
  <c r="AG101" i="2"/>
  <c r="AG100" i="2" s="1"/>
  <c r="AG99" i="2" s="1"/>
  <c r="AE104" i="2"/>
  <c r="AE103" i="2" s="1"/>
  <c r="AE102" i="2" s="1"/>
  <c r="AG104" i="2"/>
  <c r="AG103" i="2" s="1"/>
  <c r="AG102" i="2" s="1"/>
  <c r="AE107" i="2"/>
  <c r="AE106" i="2" s="1"/>
  <c r="AE105" i="2" s="1"/>
  <c r="AG107" i="2"/>
  <c r="AG106" i="2"/>
  <c r="AG105" i="2" s="1"/>
  <c r="AE110" i="2"/>
  <c r="AE109" i="2" s="1"/>
  <c r="AE108" i="2" s="1"/>
  <c r="AF110" i="2"/>
  <c r="AF109" i="2" s="1"/>
  <c r="AF108" i="2" s="1"/>
  <c r="AG110" i="2"/>
  <c r="AG109" i="2"/>
  <c r="AG108" i="2" s="1"/>
  <c r="AE113" i="2"/>
  <c r="AE112" i="2" s="1"/>
  <c r="AE111" i="2" s="1"/>
  <c r="AF113" i="2"/>
  <c r="AF112" i="2" s="1"/>
  <c r="AF111" i="2" s="1"/>
  <c r="AG113" i="2"/>
  <c r="AG112" i="2" s="1"/>
  <c r="AG111" i="2" s="1"/>
  <c r="AE116" i="2"/>
  <c r="AE115" i="2" s="1"/>
  <c r="AE114" i="2" s="1"/>
  <c r="AF116" i="2"/>
  <c r="AF115" i="2" s="1"/>
  <c r="AF114" i="2" s="1"/>
  <c r="AG116" i="2"/>
  <c r="AG115" i="2" s="1"/>
  <c r="AG114" i="2" s="1"/>
  <c r="AF121" i="2"/>
  <c r="AF120" i="2" s="1"/>
  <c r="AF119" i="2" s="1"/>
  <c r="AF118" i="2" s="1"/>
  <c r="AF117" i="2" s="1"/>
  <c r="AG121" i="2"/>
  <c r="AG120" i="2" s="1"/>
  <c r="AG119" i="2" s="1"/>
  <c r="AG118" i="2" s="1"/>
  <c r="AG117" i="2" s="1"/>
  <c r="AE126" i="2"/>
  <c r="AE125" i="2" s="1"/>
  <c r="AE124" i="2" s="1"/>
  <c r="AG126" i="2"/>
  <c r="AG125" i="2" s="1"/>
  <c r="AG124" i="2" s="1"/>
  <c r="AE128" i="2"/>
  <c r="AE127" i="2"/>
  <c r="AF128" i="2"/>
  <c r="AF127" i="2" s="1"/>
  <c r="AG128" i="2"/>
  <c r="AG127" i="2"/>
  <c r="AE132" i="2"/>
  <c r="AE131" i="2" s="1"/>
  <c r="AE130" i="2" s="1"/>
  <c r="AG132" i="2"/>
  <c r="AG131" i="2" s="1"/>
  <c r="AG130" i="2" s="1"/>
  <c r="AE137" i="2"/>
  <c r="AE136" i="2" s="1"/>
  <c r="AE135" i="2" s="1"/>
  <c r="AE134" i="2" s="1"/>
  <c r="AE133" i="2" s="1"/>
  <c r="AG137" i="2"/>
  <c r="AG136" i="2" s="1"/>
  <c r="AG135" i="2" s="1"/>
  <c r="AG134" i="2" s="1"/>
  <c r="AG133" i="2" s="1"/>
  <c r="AE142" i="2"/>
  <c r="AE141" i="2" s="1"/>
  <c r="AE140" i="2" s="1"/>
  <c r="AE139" i="2" s="1"/>
  <c r="AE138" i="2" s="1"/>
  <c r="AF142" i="2"/>
  <c r="AF141" i="2" s="1"/>
  <c r="AF140" i="2" s="1"/>
  <c r="AF139" i="2" s="1"/>
  <c r="AF138" i="2" s="1"/>
  <c r="AG142" i="2"/>
  <c r="AG141" i="2" s="1"/>
  <c r="AG140" i="2" s="1"/>
  <c r="AG139" i="2" s="1"/>
  <c r="AG138" i="2" s="1"/>
  <c r="AE147" i="2"/>
  <c r="AE146" i="2" s="1"/>
  <c r="AE145" i="2" s="1"/>
  <c r="AE144" i="2" s="1"/>
  <c r="AE143" i="2" s="1"/>
  <c r="AF147" i="2"/>
  <c r="AF146" i="2" s="1"/>
  <c r="AF145" i="2" s="1"/>
  <c r="AF144" i="2" s="1"/>
  <c r="AF143" i="2" s="1"/>
  <c r="AG147" i="2"/>
  <c r="AG146" i="2" s="1"/>
  <c r="AG145" i="2" s="1"/>
  <c r="AG144" i="2" s="1"/>
  <c r="AG143" i="2" s="1"/>
  <c r="AF153" i="2"/>
  <c r="AF152" i="2" s="1"/>
  <c r="AF151" i="2" s="1"/>
  <c r="AG153" i="2"/>
  <c r="AG152" i="2" s="1"/>
  <c r="AG151" i="2" s="1"/>
  <c r="AE156" i="2"/>
  <c r="AE155" i="2" s="1"/>
  <c r="AE154" i="2" s="1"/>
  <c r="AG156" i="2"/>
  <c r="AG155" i="2" s="1"/>
  <c r="AG154" i="2" s="1"/>
  <c r="AE159" i="2"/>
  <c r="AE158" i="2" s="1"/>
  <c r="AE157" i="2" s="1"/>
  <c r="AG159" i="2"/>
  <c r="AG158" i="2" s="1"/>
  <c r="AG157" i="2" s="1"/>
  <c r="AE162" i="2"/>
  <c r="AE161" i="2" s="1"/>
  <c r="AG162" i="2"/>
  <c r="AG161" i="2" s="1"/>
  <c r="AE164" i="2"/>
  <c r="AE163" i="2" s="1"/>
  <c r="AG164" i="2"/>
  <c r="AG163" i="2" s="1"/>
  <c r="AE167" i="2"/>
  <c r="AE166" i="2" s="1"/>
  <c r="AE165" i="2" s="1"/>
  <c r="AG167" i="2"/>
  <c r="AG166" i="2" s="1"/>
  <c r="AG165" i="2" s="1"/>
  <c r="AE170" i="2"/>
  <c r="AE169" i="2" s="1"/>
  <c r="AF170" i="2"/>
  <c r="AF169" i="2" s="1"/>
  <c r="AE172" i="2"/>
  <c r="AE171" i="2" s="1"/>
  <c r="AF172" i="2"/>
  <c r="AF171" i="2" s="1"/>
  <c r="AE175" i="2"/>
  <c r="AE174" i="2" s="1"/>
  <c r="AE173" i="2" s="1"/>
  <c r="AF175" i="2"/>
  <c r="AF174" i="2" s="1"/>
  <c r="AF173" i="2" s="1"/>
  <c r="AG175" i="2"/>
  <c r="AG174" i="2" s="1"/>
  <c r="AG173" i="2" s="1"/>
  <c r="AE178" i="2"/>
  <c r="AE177" i="2" s="1"/>
  <c r="AE176" i="2" s="1"/>
  <c r="AF178" i="2"/>
  <c r="AF177" i="2" s="1"/>
  <c r="AF176" i="2" s="1"/>
  <c r="AG178" i="2"/>
  <c r="AG177" i="2" s="1"/>
  <c r="AG176" i="2" s="1"/>
  <c r="AE181" i="2"/>
  <c r="AE180" i="2" s="1"/>
  <c r="AE179" i="2" s="1"/>
  <c r="AF181" i="2"/>
  <c r="AF180" i="2" s="1"/>
  <c r="AF179" i="2" s="1"/>
  <c r="AG181" i="2"/>
  <c r="AG180" i="2" s="1"/>
  <c r="AG179" i="2" s="1"/>
  <c r="AE187" i="2"/>
  <c r="AE186" i="2" s="1"/>
  <c r="AE185" i="2" s="1"/>
  <c r="AE184" i="2" s="1"/>
  <c r="AE182" i="2" s="1"/>
  <c r="AG187" i="2"/>
  <c r="AG186" i="2" s="1"/>
  <c r="AG185" i="2" s="1"/>
  <c r="AG184" i="2" s="1"/>
  <c r="AE193" i="2"/>
  <c r="AE192" i="2" s="1"/>
  <c r="AG193" i="2"/>
  <c r="AG192" i="2" s="1"/>
  <c r="AE195" i="2"/>
  <c r="AE194" i="2" s="1"/>
  <c r="AG195" i="2"/>
  <c r="AG194" i="2" s="1"/>
  <c r="AE198" i="2"/>
  <c r="AE197" i="2" s="1"/>
  <c r="AG198" i="2"/>
  <c r="AG197" i="2" s="1"/>
  <c r="AE200" i="2"/>
  <c r="AE199" i="2" s="1"/>
  <c r="AG200" i="2"/>
  <c r="AG199" i="2" s="1"/>
  <c r="AE203" i="2"/>
  <c r="AE202" i="2" s="1"/>
  <c r="AE201" i="2" s="1"/>
  <c r="AG203" i="2"/>
  <c r="AG202" i="2" s="1"/>
  <c r="AG201" i="2" s="1"/>
  <c r="AE206" i="2"/>
  <c r="AE205" i="2" s="1"/>
  <c r="AF206" i="2"/>
  <c r="AF205" i="2" s="1"/>
  <c r="AE208" i="2"/>
  <c r="AE207" i="2" s="1"/>
  <c r="AF208" i="2"/>
  <c r="AF207" i="2" s="1"/>
  <c r="AE213" i="2"/>
  <c r="AE212" i="2" s="1"/>
  <c r="AE211" i="2" s="1"/>
  <c r="AE210" i="2" s="1"/>
  <c r="AE209" i="2" s="1"/>
  <c r="AG213" i="2"/>
  <c r="AG212" i="2" s="1"/>
  <c r="AG211" i="2" s="1"/>
  <c r="AG210" i="2" s="1"/>
  <c r="AG209" i="2" s="1"/>
  <c r="AE218" i="2"/>
  <c r="AE217" i="2" s="1"/>
  <c r="AE216" i="2" s="1"/>
  <c r="AE215" i="2" s="1"/>
  <c r="AE214" i="2" s="1"/>
  <c r="AF218" i="2"/>
  <c r="AF217" i="2" s="1"/>
  <c r="AF216" i="2" s="1"/>
  <c r="AF215" i="2" s="1"/>
  <c r="AF214" i="2" s="1"/>
  <c r="AG218" i="2"/>
  <c r="AG217" i="2" s="1"/>
  <c r="AG216" i="2" s="1"/>
  <c r="AG215" i="2" s="1"/>
  <c r="AG214" i="2" s="1"/>
  <c r="AE224" i="2"/>
  <c r="AE223" i="2" s="1"/>
  <c r="AE222" i="2" s="1"/>
  <c r="AE221" i="2" s="1"/>
  <c r="AE220" i="2" s="1"/>
  <c r="AG224" i="2"/>
  <c r="AG223" i="2" s="1"/>
  <c r="AG222" i="2" s="1"/>
  <c r="AG221" i="2" s="1"/>
  <c r="AG220" i="2" s="1"/>
  <c r="AE228" i="2"/>
  <c r="AE227" i="2" s="1"/>
  <c r="AF228" i="2"/>
  <c r="AF227" i="2" s="1"/>
  <c r="AF226" i="2" s="1"/>
  <c r="AF225" i="2" s="1"/>
  <c r="AG228" i="2"/>
  <c r="AG227" i="2" s="1"/>
  <c r="AG226" i="2" s="1"/>
  <c r="AG225" i="2" s="1"/>
  <c r="AG219" i="2" s="1"/>
  <c r="AF232" i="2"/>
  <c r="AF231" i="2" s="1"/>
  <c r="AF230" i="2" s="1"/>
  <c r="AG232" i="2"/>
  <c r="AG231" i="2" s="1"/>
  <c r="AG230" i="2" s="1"/>
  <c r="AE238" i="2"/>
  <c r="AE237" i="2" s="1"/>
  <c r="AE236" i="2" s="1"/>
  <c r="AE235" i="2" s="1"/>
  <c r="AF238" i="2"/>
  <c r="AF237" i="2" s="1"/>
  <c r="AF236" i="2" s="1"/>
  <c r="AF235" i="2" s="1"/>
  <c r="AF234" i="2" s="1"/>
  <c r="AG238" i="2"/>
  <c r="AG237" i="2" s="1"/>
  <c r="AG236" i="2" s="1"/>
  <c r="AG235" i="2" s="1"/>
  <c r="AE244" i="2"/>
  <c r="AE243" i="2" s="1"/>
  <c r="AE242" i="2" s="1"/>
  <c r="AE241" i="2" s="1"/>
  <c r="AE240" i="2" s="1"/>
  <c r="AG244" i="2"/>
  <c r="AG243" i="2" s="1"/>
  <c r="AG242" i="2" s="1"/>
  <c r="AG241" i="2" s="1"/>
  <c r="AG240" i="2" s="1"/>
  <c r="AF249" i="2"/>
  <c r="AF248" i="2" s="1"/>
  <c r="AF247" i="2" s="1"/>
  <c r="AG249" i="2"/>
  <c r="AG248" i="2" s="1"/>
  <c r="AG247" i="2" s="1"/>
  <c r="AF252" i="2"/>
  <c r="AF251" i="2" s="1"/>
  <c r="AF250" i="2" s="1"/>
  <c r="AG252" i="2"/>
  <c r="AG251" i="2" s="1"/>
  <c r="AG250" i="2" s="1"/>
  <c r="AF255" i="2"/>
  <c r="AF254" i="2" s="1"/>
  <c r="AF253" i="2" s="1"/>
  <c r="AG255" i="2"/>
  <c r="AG254" i="2" s="1"/>
  <c r="AG253" i="2" s="1"/>
  <c r="AE258" i="2"/>
  <c r="AE257" i="2" s="1"/>
  <c r="AE256" i="2" s="1"/>
  <c r="AG258" i="2"/>
  <c r="AG257" i="2" s="1"/>
  <c r="AG256" i="2" s="1"/>
  <c r="AE261" i="2"/>
  <c r="AE260" i="2" s="1"/>
  <c r="AE259" i="2" s="1"/>
  <c r="AG261" i="2"/>
  <c r="AG260" i="2" s="1"/>
  <c r="AG259" i="2" s="1"/>
  <c r="AE264" i="2"/>
  <c r="AE263" i="2" s="1"/>
  <c r="AE262" i="2" s="1"/>
  <c r="AG264" i="2"/>
  <c r="AG263" i="2" s="1"/>
  <c r="AG262" i="2" s="1"/>
  <c r="AE267" i="2"/>
  <c r="AE266" i="2" s="1"/>
  <c r="AG267" i="2"/>
  <c r="AG266" i="2" s="1"/>
  <c r="AE269" i="2"/>
  <c r="AE268" i="2" s="1"/>
  <c r="AG269" i="2"/>
  <c r="AG268" i="2" s="1"/>
  <c r="AE271" i="2"/>
  <c r="AE270" i="2" s="1"/>
  <c r="AG271" i="2"/>
  <c r="AG270" i="2" s="1"/>
  <c r="AE274" i="2"/>
  <c r="AE273" i="2" s="1"/>
  <c r="AE272" i="2" s="1"/>
  <c r="AG274" i="2"/>
  <c r="AG273" i="2" s="1"/>
  <c r="AG272" i="2" s="1"/>
  <c r="AE277" i="2"/>
  <c r="AE276" i="2" s="1"/>
  <c r="AE275" i="2" s="1"/>
  <c r="AG277" i="2"/>
  <c r="AG276" i="2" s="1"/>
  <c r="AG275" i="2" s="1"/>
  <c r="AE280" i="2"/>
  <c r="AE279" i="2" s="1"/>
  <c r="AE278" i="2" s="1"/>
  <c r="AG280" i="2"/>
  <c r="AG279" i="2" s="1"/>
  <c r="AG278" i="2" s="1"/>
  <c r="AE283" i="2"/>
  <c r="AE282" i="2" s="1"/>
  <c r="AE281" i="2" s="1"/>
  <c r="AF283" i="2"/>
  <c r="AF282" i="2" s="1"/>
  <c r="AF281" i="2" s="1"/>
  <c r="AG283" i="2"/>
  <c r="AG282" i="2" s="1"/>
  <c r="AG281" i="2" s="1"/>
  <c r="AE286" i="2"/>
  <c r="AE285" i="2" s="1"/>
  <c r="AE284" i="2" s="1"/>
  <c r="AF286" i="2"/>
  <c r="AF285" i="2" s="1"/>
  <c r="AF284" i="2" s="1"/>
  <c r="AG286" i="2"/>
  <c r="AG285" i="2" s="1"/>
  <c r="AG284" i="2" s="1"/>
  <c r="AF300" i="2"/>
  <c r="AF299" i="2" s="1"/>
  <c r="AG300" i="2"/>
  <c r="AG299" i="2" s="1"/>
  <c r="AF302" i="2"/>
  <c r="AF301" i="2" s="1"/>
  <c r="AG302" i="2"/>
  <c r="AG301" i="2" s="1"/>
  <c r="AF307" i="2"/>
  <c r="AF306" i="2" s="1"/>
  <c r="AF305" i="2" s="1"/>
  <c r="AG307" i="2"/>
  <c r="AG306" i="2" s="1"/>
  <c r="AG305" i="2" s="1"/>
  <c r="AF310" i="2"/>
  <c r="AF309" i="2" s="1"/>
  <c r="AG310" i="2"/>
  <c r="AG309" i="2" s="1"/>
  <c r="AF312" i="2"/>
  <c r="AF311" i="2" s="1"/>
  <c r="AG312" i="2"/>
  <c r="AG311" i="2" s="1"/>
  <c r="AF315" i="2"/>
  <c r="AF314" i="2" s="1"/>
  <c r="AF313" i="2" s="1"/>
  <c r="AG315" i="2"/>
  <c r="AG314" i="2" s="1"/>
  <c r="AG313" i="2" s="1"/>
  <c r="AF318" i="2"/>
  <c r="AG318" i="2"/>
  <c r="AF319" i="2"/>
  <c r="AG319" i="2"/>
  <c r="AF324" i="2"/>
  <c r="AF323" i="2" s="1"/>
  <c r="AF322" i="2" s="1"/>
  <c r="AF321" i="2" s="1"/>
  <c r="AF320" i="2" s="1"/>
  <c r="AG324" i="2"/>
  <c r="AG323" i="2" s="1"/>
  <c r="AG322" i="2" s="1"/>
  <c r="AG321" i="2" s="1"/>
  <c r="AG320" i="2" s="1"/>
  <c r="AE329" i="2"/>
  <c r="AE328" i="2" s="1"/>
  <c r="AG329" i="2"/>
  <c r="AG328" i="2" s="1"/>
  <c r="AE331" i="2"/>
  <c r="AE330" i="2" s="1"/>
  <c r="AG331" i="2"/>
  <c r="AG330" i="2" s="1"/>
  <c r="AE336" i="2"/>
  <c r="AE335" i="2" s="1"/>
  <c r="AE334" i="2" s="1"/>
  <c r="AE333" i="2" s="1"/>
  <c r="AE332" i="2" s="1"/>
  <c r="AF336" i="2"/>
  <c r="AF335" i="2" s="1"/>
  <c r="AF334" i="2" s="1"/>
  <c r="AF333" i="2" s="1"/>
  <c r="AF332" i="2" s="1"/>
  <c r="AG336" i="2"/>
  <c r="AG335" i="2" s="1"/>
  <c r="AG334" i="2" s="1"/>
  <c r="AG333" i="2" s="1"/>
  <c r="AG332" i="2" s="1"/>
  <c r="AE342" i="2"/>
  <c r="AE341" i="2" s="1"/>
  <c r="AG342" i="2"/>
  <c r="AG341" i="2" s="1"/>
  <c r="AE344" i="2"/>
  <c r="AE343" i="2" s="1"/>
  <c r="AG344" i="2"/>
  <c r="AG343" i="2" s="1"/>
  <c r="AE347" i="2"/>
  <c r="AE346" i="2" s="1"/>
  <c r="AE345" i="2" s="1"/>
  <c r="AF347" i="2"/>
  <c r="AF346" i="2" s="1"/>
  <c r="AF345" i="2" s="1"/>
  <c r="AF352" i="2"/>
  <c r="AF351" i="2" s="1"/>
  <c r="AF350" i="2" s="1"/>
  <c r="AG352" i="2"/>
  <c r="AG351" i="2" s="1"/>
  <c r="AG350" i="2" s="1"/>
  <c r="AE358" i="2"/>
  <c r="AE357" i="2" s="1"/>
  <c r="AE356" i="2" s="1"/>
  <c r="AG358" i="2"/>
  <c r="AG357" i="2" s="1"/>
  <c r="AG356" i="2" s="1"/>
  <c r="AE363" i="2"/>
  <c r="AE362" i="2" s="1"/>
  <c r="AE361" i="2" s="1"/>
  <c r="AE360" i="2" s="1"/>
  <c r="AG363" i="2"/>
  <c r="AG362" i="2" s="1"/>
  <c r="AG361" i="2" s="1"/>
  <c r="AG360" i="2" s="1"/>
  <c r="AE366" i="2"/>
  <c r="AE365" i="2" s="1"/>
  <c r="AG366" i="2"/>
  <c r="AG365" i="2" s="1"/>
  <c r="AE369" i="2"/>
  <c r="AE368" i="2" s="1"/>
  <c r="AE367" i="2" s="1"/>
  <c r="AG369" i="2"/>
  <c r="AG368" i="2" s="1"/>
  <c r="AG367" i="2" s="1"/>
  <c r="AE373" i="2"/>
  <c r="AE372" i="2" s="1"/>
  <c r="AG373" i="2"/>
  <c r="AG372" i="2" s="1"/>
  <c r="AE375" i="2"/>
  <c r="AE374" i="2" s="1"/>
  <c r="AG375" i="2"/>
  <c r="AG374" i="2" s="1"/>
  <c r="AE379" i="2"/>
  <c r="AE378" i="2" s="1"/>
  <c r="AE377" i="2" s="1"/>
  <c r="AG379" i="2"/>
  <c r="AG378" i="2" s="1"/>
  <c r="AG377" i="2" s="1"/>
  <c r="AE382" i="2"/>
  <c r="AE381" i="2" s="1"/>
  <c r="AE380" i="2" s="1"/>
  <c r="AG382" i="2"/>
  <c r="AG381" i="2" s="1"/>
  <c r="AG380" i="2" s="1"/>
  <c r="AE385" i="2"/>
  <c r="AE384" i="2" s="1"/>
  <c r="AE383" i="2" s="1"/>
  <c r="AF385" i="2"/>
  <c r="AF384" i="2" s="1"/>
  <c r="AF383" i="2" s="1"/>
  <c r="L13" i="2"/>
  <c r="L12" i="2" s="1"/>
  <c r="M13" i="2"/>
  <c r="M12" i="2" s="1"/>
  <c r="L15" i="2"/>
  <c r="L14" i="2" s="1"/>
  <c r="M15" i="2"/>
  <c r="M14" i="2" s="1"/>
  <c r="L17" i="2"/>
  <c r="L16" i="2" s="1"/>
  <c r="M17" i="2"/>
  <c r="M16" i="2" s="1"/>
  <c r="L20" i="2"/>
  <c r="L19" i="2" s="1"/>
  <c r="M20" i="2"/>
  <c r="M19" i="2" s="1"/>
  <c r="L22" i="2"/>
  <c r="L21" i="2" s="1"/>
  <c r="M22" i="2"/>
  <c r="M21" i="2" s="1"/>
  <c r="K25" i="2"/>
  <c r="K24" i="2" s="1"/>
  <c r="K23" i="2" s="1"/>
  <c r="M25" i="2"/>
  <c r="M24" i="2" s="1"/>
  <c r="M23" i="2" s="1"/>
  <c r="K28" i="2"/>
  <c r="K27" i="2" s="1"/>
  <c r="M28" i="2"/>
  <c r="M27" i="2" s="1"/>
  <c r="K30" i="2"/>
  <c r="K29" i="2" s="1"/>
  <c r="M30" i="2"/>
  <c r="M29" i="2" s="1"/>
  <c r="K32" i="2"/>
  <c r="K31" i="2" s="1"/>
  <c r="M32" i="2"/>
  <c r="M31" i="2" s="1"/>
  <c r="K35" i="2"/>
  <c r="K34" i="2" s="1"/>
  <c r="K33" i="2" s="1"/>
  <c r="M35" i="2"/>
  <c r="M34" i="2" s="1"/>
  <c r="M33" i="2" s="1"/>
  <c r="K38" i="2"/>
  <c r="K37" i="2" s="1"/>
  <c r="K36" i="2" s="1"/>
  <c r="M38" i="2"/>
  <c r="M37" i="2" s="1"/>
  <c r="M36" i="2" s="1"/>
  <c r="K41" i="2"/>
  <c r="K40" i="2" s="1"/>
  <c r="K39" i="2" s="1"/>
  <c r="M41" i="2"/>
  <c r="M40" i="2" s="1"/>
  <c r="M39" i="2" s="1"/>
  <c r="K44" i="2"/>
  <c r="K43" i="2" s="1"/>
  <c r="K42" i="2" s="1"/>
  <c r="M44" i="2"/>
  <c r="M43" i="2" s="1"/>
  <c r="M42" i="2" s="1"/>
  <c r="K47" i="2"/>
  <c r="K46" i="2" s="1"/>
  <c r="K45" i="2" s="1"/>
  <c r="M47" i="2"/>
  <c r="M46" i="2" s="1"/>
  <c r="M45" i="2" s="1"/>
  <c r="K50" i="2"/>
  <c r="K49" i="2" s="1"/>
  <c r="K48" i="2" s="1"/>
  <c r="M50" i="2"/>
  <c r="M49" i="2" s="1"/>
  <c r="M48" i="2" s="1"/>
  <c r="K56" i="2"/>
  <c r="K55" i="2" s="1"/>
  <c r="K54" i="2" s="1"/>
  <c r="L56" i="2"/>
  <c r="L55" i="2"/>
  <c r="L54" i="2" s="1"/>
  <c r="K61" i="2"/>
  <c r="K60" i="2" s="1"/>
  <c r="M61" i="2"/>
  <c r="M60" i="2" s="1"/>
  <c r="K63" i="2"/>
  <c r="K62" i="2" s="1"/>
  <c r="M63" i="2"/>
  <c r="M62" i="2" s="1"/>
  <c r="K65" i="2"/>
  <c r="K64" i="2" s="1"/>
  <c r="M65" i="2"/>
  <c r="M64" i="2" s="1"/>
  <c r="K68" i="2"/>
  <c r="K67" i="2" s="1"/>
  <c r="K66" i="2" s="1"/>
  <c r="M68" i="2"/>
  <c r="M67" i="2" s="1"/>
  <c r="M66" i="2" s="1"/>
  <c r="K73" i="2"/>
  <c r="K72" i="2" s="1"/>
  <c r="K71" i="2" s="1"/>
  <c r="M73" i="2"/>
  <c r="M72" i="2" s="1"/>
  <c r="M71" i="2" s="1"/>
  <c r="K75" i="2"/>
  <c r="K74" i="2" s="1"/>
  <c r="L75" i="2"/>
  <c r="L74" i="2" s="1"/>
  <c r="M75" i="2"/>
  <c r="M74" i="2" s="1"/>
  <c r="M70" i="2" s="1"/>
  <c r="M69" i="2" s="1"/>
  <c r="K81" i="2"/>
  <c r="K80" i="2" s="1"/>
  <c r="L81" i="2"/>
  <c r="L80" i="2" s="1"/>
  <c r="K83" i="2"/>
  <c r="K82" i="2" s="1"/>
  <c r="L83" i="2"/>
  <c r="L82" i="2" s="1"/>
  <c r="L85" i="2"/>
  <c r="L84" i="2" s="1"/>
  <c r="M85" i="2"/>
  <c r="M84" i="2" s="1"/>
  <c r="L90" i="2"/>
  <c r="L89" i="2" s="1"/>
  <c r="L88" i="2" s="1"/>
  <c r="L87" i="2" s="1"/>
  <c r="L86" i="2" s="1"/>
  <c r="M90" i="2"/>
  <c r="M89" i="2" s="1"/>
  <c r="M88" i="2" s="1"/>
  <c r="M87" i="2" s="1"/>
  <c r="M86" i="2" s="1"/>
  <c r="K95" i="2"/>
  <c r="K94" i="2" s="1"/>
  <c r="K93" i="2" s="1"/>
  <c r="M95" i="2"/>
  <c r="M94" i="2" s="1"/>
  <c r="M93" i="2" s="1"/>
  <c r="K98" i="2"/>
  <c r="K97" i="2" s="1"/>
  <c r="K96" i="2" s="1"/>
  <c r="M98" i="2"/>
  <c r="M97" i="2" s="1"/>
  <c r="M96" i="2" s="1"/>
  <c r="K101" i="2"/>
  <c r="K100" i="2" s="1"/>
  <c r="K99" i="2" s="1"/>
  <c r="M101" i="2"/>
  <c r="M100" i="2" s="1"/>
  <c r="M99" i="2" s="1"/>
  <c r="K104" i="2"/>
  <c r="K103" i="2" s="1"/>
  <c r="K102" i="2" s="1"/>
  <c r="M104" i="2"/>
  <c r="M103" i="2" s="1"/>
  <c r="M102" i="2" s="1"/>
  <c r="K107" i="2"/>
  <c r="K106" i="2" s="1"/>
  <c r="K105" i="2" s="1"/>
  <c r="M107" i="2"/>
  <c r="M106" i="2" s="1"/>
  <c r="M105" i="2" s="1"/>
  <c r="K110" i="2"/>
  <c r="K109" i="2" s="1"/>
  <c r="K108" i="2" s="1"/>
  <c r="L110" i="2"/>
  <c r="L109" i="2" s="1"/>
  <c r="L108" i="2" s="1"/>
  <c r="M110" i="2"/>
  <c r="M109" i="2" s="1"/>
  <c r="M108" i="2" s="1"/>
  <c r="K113" i="2"/>
  <c r="K112" i="2" s="1"/>
  <c r="K111" i="2" s="1"/>
  <c r="L113" i="2"/>
  <c r="L112" i="2" s="1"/>
  <c r="L111" i="2" s="1"/>
  <c r="M113" i="2"/>
  <c r="M112" i="2" s="1"/>
  <c r="M111" i="2" s="1"/>
  <c r="K116" i="2"/>
  <c r="K115" i="2" s="1"/>
  <c r="K114" i="2" s="1"/>
  <c r="L116" i="2"/>
  <c r="L115" i="2" s="1"/>
  <c r="L114" i="2" s="1"/>
  <c r="M116" i="2"/>
  <c r="M115" i="2" s="1"/>
  <c r="M114" i="2" s="1"/>
  <c r="L121" i="2"/>
  <c r="L120" i="2" s="1"/>
  <c r="L119" i="2" s="1"/>
  <c r="L118" i="2" s="1"/>
  <c r="L117" i="2" s="1"/>
  <c r="M121" i="2"/>
  <c r="M120" i="2" s="1"/>
  <c r="M119" i="2" s="1"/>
  <c r="M118" i="2" s="1"/>
  <c r="M117" i="2" s="1"/>
  <c r="K126" i="2"/>
  <c r="K125" i="2" s="1"/>
  <c r="K124" i="2" s="1"/>
  <c r="M126" i="2"/>
  <c r="M125" i="2" s="1"/>
  <c r="M124" i="2" s="1"/>
  <c r="K128" i="2"/>
  <c r="K127" i="2" s="1"/>
  <c r="L128" i="2"/>
  <c r="L127" i="2"/>
  <c r="M128" i="2"/>
  <c r="M127" i="2" s="1"/>
  <c r="M123" i="2" s="1"/>
  <c r="M122" i="2" s="1"/>
  <c r="K132" i="2"/>
  <c r="K131" i="2" s="1"/>
  <c r="K130" i="2" s="1"/>
  <c r="M132" i="2"/>
  <c r="M131" i="2" s="1"/>
  <c r="M130" i="2" s="1"/>
  <c r="K137" i="2"/>
  <c r="K136" i="2" s="1"/>
  <c r="K135" i="2" s="1"/>
  <c r="K134" i="2" s="1"/>
  <c r="K133" i="2" s="1"/>
  <c r="M137" i="2"/>
  <c r="M136" i="2" s="1"/>
  <c r="M135" i="2" s="1"/>
  <c r="M134" i="2" s="1"/>
  <c r="M133" i="2" s="1"/>
  <c r="K142" i="2"/>
  <c r="K141" i="2" s="1"/>
  <c r="K140" i="2" s="1"/>
  <c r="K139" i="2" s="1"/>
  <c r="K138" i="2" s="1"/>
  <c r="L142" i="2"/>
  <c r="L141" i="2" s="1"/>
  <c r="L140" i="2" s="1"/>
  <c r="L139" i="2" s="1"/>
  <c r="L138" i="2" s="1"/>
  <c r="M142" i="2"/>
  <c r="M141" i="2" s="1"/>
  <c r="M140" i="2" s="1"/>
  <c r="M139" i="2" s="1"/>
  <c r="M138" i="2" s="1"/>
  <c r="K147" i="2"/>
  <c r="K146" i="2" s="1"/>
  <c r="K145" i="2" s="1"/>
  <c r="K144" i="2" s="1"/>
  <c r="K143" i="2" s="1"/>
  <c r="L147" i="2"/>
  <c r="L146" i="2" s="1"/>
  <c r="L145" i="2" s="1"/>
  <c r="L144" i="2" s="1"/>
  <c r="L143" i="2" s="1"/>
  <c r="M147" i="2"/>
  <c r="M146" i="2" s="1"/>
  <c r="M145" i="2" s="1"/>
  <c r="M144" i="2" s="1"/>
  <c r="M143" i="2" s="1"/>
  <c r="L153" i="2"/>
  <c r="L152" i="2" s="1"/>
  <c r="L151" i="2" s="1"/>
  <c r="M153" i="2"/>
  <c r="M152" i="2" s="1"/>
  <c r="M151" i="2" s="1"/>
  <c r="K156" i="2"/>
  <c r="K155" i="2" s="1"/>
  <c r="K154" i="2" s="1"/>
  <c r="M156" i="2"/>
  <c r="M155" i="2" s="1"/>
  <c r="M154" i="2" s="1"/>
  <c r="K159" i="2"/>
  <c r="K158" i="2" s="1"/>
  <c r="K157" i="2" s="1"/>
  <c r="M159" i="2"/>
  <c r="M158" i="2" s="1"/>
  <c r="M157" i="2" s="1"/>
  <c r="K162" i="2"/>
  <c r="K161" i="2" s="1"/>
  <c r="M162" i="2"/>
  <c r="M161" i="2" s="1"/>
  <c r="K164" i="2"/>
  <c r="K163" i="2" s="1"/>
  <c r="M164" i="2"/>
  <c r="M163" i="2" s="1"/>
  <c r="K167" i="2"/>
  <c r="K166" i="2" s="1"/>
  <c r="K165" i="2" s="1"/>
  <c r="M167" i="2"/>
  <c r="M166" i="2" s="1"/>
  <c r="M165" i="2" s="1"/>
  <c r="K170" i="2"/>
  <c r="K169" i="2" s="1"/>
  <c r="L170" i="2"/>
  <c r="L169" i="2" s="1"/>
  <c r="K172" i="2"/>
  <c r="K171" i="2" s="1"/>
  <c r="L172" i="2"/>
  <c r="L171" i="2" s="1"/>
  <c r="K175" i="2"/>
  <c r="K174" i="2" s="1"/>
  <c r="K173" i="2" s="1"/>
  <c r="L175" i="2"/>
  <c r="L174" i="2" s="1"/>
  <c r="L173" i="2" s="1"/>
  <c r="M175" i="2"/>
  <c r="M174" i="2" s="1"/>
  <c r="M173" i="2" s="1"/>
  <c r="K178" i="2"/>
  <c r="K177" i="2" s="1"/>
  <c r="K176" i="2" s="1"/>
  <c r="L178" i="2"/>
  <c r="L177" i="2" s="1"/>
  <c r="L176" i="2" s="1"/>
  <c r="M178" i="2"/>
  <c r="M177" i="2" s="1"/>
  <c r="M176" i="2" s="1"/>
  <c r="K181" i="2"/>
  <c r="K180" i="2" s="1"/>
  <c r="K179" i="2" s="1"/>
  <c r="L181" i="2"/>
  <c r="L180" i="2" s="1"/>
  <c r="L179" i="2" s="1"/>
  <c r="M181" i="2"/>
  <c r="M180" i="2" s="1"/>
  <c r="M179" i="2" s="1"/>
  <c r="K187" i="2"/>
  <c r="K186" i="2" s="1"/>
  <c r="K185" i="2" s="1"/>
  <c r="K184" i="2" s="1"/>
  <c r="M187" i="2"/>
  <c r="M186" i="2" s="1"/>
  <c r="M185" i="2" s="1"/>
  <c r="M184" i="2" s="1"/>
  <c r="K193" i="2"/>
  <c r="K192" i="2" s="1"/>
  <c r="M193" i="2"/>
  <c r="M192" i="2" s="1"/>
  <c r="K195" i="2"/>
  <c r="K194" i="2" s="1"/>
  <c r="M195" i="2"/>
  <c r="M194" i="2" s="1"/>
  <c r="K198" i="2"/>
  <c r="K197" i="2" s="1"/>
  <c r="M198" i="2"/>
  <c r="M197" i="2" s="1"/>
  <c r="K200" i="2"/>
  <c r="K199" i="2"/>
  <c r="M200" i="2"/>
  <c r="M199" i="2" s="1"/>
  <c r="K203" i="2"/>
  <c r="K202" i="2" s="1"/>
  <c r="K201" i="2" s="1"/>
  <c r="M203" i="2"/>
  <c r="M202" i="2" s="1"/>
  <c r="M201" i="2" s="1"/>
  <c r="K206" i="2"/>
  <c r="K205" i="2" s="1"/>
  <c r="L206" i="2"/>
  <c r="L205" i="2" s="1"/>
  <c r="K208" i="2"/>
  <c r="K207" i="2" s="1"/>
  <c r="L208" i="2"/>
  <c r="L207" i="2" s="1"/>
  <c r="K213" i="2"/>
  <c r="K212" i="2" s="1"/>
  <c r="K211" i="2" s="1"/>
  <c r="K210" i="2" s="1"/>
  <c r="K209" i="2" s="1"/>
  <c r="M213" i="2"/>
  <c r="M212" i="2" s="1"/>
  <c r="M211" i="2" s="1"/>
  <c r="M210" i="2" s="1"/>
  <c r="M209" i="2" s="1"/>
  <c r="K218" i="2"/>
  <c r="K217" i="2" s="1"/>
  <c r="K216" i="2" s="1"/>
  <c r="K215" i="2" s="1"/>
  <c r="K214" i="2" s="1"/>
  <c r="L218" i="2"/>
  <c r="L217" i="2" s="1"/>
  <c r="L216" i="2" s="1"/>
  <c r="L215" i="2" s="1"/>
  <c r="L214" i="2" s="1"/>
  <c r="M218" i="2"/>
  <c r="M217" i="2" s="1"/>
  <c r="M216" i="2" s="1"/>
  <c r="M215" i="2" s="1"/>
  <c r="M214" i="2" s="1"/>
  <c r="K224" i="2"/>
  <c r="K223" i="2" s="1"/>
  <c r="K222" i="2" s="1"/>
  <c r="K221" i="2" s="1"/>
  <c r="K220" i="2" s="1"/>
  <c r="M224" i="2"/>
  <c r="M223" i="2" s="1"/>
  <c r="M222" i="2" s="1"/>
  <c r="M221" i="2" s="1"/>
  <c r="M220" i="2" s="1"/>
  <c r="K228" i="2"/>
  <c r="K227" i="2"/>
  <c r="L228" i="2"/>
  <c r="L227" i="2" s="1"/>
  <c r="M228" i="2"/>
  <c r="M227" i="2" s="1"/>
  <c r="M226" i="2" s="1"/>
  <c r="M225" i="2" s="1"/>
  <c r="M219" i="2" s="1"/>
  <c r="L232" i="2"/>
  <c r="L231" i="2" s="1"/>
  <c r="L230" i="2" s="1"/>
  <c r="M232" i="2"/>
  <c r="M231" i="2" s="1"/>
  <c r="M230" i="2" s="1"/>
  <c r="K238" i="2"/>
  <c r="K237" i="2" s="1"/>
  <c r="K236" i="2" s="1"/>
  <c r="K235" i="2" s="1"/>
  <c r="K234" i="2" s="1"/>
  <c r="L238" i="2"/>
  <c r="L237" i="2" s="1"/>
  <c r="L236" i="2" s="1"/>
  <c r="L235" i="2" s="1"/>
  <c r="L234" i="2" s="1"/>
  <c r="M238" i="2"/>
  <c r="M237" i="2" s="1"/>
  <c r="M236" i="2" s="1"/>
  <c r="M235" i="2" s="1"/>
  <c r="M234" i="2" s="1"/>
  <c r="K244" i="2"/>
  <c r="K243" i="2" s="1"/>
  <c r="K242" i="2" s="1"/>
  <c r="K241" i="2" s="1"/>
  <c r="K240" i="2" s="1"/>
  <c r="M244" i="2"/>
  <c r="M243" i="2" s="1"/>
  <c r="M242" i="2" s="1"/>
  <c r="M241" i="2" s="1"/>
  <c r="M240" i="2" s="1"/>
  <c r="L249" i="2"/>
  <c r="L248" i="2" s="1"/>
  <c r="L247" i="2" s="1"/>
  <c r="M249" i="2"/>
  <c r="M248" i="2" s="1"/>
  <c r="M247" i="2" s="1"/>
  <c r="L252" i="2"/>
  <c r="L251" i="2" s="1"/>
  <c r="L250" i="2" s="1"/>
  <c r="M252" i="2"/>
  <c r="M251" i="2" s="1"/>
  <c r="M250" i="2" s="1"/>
  <c r="L255" i="2"/>
  <c r="L254" i="2" s="1"/>
  <c r="L253" i="2" s="1"/>
  <c r="M255" i="2"/>
  <c r="M254" i="2" s="1"/>
  <c r="M253" i="2" s="1"/>
  <c r="K258" i="2"/>
  <c r="K257" i="2" s="1"/>
  <c r="K256" i="2" s="1"/>
  <c r="M258" i="2"/>
  <c r="M257" i="2" s="1"/>
  <c r="M256" i="2" s="1"/>
  <c r="K261" i="2"/>
  <c r="K260" i="2" s="1"/>
  <c r="K259" i="2" s="1"/>
  <c r="M261" i="2"/>
  <c r="M260" i="2" s="1"/>
  <c r="M259" i="2" s="1"/>
  <c r="K264" i="2"/>
  <c r="K263" i="2" s="1"/>
  <c r="K262" i="2" s="1"/>
  <c r="M264" i="2"/>
  <c r="M263" i="2" s="1"/>
  <c r="M262" i="2" s="1"/>
  <c r="K267" i="2"/>
  <c r="K266" i="2" s="1"/>
  <c r="M267" i="2"/>
  <c r="M266" i="2" s="1"/>
  <c r="K269" i="2"/>
  <c r="K268" i="2" s="1"/>
  <c r="M269" i="2"/>
  <c r="M268" i="2" s="1"/>
  <c r="M265" i="2" s="1"/>
  <c r="K271" i="2"/>
  <c r="K270" i="2" s="1"/>
  <c r="M271" i="2"/>
  <c r="M270" i="2" s="1"/>
  <c r="K274" i="2"/>
  <c r="K273" i="2" s="1"/>
  <c r="K272" i="2" s="1"/>
  <c r="M274" i="2"/>
  <c r="M273" i="2" s="1"/>
  <c r="M272" i="2" s="1"/>
  <c r="K277" i="2"/>
  <c r="K276" i="2" s="1"/>
  <c r="K275" i="2" s="1"/>
  <c r="M277" i="2"/>
  <c r="M276" i="2" s="1"/>
  <c r="M275" i="2" s="1"/>
  <c r="K280" i="2"/>
  <c r="K279" i="2" s="1"/>
  <c r="K278" i="2" s="1"/>
  <c r="M280" i="2"/>
  <c r="M279" i="2" s="1"/>
  <c r="M278" i="2" s="1"/>
  <c r="K283" i="2"/>
  <c r="K282" i="2" s="1"/>
  <c r="K281" i="2" s="1"/>
  <c r="L283" i="2"/>
  <c r="L282" i="2" s="1"/>
  <c r="L281" i="2" s="1"/>
  <c r="M283" i="2"/>
  <c r="M282" i="2" s="1"/>
  <c r="M281" i="2" s="1"/>
  <c r="K286" i="2"/>
  <c r="K285" i="2" s="1"/>
  <c r="K284" i="2" s="1"/>
  <c r="L286" i="2"/>
  <c r="L285" i="2" s="1"/>
  <c r="L284" i="2" s="1"/>
  <c r="M286" i="2"/>
  <c r="M285" i="2" s="1"/>
  <c r="M284" i="2" s="1"/>
  <c r="L300" i="2"/>
  <c r="L299" i="2" s="1"/>
  <c r="M300" i="2"/>
  <c r="M299" i="2" s="1"/>
  <c r="L302" i="2"/>
  <c r="L301" i="2" s="1"/>
  <c r="M302" i="2"/>
  <c r="M301" i="2" s="1"/>
  <c r="L307" i="2"/>
  <c r="L306" i="2" s="1"/>
  <c r="L305" i="2" s="1"/>
  <c r="M307" i="2"/>
  <c r="M306" i="2" s="1"/>
  <c r="M305" i="2" s="1"/>
  <c r="L310" i="2"/>
  <c r="L309" i="2" s="1"/>
  <c r="M310" i="2"/>
  <c r="M309" i="2" s="1"/>
  <c r="L312" i="2"/>
  <c r="L311" i="2" s="1"/>
  <c r="M312" i="2"/>
  <c r="M311" i="2" s="1"/>
  <c r="L315" i="2"/>
  <c r="L314" i="2" s="1"/>
  <c r="L313" i="2" s="1"/>
  <c r="M315" i="2"/>
  <c r="M314" i="2" s="1"/>
  <c r="M313" i="2" s="1"/>
  <c r="L318" i="2"/>
  <c r="M318" i="2"/>
  <c r="L319" i="2"/>
  <c r="M319" i="2"/>
  <c r="L324" i="2"/>
  <c r="L323" i="2" s="1"/>
  <c r="L322" i="2" s="1"/>
  <c r="L321" i="2" s="1"/>
  <c r="L320" i="2" s="1"/>
  <c r="M324" i="2"/>
  <c r="M323" i="2" s="1"/>
  <c r="M322" i="2" s="1"/>
  <c r="M321" i="2" s="1"/>
  <c r="M320" i="2" s="1"/>
  <c r="K329" i="2"/>
  <c r="K328" i="2" s="1"/>
  <c r="M329" i="2"/>
  <c r="M328" i="2" s="1"/>
  <c r="K331" i="2"/>
  <c r="K330" i="2" s="1"/>
  <c r="M331" i="2"/>
  <c r="M330" i="2" s="1"/>
  <c r="K336" i="2"/>
  <c r="K335" i="2" s="1"/>
  <c r="K334" i="2" s="1"/>
  <c r="K333" i="2" s="1"/>
  <c r="K332" i="2" s="1"/>
  <c r="L336" i="2"/>
  <c r="L335" i="2" s="1"/>
  <c r="L334" i="2" s="1"/>
  <c r="L333" i="2" s="1"/>
  <c r="L332" i="2" s="1"/>
  <c r="M336" i="2"/>
  <c r="M335" i="2" s="1"/>
  <c r="M334" i="2" s="1"/>
  <c r="M333" i="2" s="1"/>
  <c r="M332" i="2" s="1"/>
  <c r="K342" i="2"/>
  <c r="K341" i="2" s="1"/>
  <c r="M342" i="2"/>
  <c r="M341" i="2" s="1"/>
  <c r="K344" i="2"/>
  <c r="K343" i="2" s="1"/>
  <c r="M344" i="2"/>
  <c r="M343" i="2" s="1"/>
  <c r="K347" i="2"/>
  <c r="K346" i="2" s="1"/>
  <c r="K345" i="2" s="1"/>
  <c r="L347" i="2"/>
  <c r="L346" i="2" s="1"/>
  <c r="L345" i="2" s="1"/>
  <c r="L352" i="2"/>
  <c r="L351" i="2" s="1"/>
  <c r="L350" i="2" s="1"/>
  <c r="M352" i="2"/>
  <c r="M351" i="2" s="1"/>
  <c r="M350" i="2" s="1"/>
  <c r="K358" i="2"/>
  <c r="K357" i="2" s="1"/>
  <c r="K356" i="2" s="1"/>
  <c r="M358" i="2"/>
  <c r="M357" i="2" s="1"/>
  <c r="M356" i="2" s="1"/>
  <c r="K363" i="2"/>
  <c r="K362" i="2" s="1"/>
  <c r="K361" i="2" s="1"/>
  <c r="K360" i="2" s="1"/>
  <c r="M363" i="2"/>
  <c r="M362" i="2" s="1"/>
  <c r="M361" i="2" s="1"/>
  <c r="M360" i="2" s="1"/>
  <c r="K366" i="2"/>
  <c r="K365" i="2" s="1"/>
  <c r="L366" i="2"/>
  <c r="L365" i="2" s="1"/>
  <c r="M366" i="2"/>
  <c r="M365" i="2" s="1"/>
  <c r="K369" i="2"/>
  <c r="K368" i="2" s="1"/>
  <c r="K367" i="2" s="1"/>
  <c r="M369" i="2"/>
  <c r="M368" i="2" s="1"/>
  <c r="M367" i="2" s="1"/>
  <c r="K373" i="2"/>
  <c r="K372" i="2" s="1"/>
  <c r="M373" i="2"/>
  <c r="M372" i="2" s="1"/>
  <c r="K375" i="2"/>
  <c r="K374" i="2" s="1"/>
  <c r="M375" i="2"/>
  <c r="M374" i="2" s="1"/>
  <c r="K379" i="2"/>
  <c r="K378" i="2" s="1"/>
  <c r="K377" i="2" s="1"/>
  <c r="M379" i="2"/>
  <c r="M378" i="2" s="1"/>
  <c r="M377" i="2" s="1"/>
  <c r="K382" i="2"/>
  <c r="K381" i="2" s="1"/>
  <c r="K380" i="2" s="1"/>
  <c r="M382" i="2"/>
  <c r="M381" i="2" s="1"/>
  <c r="M380" i="2" s="1"/>
  <c r="K385" i="2"/>
  <c r="K384" i="2" s="1"/>
  <c r="K383" i="2" s="1"/>
  <c r="L385" i="2"/>
  <c r="L384" i="2" s="1"/>
  <c r="L383" i="2" s="1"/>
  <c r="AR14" i="3"/>
  <c r="AR13" i="3" s="1"/>
  <c r="AS14" i="3"/>
  <c r="AS13" i="3" s="1"/>
  <c r="AT14" i="3"/>
  <c r="AT13" i="3" s="1"/>
  <c r="AR16" i="3"/>
  <c r="AR15" i="3" s="1"/>
  <c r="AS16" i="3"/>
  <c r="AS15" i="3" s="1"/>
  <c r="AT16" i="3"/>
  <c r="AT15" i="3" s="1"/>
  <c r="AR20" i="3"/>
  <c r="AR19" i="3" s="1"/>
  <c r="AR18" i="3" s="1"/>
  <c r="AS20" i="3"/>
  <c r="AS19" i="3" s="1"/>
  <c r="AS18" i="3" s="1"/>
  <c r="AT20" i="3"/>
  <c r="AT19" i="3" s="1"/>
  <c r="AT18" i="3" s="1"/>
  <c r="AR23" i="3"/>
  <c r="AR22" i="3" s="1"/>
  <c r="AS23" i="3"/>
  <c r="AS22" i="3" s="1"/>
  <c r="AT23" i="3"/>
  <c r="AT22" i="3" s="1"/>
  <c r="AR25" i="3"/>
  <c r="AR24" i="3" s="1"/>
  <c r="AS25" i="3"/>
  <c r="AS24" i="3" s="1"/>
  <c r="AT25" i="3"/>
  <c r="AT24" i="3" s="1"/>
  <c r="AR27" i="3"/>
  <c r="AR26" i="3" s="1"/>
  <c r="AS27" i="3"/>
  <c r="AS26" i="3" s="1"/>
  <c r="AT27" i="3"/>
  <c r="AT26" i="3" s="1"/>
  <c r="AR30" i="3"/>
  <c r="AR29" i="3" s="1"/>
  <c r="AR28" i="3" s="1"/>
  <c r="AS30" i="3"/>
  <c r="AS29" i="3" s="1"/>
  <c r="AS28" i="3" s="1"/>
  <c r="AT30" i="3"/>
  <c r="AT29" i="3" s="1"/>
  <c r="AT28" i="3" s="1"/>
  <c r="AR33" i="3"/>
  <c r="AR32" i="3"/>
  <c r="AR31" i="3" s="1"/>
  <c r="AS33" i="3"/>
  <c r="AS32" i="3" s="1"/>
  <c r="AS31" i="3" s="1"/>
  <c r="AT33" i="3"/>
  <c r="AT32" i="3" s="1"/>
  <c r="AT31" i="3" s="1"/>
  <c r="AR36" i="3"/>
  <c r="AR35" i="3" s="1"/>
  <c r="AR34" i="3" s="1"/>
  <c r="AS36" i="3"/>
  <c r="AS35" i="3" s="1"/>
  <c r="AS34" i="3" s="1"/>
  <c r="AT36" i="3"/>
  <c r="AT35" i="3" s="1"/>
  <c r="AT34" i="3" s="1"/>
  <c r="AR40" i="3"/>
  <c r="AR39" i="3" s="1"/>
  <c r="AR38" i="3" s="1"/>
  <c r="AR37" i="3" s="1"/>
  <c r="AS40" i="3"/>
  <c r="AS39" i="3" s="1"/>
  <c r="AS38" i="3" s="1"/>
  <c r="AS37" i="3" s="1"/>
  <c r="AT40" i="3"/>
  <c r="AT39" i="3" s="1"/>
  <c r="AT38" i="3" s="1"/>
  <c r="AT37" i="3" s="1"/>
  <c r="AR44" i="3"/>
  <c r="AR43" i="3" s="1"/>
  <c r="AS44" i="3"/>
  <c r="AS43" i="3" s="1"/>
  <c r="AT44" i="3"/>
  <c r="AT43" i="3" s="1"/>
  <c r="AR46" i="3"/>
  <c r="AR45" i="3" s="1"/>
  <c r="AS46" i="3"/>
  <c r="AS45" i="3" s="1"/>
  <c r="AT46" i="3"/>
  <c r="AT45" i="3" s="1"/>
  <c r="AT42" i="3" s="1"/>
  <c r="AR49" i="3"/>
  <c r="AR48" i="3" s="1"/>
  <c r="AR47" i="3" s="1"/>
  <c r="AS49" i="3"/>
  <c r="AS48" i="3" s="1"/>
  <c r="AS47" i="3" s="1"/>
  <c r="AT49" i="3"/>
  <c r="AT48" i="3" s="1"/>
  <c r="AT47" i="3" s="1"/>
  <c r="AR52" i="3"/>
  <c r="AR51" i="3" s="1"/>
  <c r="AR50" i="3" s="1"/>
  <c r="AS52" i="3"/>
  <c r="AS51" i="3" s="1"/>
  <c r="AS50" i="3" s="1"/>
  <c r="AT52" i="3"/>
  <c r="AT51" i="3" s="1"/>
  <c r="AT50" i="3" s="1"/>
  <c r="AR55" i="3"/>
  <c r="AR54" i="3" s="1"/>
  <c r="AR53" i="3" s="1"/>
  <c r="AS55" i="3"/>
  <c r="AS54" i="3" s="1"/>
  <c r="AS53" i="3" s="1"/>
  <c r="AT55" i="3"/>
  <c r="AT54" i="3" s="1"/>
  <c r="AT53" i="3" s="1"/>
  <c r="AR58" i="3"/>
  <c r="AR57" i="3" s="1"/>
  <c r="AR56" i="3" s="1"/>
  <c r="AS58" i="3"/>
  <c r="AS57" i="3" s="1"/>
  <c r="AS56" i="3" s="1"/>
  <c r="AT58" i="3"/>
  <c r="AT57" i="3" s="1"/>
  <c r="AT56" i="3" s="1"/>
  <c r="AR62" i="3"/>
  <c r="AR61" i="3" s="1"/>
  <c r="AR60" i="3" s="1"/>
  <c r="AR59" i="3" s="1"/>
  <c r="AS62" i="3"/>
  <c r="AS61" i="3" s="1"/>
  <c r="AS60" i="3" s="1"/>
  <c r="AS59" i="3" s="1"/>
  <c r="AT62" i="3"/>
  <c r="AT61" i="3" s="1"/>
  <c r="AT60" i="3" s="1"/>
  <c r="AT59" i="3" s="1"/>
  <c r="AR66" i="3"/>
  <c r="AR65" i="3" s="1"/>
  <c r="AS66" i="3"/>
  <c r="AS65" i="3" s="1"/>
  <c r="AT66" i="3"/>
  <c r="AT65" i="3" s="1"/>
  <c r="AR68" i="3"/>
  <c r="AR67" i="3" s="1"/>
  <c r="AS68" i="3"/>
  <c r="AS67" i="3" s="1"/>
  <c r="AT68" i="3"/>
  <c r="AT67" i="3" s="1"/>
  <c r="AR70" i="3"/>
  <c r="AR69" i="3" s="1"/>
  <c r="AS70" i="3"/>
  <c r="AS69" i="3" s="1"/>
  <c r="AT70" i="3"/>
  <c r="AT69" i="3" s="1"/>
  <c r="AR73" i="3"/>
  <c r="AR72" i="3" s="1"/>
  <c r="AR71" i="3" s="1"/>
  <c r="AS73" i="3"/>
  <c r="AS72" i="3" s="1"/>
  <c r="AS71" i="3" s="1"/>
  <c r="AT73" i="3"/>
  <c r="AT72" i="3" s="1"/>
  <c r="AT71" i="3" s="1"/>
  <c r="AR76" i="3"/>
  <c r="AR75" i="3" s="1"/>
  <c r="AR74" i="3" s="1"/>
  <c r="AS76" i="3"/>
  <c r="AS75" i="3" s="1"/>
  <c r="AS74" i="3" s="1"/>
  <c r="AT76" i="3"/>
  <c r="AT75" i="3" s="1"/>
  <c r="AT74" i="3" s="1"/>
  <c r="AR79" i="3"/>
  <c r="AR78" i="3" s="1"/>
  <c r="AR77" i="3" s="1"/>
  <c r="AS79" i="3"/>
  <c r="AS78" i="3" s="1"/>
  <c r="AS77" i="3" s="1"/>
  <c r="AT79" i="3"/>
  <c r="AT78" i="3" s="1"/>
  <c r="AT77" i="3" s="1"/>
  <c r="AR82" i="3"/>
  <c r="AR81" i="3" s="1"/>
  <c r="AR80" i="3" s="1"/>
  <c r="AS82" i="3"/>
  <c r="AS81" i="3" s="1"/>
  <c r="AS80" i="3" s="1"/>
  <c r="AT82" i="3"/>
  <c r="AT81" i="3" s="1"/>
  <c r="AT80" i="3" s="1"/>
  <c r="AR85" i="3"/>
  <c r="AR84" i="3" s="1"/>
  <c r="AR83" i="3" s="1"/>
  <c r="AS85" i="3"/>
  <c r="AS84" i="3" s="1"/>
  <c r="AS83" i="3" s="1"/>
  <c r="AT85" i="3"/>
  <c r="AT84" i="3" s="1"/>
  <c r="AT83" i="3" s="1"/>
  <c r="AR88" i="3"/>
  <c r="AR86" i="3" s="1"/>
  <c r="AS88" i="3"/>
  <c r="AS87" i="3" s="1"/>
  <c r="AT88" i="3"/>
  <c r="AT87" i="3" s="1"/>
  <c r="AR93" i="3"/>
  <c r="AR92" i="3" s="1"/>
  <c r="AS93" i="3"/>
  <c r="AS92" i="3" s="1"/>
  <c r="AT93" i="3"/>
  <c r="AT92" i="3" s="1"/>
  <c r="AR95" i="3"/>
  <c r="AR94" i="3" s="1"/>
  <c r="AS95" i="3"/>
  <c r="AS94" i="3" s="1"/>
  <c r="AT95" i="3"/>
  <c r="AT94" i="3" s="1"/>
  <c r="AR97" i="3"/>
  <c r="AR96" i="3" s="1"/>
  <c r="AS97" i="3"/>
  <c r="AS96" i="3" s="1"/>
  <c r="AT97" i="3"/>
  <c r="AT96" i="3" s="1"/>
  <c r="AR102" i="3"/>
  <c r="AR101" i="3" s="1"/>
  <c r="AS102" i="3"/>
  <c r="AS101" i="3" s="1"/>
  <c r="AT102" i="3"/>
  <c r="AT101" i="3" s="1"/>
  <c r="AR104" i="3"/>
  <c r="AR103" i="3" s="1"/>
  <c r="AS104" i="3"/>
  <c r="AS103" i="3" s="1"/>
  <c r="AT104" i="3"/>
  <c r="AT103" i="3" s="1"/>
  <c r="AR106" i="3"/>
  <c r="AR105" i="3" s="1"/>
  <c r="AT106" i="3"/>
  <c r="AT105" i="3" s="1"/>
  <c r="AR109" i="3"/>
  <c r="AR108" i="3" s="1"/>
  <c r="AR107" i="3" s="1"/>
  <c r="AT109" i="3"/>
  <c r="AT108" i="3" s="1"/>
  <c r="AT107" i="3" s="1"/>
  <c r="AR114" i="3"/>
  <c r="AR113" i="3" s="1"/>
  <c r="AR112" i="3" s="1"/>
  <c r="AR111" i="3" s="1"/>
  <c r="AS114" i="3"/>
  <c r="AS113" i="3" s="1"/>
  <c r="AS112" i="3" s="1"/>
  <c r="AS111" i="3" s="1"/>
  <c r="AT114" i="3"/>
  <c r="AT113" i="3" s="1"/>
  <c r="AT112" i="3" s="1"/>
  <c r="AT111" i="3" s="1"/>
  <c r="AR118" i="3"/>
  <c r="AR117" i="3" s="1"/>
  <c r="AR116" i="3" s="1"/>
  <c r="AS118" i="3"/>
  <c r="AS117" i="3" s="1"/>
  <c r="AS116" i="3" s="1"/>
  <c r="AT118" i="3"/>
  <c r="AT117" i="3" s="1"/>
  <c r="AT116" i="3" s="1"/>
  <c r="AR121" i="3"/>
  <c r="AR120" i="3" s="1"/>
  <c r="AR119" i="3" s="1"/>
  <c r="AS121" i="3"/>
  <c r="AS120" i="3" s="1"/>
  <c r="AS119" i="3" s="1"/>
  <c r="AT121" i="3"/>
  <c r="AT120" i="3" s="1"/>
  <c r="AT119" i="3" s="1"/>
  <c r="AR125" i="3"/>
  <c r="AR124" i="3" s="1"/>
  <c r="AR123" i="3" s="1"/>
  <c r="AR122" i="3" s="1"/>
  <c r="AS125" i="3"/>
  <c r="AS124" i="3" s="1"/>
  <c r="AS123" i="3" s="1"/>
  <c r="AS122" i="3" s="1"/>
  <c r="AT125" i="3"/>
  <c r="AT124" i="3" s="1"/>
  <c r="AT123" i="3" s="1"/>
  <c r="AT122" i="3" s="1"/>
  <c r="AR129" i="3"/>
  <c r="AR128" i="3" s="1"/>
  <c r="AS129" i="3"/>
  <c r="AS128" i="3" s="1"/>
  <c r="AT129" i="3"/>
  <c r="AT128" i="3" s="1"/>
  <c r="AR131" i="3"/>
  <c r="AR130" i="3" s="1"/>
  <c r="AS131" i="3"/>
  <c r="AS130" i="3" s="1"/>
  <c r="AT131" i="3"/>
  <c r="AT130" i="3" s="1"/>
  <c r="AR136" i="3"/>
  <c r="AR135" i="3" s="1"/>
  <c r="AR134" i="3" s="1"/>
  <c r="AS136" i="3"/>
  <c r="AS135" i="3" s="1"/>
  <c r="AS134" i="3" s="1"/>
  <c r="AT136" i="3"/>
  <c r="AT135" i="3" s="1"/>
  <c r="AT134" i="3" s="1"/>
  <c r="AR139" i="3"/>
  <c r="AR138" i="3" s="1"/>
  <c r="AR137" i="3" s="1"/>
  <c r="AR133" i="3" s="1"/>
  <c r="AS139" i="3"/>
  <c r="AS138" i="3" s="1"/>
  <c r="AS137" i="3" s="1"/>
  <c r="AT139" i="3"/>
  <c r="AT138" i="3" s="1"/>
  <c r="AT137" i="3" s="1"/>
  <c r="AR149" i="3"/>
  <c r="AR148" i="3" s="1"/>
  <c r="AR147" i="3" s="1"/>
  <c r="AS149" i="3"/>
  <c r="AS148" i="3" s="1"/>
  <c r="AS147" i="3" s="1"/>
  <c r="AT149" i="3"/>
  <c r="AT148" i="3" s="1"/>
  <c r="AT147" i="3" s="1"/>
  <c r="AR152" i="3"/>
  <c r="AR151" i="3" s="1"/>
  <c r="AR150" i="3" s="1"/>
  <c r="AS152" i="3"/>
  <c r="AS151" i="3" s="1"/>
  <c r="AS150" i="3" s="1"/>
  <c r="AT152" i="3"/>
  <c r="AT151" i="3" s="1"/>
  <c r="AT150" i="3" s="1"/>
  <c r="AR155" i="3"/>
  <c r="AR154" i="3" s="1"/>
  <c r="AR153" i="3" s="1"/>
  <c r="AS155" i="3"/>
  <c r="AS154" i="3" s="1"/>
  <c r="AS153" i="3" s="1"/>
  <c r="AT155" i="3"/>
  <c r="AT154" i="3"/>
  <c r="AT153" i="3" s="1"/>
  <c r="AR159" i="3"/>
  <c r="AR158" i="3" s="1"/>
  <c r="AR157" i="3" s="1"/>
  <c r="AR156" i="3" s="1"/>
  <c r="AS159" i="3"/>
  <c r="AS158" i="3" s="1"/>
  <c r="AS157" i="3" s="1"/>
  <c r="AS156" i="3" s="1"/>
  <c r="AT159" i="3"/>
  <c r="AT158" i="3" s="1"/>
  <c r="AT157" i="3" s="1"/>
  <c r="AT156" i="3" s="1"/>
  <c r="AR163" i="3"/>
  <c r="AR162" i="3" s="1"/>
  <c r="AR161" i="3" s="1"/>
  <c r="AR160" i="3" s="1"/>
  <c r="AS163" i="3"/>
  <c r="AS162" i="3" s="1"/>
  <c r="AS161" i="3" s="1"/>
  <c r="AS160" i="3" s="1"/>
  <c r="AT163" i="3"/>
  <c r="AT162" i="3" s="1"/>
  <c r="AT161" i="3" s="1"/>
  <c r="AT160" i="3" s="1"/>
  <c r="AR168" i="3"/>
  <c r="AR167" i="3" s="1"/>
  <c r="AR166" i="3" s="1"/>
  <c r="AS168" i="3"/>
  <c r="AS167" i="3" s="1"/>
  <c r="AS166" i="3" s="1"/>
  <c r="AT168" i="3"/>
  <c r="AT167" i="3" s="1"/>
  <c r="AT166" i="3" s="1"/>
  <c r="AR171" i="3"/>
  <c r="AR170" i="3" s="1"/>
  <c r="AR169" i="3" s="1"/>
  <c r="AS171" i="3"/>
  <c r="AS170" i="3" s="1"/>
  <c r="AS169" i="3" s="1"/>
  <c r="AT171" i="3"/>
  <c r="AT170" i="3" s="1"/>
  <c r="AT169" i="3" s="1"/>
  <c r="AR174" i="3"/>
  <c r="AR173" i="3" s="1"/>
  <c r="AR172" i="3" s="1"/>
  <c r="AS174" i="3"/>
  <c r="AS173" i="3" s="1"/>
  <c r="AS172" i="3" s="1"/>
  <c r="AT174" i="3"/>
  <c r="AT173" i="3" s="1"/>
  <c r="AT172" i="3" s="1"/>
  <c r="AR177" i="3"/>
  <c r="AR176" i="3" s="1"/>
  <c r="AR175" i="3" s="1"/>
  <c r="AS177" i="3"/>
  <c r="AS176" i="3" s="1"/>
  <c r="AS175" i="3" s="1"/>
  <c r="AT177" i="3"/>
  <c r="AT176" i="3" s="1"/>
  <c r="AT175" i="3" s="1"/>
  <c r="AR180" i="3"/>
  <c r="AR179" i="3" s="1"/>
  <c r="AR178" i="3" s="1"/>
  <c r="AS180" i="3"/>
  <c r="AS179" i="3" s="1"/>
  <c r="AS178" i="3" s="1"/>
  <c r="AT180" i="3"/>
  <c r="AT179" i="3" s="1"/>
  <c r="AT178" i="3" s="1"/>
  <c r="AR183" i="3"/>
  <c r="AR182" i="3" s="1"/>
  <c r="AR181" i="3" s="1"/>
  <c r="AS183" i="3"/>
  <c r="AS182" i="3" s="1"/>
  <c r="AS181" i="3" s="1"/>
  <c r="AT183" i="3"/>
  <c r="AT182" i="3" s="1"/>
  <c r="AT181" i="3" s="1"/>
  <c r="AR186" i="3"/>
  <c r="AR185" i="3" s="1"/>
  <c r="AR184" i="3" s="1"/>
  <c r="AS186" i="3"/>
  <c r="AS185" i="3" s="1"/>
  <c r="AS184" i="3" s="1"/>
  <c r="AT186" i="3"/>
  <c r="AT185" i="3" s="1"/>
  <c r="AT184" i="3" s="1"/>
  <c r="AR189" i="3"/>
  <c r="AR188" i="3" s="1"/>
  <c r="AR187" i="3" s="1"/>
  <c r="AS189" i="3"/>
  <c r="AS188" i="3" s="1"/>
  <c r="AS187" i="3" s="1"/>
  <c r="AT189" i="3"/>
  <c r="AT188" i="3" s="1"/>
  <c r="AT187" i="3" s="1"/>
  <c r="AR193" i="3"/>
  <c r="AR192" i="3" s="1"/>
  <c r="AR191" i="3" s="1"/>
  <c r="AS193" i="3"/>
  <c r="AS192" i="3" s="1"/>
  <c r="AS191" i="3" s="1"/>
  <c r="AT193" i="3"/>
  <c r="AT192" i="3" s="1"/>
  <c r="AT191" i="3" s="1"/>
  <c r="AR196" i="3"/>
  <c r="AR195" i="3" s="1"/>
  <c r="AR194" i="3" s="1"/>
  <c r="AS196" i="3"/>
  <c r="AS195" i="3" s="1"/>
  <c r="AS194" i="3" s="1"/>
  <c r="AT196" i="3"/>
  <c r="AT195" i="3" s="1"/>
  <c r="AT194" i="3" s="1"/>
  <c r="AR199" i="3"/>
  <c r="AR198" i="3"/>
  <c r="AR197" i="3" s="1"/>
  <c r="AS199" i="3"/>
  <c r="AS198" i="3" s="1"/>
  <c r="AS197" i="3" s="1"/>
  <c r="AT199" i="3"/>
  <c r="AT198" i="3" s="1"/>
  <c r="AT197" i="3" s="1"/>
  <c r="AR202" i="3"/>
  <c r="AR201" i="3" s="1"/>
  <c r="AR200" i="3" s="1"/>
  <c r="AS202" i="3"/>
  <c r="AS201" i="3" s="1"/>
  <c r="AS200" i="3" s="1"/>
  <c r="AT202" i="3"/>
  <c r="AT201" i="3" s="1"/>
  <c r="AT200" i="3" s="1"/>
  <c r="AR205" i="3"/>
  <c r="AR204" i="3" s="1"/>
  <c r="AR203" i="3" s="1"/>
  <c r="AS205" i="3"/>
  <c r="AS204" i="3" s="1"/>
  <c r="AS203" i="3" s="1"/>
  <c r="AT205" i="3"/>
  <c r="AT204" i="3" s="1"/>
  <c r="AT203" i="3" s="1"/>
  <c r="AR208" i="3"/>
  <c r="AR207" i="3" s="1"/>
  <c r="AR206" i="3" s="1"/>
  <c r="AS208" i="3"/>
  <c r="AS207" i="3" s="1"/>
  <c r="AS206" i="3" s="1"/>
  <c r="AT208" i="3"/>
  <c r="AT207" i="3" s="1"/>
  <c r="AT206" i="3" s="1"/>
  <c r="AR211" i="3"/>
  <c r="AR210" i="3" s="1"/>
  <c r="AR209" i="3" s="1"/>
  <c r="AS211" i="3"/>
  <c r="AS210" i="3" s="1"/>
  <c r="AS209" i="3" s="1"/>
  <c r="AT211" i="3"/>
  <c r="AT210" i="3" s="1"/>
  <c r="AT209" i="3" s="1"/>
  <c r="AR220" i="3"/>
  <c r="AR219" i="3" s="1"/>
  <c r="AR218" i="3" s="1"/>
  <c r="AS220" i="3"/>
  <c r="AS219" i="3" s="1"/>
  <c r="AS218" i="3" s="1"/>
  <c r="AT220" i="3"/>
  <c r="AT219" i="3" s="1"/>
  <c r="AT218" i="3" s="1"/>
  <c r="AR223" i="3"/>
  <c r="AR222" i="3" s="1"/>
  <c r="AR221" i="3" s="1"/>
  <c r="AS223" i="3"/>
  <c r="AS222" i="3" s="1"/>
  <c r="AS221" i="3" s="1"/>
  <c r="AT223" i="3"/>
  <c r="AT222" i="3" s="1"/>
  <c r="AT221" i="3" s="1"/>
  <c r="AR227" i="3"/>
  <c r="AR226" i="3" s="1"/>
  <c r="AR225" i="3" s="1"/>
  <c r="AS227" i="3"/>
  <c r="AS226" i="3" s="1"/>
  <c r="AS225" i="3" s="1"/>
  <c r="AT227" i="3"/>
  <c r="AT226" i="3" s="1"/>
  <c r="AT225" i="3" s="1"/>
  <c r="AR230" i="3"/>
  <c r="AR229" i="3" s="1"/>
  <c r="AR228" i="3" s="1"/>
  <c r="AS230" i="3"/>
  <c r="AS229" i="3" s="1"/>
  <c r="AS228" i="3" s="1"/>
  <c r="AT230" i="3"/>
  <c r="AT229" i="3" s="1"/>
  <c r="AT228" i="3" s="1"/>
  <c r="AR236" i="3"/>
  <c r="AR235" i="3" s="1"/>
  <c r="AR234" i="3" s="1"/>
  <c r="AS236" i="3"/>
  <c r="AS235" i="3" s="1"/>
  <c r="AS234" i="3" s="1"/>
  <c r="AT236" i="3"/>
  <c r="AT235" i="3" s="1"/>
  <c r="AT234" i="3" s="1"/>
  <c r="AT224" i="3" s="1"/>
  <c r="AR240" i="3"/>
  <c r="AR239" i="3" s="1"/>
  <c r="AS240" i="3"/>
  <c r="AS239" i="3" s="1"/>
  <c r="AT240" i="3"/>
  <c r="AT239" i="3" s="1"/>
  <c r="AR242" i="3"/>
  <c r="AR241" i="3" s="1"/>
  <c r="AS242" i="3"/>
  <c r="AS241" i="3" s="1"/>
  <c r="AT242" i="3"/>
  <c r="AT241" i="3" s="1"/>
  <c r="AR246" i="3"/>
  <c r="AR245" i="3" s="1"/>
  <c r="AR244" i="3" s="1"/>
  <c r="AS246" i="3"/>
  <c r="AS245" i="3" s="1"/>
  <c r="AS244" i="3" s="1"/>
  <c r="AT246" i="3"/>
  <c r="AT245" i="3" s="1"/>
  <c r="AT244" i="3" s="1"/>
  <c r="AR249" i="3"/>
  <c r="AR248" i="3" s="1"/>
  <c r="AS249" i="3"/>
  <c r="AS248" i="3" s="1"/>
  <c r="AT249" i="3"/>
  <c r="AT248" i="3" s="1"/>
  <c r="AR251" i="3"/>
  <c r="AR250" i="3" s="1"/>
  <c r="AS251" i="3"/>
  <c r="AS250" i="3" s="1"/>
  <c r="AT251" i="3"/>
  <c r="AT250" i="3" s="1"/>
  <c r="AR253" i="3"/>
  <c r="AR252" i="3" s="1"/>
  <c r="AS253" i="3"/>
  <c r="AS252" i="3" s="1"/>
  <c r="AT253" i="3"/>
  <c r="AT252" i="3" s="1"/>
  <c r="AR256" i="3"/>
  <c r="AR255" i="3" s="1"/>
  <c r="AR254" i="3" s="1"/>
  <c r="AS256" i="3"/>
  <c r="AS255" i="3" s="1"/>
  <c r="AS254" i="3" s="1"/>
  <c r="AT256" i="3"/>
  <c r="AT255" i="3" s="1"/>
  <c r="AT254" i="3" s="1"/>
  <c r="AR293" i="3"/>
  <c r="AR292" i="3" s="1"/>
  <c r="AR291" i="3" s="1"/>
  <c r="AR290" i="3" s="1"/>
  <c r="AS293" i="3"/>
  <c r="AS292" i="3" s="1"/>
  <c r="AS291" i="3" s="1"/>
  <c r="AS290" i="3" s="1"/>
  <c r="AT293" i="3"/>
  <c r="AT292" i="3" s="1"/>
  <c r="AT291" i="3" s="1"/>
  <c r="AT290" i="3" s="1"/>
  <c r="AR298" i="3"/>
  <c r="AR297" i="3" s="1"/>
  <c r="AR296" i="3" s="1"/>
  <c r="AR295" i="3" s="1"/>
  <c r="AS298" i="3"/>
  <c r="AS297" i="3" s="1"/>
  <c r="AS296" i="3" s="1"/>
  <c r="AS295" i="3" s="1"/>
  <c r="AT298" i="3"/>
  <c r="AT297" i="3" s="1"/>
  <c r="AT296" i="3" s="1"/>
  <c r="AT295" i="3" s="1"/>
  <c r="AR302" i="3"/>
  <c r="AR301" i="3" s="1"/>
  <c r="AR300" i="3" s="1"/>
  <c r="AS302" i="3"/>
  <c r="AS301" i="3" s="1"/>
  <c r="AS300" i="3" s="1"/>
  <c r="AT302" i="3"/>
  <c r="AT301" i="3" s="1"/>
  <c r="AT300" i="3" s="1"/>
  <c r="AR305" i="3"/>
  <c r="AR304" i="3" s="1"/>
  <c r="AR303" i="3" s="1"/>
  <c r="AS305" i="3"/>
  <c r="AS304" i="3" s="1"/>
  <c r="AS303" i="3" s="1"/>
  <c r="AT305" i="3"/>
  <c r="AT304" i="3" s="1"/>
  <c r="AT303" i="3" s="1"/>
  <c r="AR309" i="3"/>
  <c r="AR308" i="3" s="1"/>
  <c r="AR307" i="3" s="1"/>
  <c r="AS309" i="3"/>
  <c r="AS308" i="3" s="1"/>
  <c r="AS307" i="3" s="1"/>
  <c r="AT309" i="3"/>
  <c r="AT308" i="3" s="1"/>
  <c r="AT307" i="3" s="1"/>
  <c r="AR312" i="3"/>
  <c r="AR311" i="3" s="1"/>
  <c r="AR310" i="3" s="1"/>
  <c r="AS312" i="3"/>
  <c r="AS311" i="3" s="1"/>
  <c r="AS310" i="3" s="1"/>
  <c r="AT312" i="3"/>
  <c r="AT311" i="3" s="1"/>
  <c r="AT310" i="3" s="1"/>
  <c r="AR315" i="3"/>
  <c r="AR314" i="3" s="1"/>
  <c r="AR313" i="3" s="1"/>
  <c r="AS315" i="3"/>
  <c r="AS314" i="3" s="1"/>
  <c r="AS313" i="3" s="1"/>
  <c r="AT315" i="3"/>
  <c r="AT314" i="3" s="1"/>
  <c r="AT313" i="3" s="1"/>
  <c r="AR318" i="3"/>
  <c r="AS318" i="3"/>
  <c r="AT318" i="3"/>
  <c r="AR319" i="3"/>
  <c r="AS319" i="3"/>
  <c r="AT319" i="3"/>
  <c r="AR322" i="3"/>
  <c r="AR321" i="3" s="1"/>
  <c r="AR320" i="3" s="1"/>
  <c r="AS322" i="3"/>
  <c r="AS321" i="3" s="1"/>
  <c r="AS320" i="3" s="1"/>
  <c r="AT322" i="3"/>
  <c r="AT321" i="3" s="1"/>
  <c r="AT320" i="3" s="1"/>
  <c r="AR326" i="3"/>
  <c r="AR325" i="3" s="1"/>
  <c r="AS326" i="3"/>
  <c r="AS325" i="3" s="1"/>
  <c r="AT326" i="3"/>
  <c r="AT325" i="3" s="1"/>
  <c r="AR328" i="3"/>
  <c r="AR327" i="3" s="1"/>
  <c r="AS328" i="3"/>
  <c r="AS327" i="3" s="1"/>
  <c r="AT328" i="3"/>
  <c r="AT327" i="3" s="1"/>
  <c r="AT324" i="3" s="1"/>
  <c r="AR331" i="3"/>
  <c r="AR330" i="3" s="1"/>
  <c r="AS331" i="3"/>
  <c r="AS330" i="3" s="1"/>
  <c r="AS329" i="3" s="1"/>
  <c r="AT331" i="3"/>
  <c r="AT330" i="3" s="1"/>
  <c r="AR333" i="3"/>
  <c r="AR332" i="3" s="1"/>
  <c r="AS333" i="3"/>
  <c r="AS332" i="3" s="1"/>
  <c r="AT333" i="3"/>
  <c r="AT332" i="3" s="1"/>
  <c r="AR336" i="3"/>
  <c r="AR335" i="3" s="1"/>
  <c r="AR334" i="3" s="1"/>
  <c r="AS336" i="3"/>
  <c r="AS335" i="3" s="1"/>
  <c r="AS334" i="3" s="1"/>
  <c r="AT336" i="3"/>
  <c r="AT335" i="3" s="1"/>
  <c r="AT334" i="3" s="1"/>
  <c r="AR341" i="3"/>
  <c r="AR340" i="3" s="1"/>
  <c r="AR339" i="3" s="1"/>
  <c r="AR338" i="3" s="1"/>
  <c r="AS341" i="3"/>
  <c r="AS340" i="3" s="1"/>
  <c r="AS339" i="3" s="1"/>
  <c r="AS338" i="3" s="1"/>
  <c r="AT341" i="3"/>
  <c r="AT340" i="3" s="1"/>
  <c r="AT339" i="3" s="1"/>
  <c r="AT338" i="3" s="1"/>
  <c r="AR345" i="3"/>
  <c r="AR344" i="3" s="1"/>
  <c r="AS345" i="3"/>
  <c r="AS344" i="3" s="1"/>
  <c r="AT345" i="3"/>
  <c r="AT344" i="3" s="1"/>
  <c r="AR347" i="3"/>
  <c r="AR346" i="3" s="1"/>
  <c r="AS347" i="3"/>
  <c r="AS346" i="3" s="1"/>
  <c r="AT347" i="3"/>
  <c r="AT346" i="3" s="1"/>
  <c r="AR350" i="3"/>
  <c r="AR349" i="3" s="1"/>
  <c r="AS350" i="3"/>
  <c r="AS349" i="3" s="1"/>
  <c r="AT350" i="3"/>
  <c r="AT349" i="3" s="1"/>
  <c r="AR352" i="3"/>
  <c r="AR351" i="3" s="1"/>
  <c r="AS352" i="3"/>
  <c r="AS351" i="3" s="1"/>
  <c r="AT352" i="3"/>
  <c r="AT351" i="3" s="1"/>
  <c r="AR355" i="3"/>
  <c r="AR354" i="3" s="1"/>
  <c r="AR353" i="3" s="1"/>
  <c r="AS355" i="3"/>
  <c r="AS354" i="3" s="1"/>
  <c r="AS353" i="3" s="1"/>
  <c r="AT355" i="3"/>
  <c r="AT354" i="3" s="1"/>
  <c r="AT353" i="3" s="1"/>
  <c r="AR358" i="3"/>
  <c r="AR357" i="3" s="1"/>
  <c r="AS358" i="3"/>
  <c r="AS357" i="3" s="1"/>
  <c r="AT358" i="3"/>
  <c r="AT357" i="3" s="1"/>
  <c r="AR360" i="3"/>
  <c r="AR359" i="3" s="1"/>
  <c r="AS360" i="3"/>
  <c r="AS359" i="3" s="1"/>
  <c r="AT360" i="3"/>
  <c r="AT359" i="3" s="1"/>
  <c r="AR363" i="3"/>
  <c r="AR362" i="3" s="1"/>
  <c r="AR361" i="3" s="1"/>
  <c r="AS363" i="3"/>
  <c r="AS362" i="3" s="1"/>
  <c r="AS361" i="3" s="1"/>
  <c r="AT363" i="3"/>
  <c r="AT362" i="3" s="1"/>
  <c r="AT361" i="3" s="1"/>
  <c r="AR368" i="3"/>
  <c r="AR367" i="3" s="1"/>
  <c r="AR366" i="3" s="1"/>
  <c r="AR365" i="3" s="1"/>
  <c r="AS368" i="3"/>
  <c r="AS367" i="3" s="1"/>
  <c r="AS366" i="3" s="1"/>
  <c r="AS365" i="3" s="1"/>
  <c r="AT368" i="3"/>
  <c r="AT367" i="3" s="1"/>
  <c r="AT366" i="3" s="1"/>
  <c r="AT365" i="3" s="1"/>
  <c r="AR372" i="3"/>
  <c r="AR371" i="3" s="1"/>
  <c r="AR370" i="3" s="1"/>
  <c r="AR369" i="3" s="1"/>
  <c r="AS372" i="3"/>
  <c r="AS371" i="3" s="1"/>
  <c r="AS370" i="3" s="1"/>
  <c r="AS369" i="3" s="1"/>
  <c r="AT372" i="3"/>
  <c r="AT371" i="3" s="1"/>
  <c r="AT370" i="3" s="1"/>
  <c r="AT369" i="3" s="1"/>
  <c r="AE14" i="3"/>
  <c r="AE13" i="3" s="1"/>
  <c r="AG14" i="3"/>
  <c r="AG13" i="3" s="1"/>
  <c r="AE16" i="3"/>
  <c r="AE15" i="3" s="1"/>
  <c r="AG16" i="3"/>
  <c r="AG15" i="3" s="1"/>
  <c r="AE20" i="3"/>
  <c r="AE19" i="3" s="1"/>
  <c r="AE18" i="3" s="1"/>
  <c r="AG20" i="3"/>
  <c r="AG19" i="3" s="1"/>
  <c r="AG18" i="3" s="1"/>
  <c r="AE23" i="3"/>
  <c r="AE22" i="3" s="1"/>
  <c r="AG23" i="3"/>
  <c r="AG22" i="3" s="1"/>
  <c r="AE25" i="3"/>
  <c r="AE24" i="3" s="1"/>
  <c r="AG25" i="3"/>
  <c r="AG24" i="3" s="1"/>
  <c r="AE27" i="3"/>
  <c r="AE26" i="3" s="1"/>
  <c r="AG27" i="3"/>
  <c r="AG26" i="3" s="1"/>
  <c r="AE30" i="3"/>
  <c r="AE29" i="3" s="1"/>
  <c r="AE28" i="3" s="1"/>
  <c r="AG30" i="3"/>
  <c r="AG29" i="3" s="1"/>
  <c r="AG28" i="3" s="1"/>
  <c r="AE33" i="3"/>
  <c r="AE32" i="3" s="1"/>
  <c r="AE31" i="3" s="1"/>
  <c r="AG33" i="3"/>
  <c r="AG32" i="3" s="1"/>
  <c r="AG31" i="3" s="1"/>
  <c r="AE36" i="3"/>
  <c r="AE35" i="3" s="1"/>
  <c r="AE34" i="3" s="1"/>
  <c r="AF36" i="3"/>
  <c r="AF35" i="3" s="1"/>
  <c r="AF34" i="3" s="1"/>
  <c r="AF40" i="3"/>
  <c r="AF39" i="3" s="1"/>
  <c r="AF38" i="3" s="1"/>
  <c r="AF37" i="3" s="1"/>
  <c r="AG40" i="3"/>
  <c r="AG39" i="3" s="1"/>
  <c r="AG38" i="3" s="1"/>
  <c r="AG37" i="3" s="1"/>
  <c r="AE44" i="3"/>
  <c r="AE43" i="3" s="1"/>
  <c r="AG44" i="3"/>
  <c r="AG43" i="3" s="1"/>
  <c r="AE46" i="3"/>
  <c r="AE45" i="3" s="1"/>
  <c r="AG46" i="3"/>
  <c r="AG45" i="3" s="1"/>
  <c r="AE49" i="3"/>
  <c r="AE48" i="3" s="1"/>
  <c r="AE47" i="3" s="1"/>
  <c r="AF49" i="3"/>
  <c r="AF48" i="3" s="1"/>
  <c r="AF47" i="3" s="1"/>
  <c r="AE52" i="3"/>
  <c r="AE51" i="3" s="1"/>
  <c r="AE50" i="3" s="1"/>
  <c r="AG52" i="3"/>
  <c r="AG51" i="3" s="1"/>
  <c r="AG50" i="3" s="1"/>
  <c r="AE55" i="3"/>
  <c r="AE54" i="3" s="1"/>
  <c r="AE53" i="3" s="1"/>
  <c r="AG55" i="3"/>
  <c r="AG54" i="3" s="1"/>
  <c r="AG53" i="3" s="1"/>
  <c r="AE58" i="3"/>
  <c r="AE57" i="3" s="1"/>
  <c r="AE56" i="3" s="1"/>
  <c r="AF58" i="3"/>
  <c r="AF57" i="3" s="1"/>
  <c r="AF56" i="3" s="1"/>
  <c r="AE62" i="3"/>
  <c r="AE61" i="3" s="1"/>
  <c r="AE60" i="3" s="1"/>
  <c r="AE59" i="3" s="1"/>
  <c r="AG62" i="3"/>
  <c r="AG61" i="3" s="1"/>
  <c r="AG60" i="3" s="1"/>
  <c r="AG59" i="3" s="1"/>
  <c r="AF66" i="3"/>
  <c r="AF65" i="3" s="1"/>
  <c r="AG66" i="3"/>
  <c r="AG65" i="3" s="1"/>
  <c r="AF68" i="3"/>
  <c r="AF67" i="3" s="1"/>
  <c r="AG68" i="3"/>
  <c r="AG67" i="3" s="1"/>
  <c r="AF70" i="3"/>
  <c r="AF69" i="3" s="1"/>
  <c r="AG70" i="3"/>
  <c r="AG69" i="3" s="1"/>
  <c r="AE73" i="3"/>
  <c r="AE72" i="3" s="1"/>
  <c r="AE71" i="3" s="1"/>
  <c r="AG73" i="3"/>
  <c r="AG72" i="3" s="1"/>
  <c r="AG71" i="3" s="1"/>
  <c r="AE76" i="3"/>
  <c r="AE75" i="3" s="1"/>
  <c r="AE74" i="3" s="1"/>
  <c r="AG76" i="3"/>
  <c r="AG75" i="3" s="1"/>
  <c r="AG74" i="3" s="1"/>
  <c r="AE79" i="3"/>
  <c r="AE78" i="3" s="1"/>
  <c r="AE77" i="3" s="1"/>
  <c r="AG79" i="3"/>
  <c r="AG78" i="3" s="1"/>
  <c r="AG77" i="3" s="1"/>
  <c r="AE82" i="3"/>
  <c r="AE81" i="3" s="1"/>
  <c r="AE80" i="3" s="1"/>
  <c r="AG82" i="3"/>
  <c r="AG81" i="3" s="1"/>
  <c r="AG80" i="3" s="1"/>
  <c r="AE85" i="3"/>
  <c r="AE84" i="3" s="1"/>
  <c r="AE83" i="3" s="1"/>
  <c r="AG85" i="3"/>
  <c r="AG84" i="3" s="1"/>
  <c r="AG83" i="3" s="1"/>
  <c r="AE88" i="3"/>
  <c r="AE87" i="3" s="1"/>
  <c r="AG88" i="3"/>
  <c r="AE93" i="3"/>
  <c r="AE92" i="3" s="1"/>
  <c r="AF93" i="3"/>
  <c r="AF92" i="3" s="1"/>
  <c r="AE95" i="3"/>
  <c r="AE94" i="3" s="1"/>
  <c r="AF95" i="3"/>
  <c r="AF94" i="3" s="1"/>
  <c r="AF97" i="3"/>
  <c r="AF96" i="3" s="1"/>
  <c r="AG97" i="3"/>
  <c r="AG96" i="3" s="1"/>
  <c r="AE102" i="3"/>
  <c r="AE101" i="3" s="1"/>
  <c r="AG102" i="3"/>
  <c r="AG101" i="3" s="1"/>
  <c r="AE104" i="3"/>
  <c r="AE103" i="3" s="1"/>
  <c r="AG104" i="3"/>
  <c r="AG103" i="3" s="1"/>
  <c r="AE106" i="3"/>
  <c r="AE105" i="3" s="1"/>
  <c r="AG106" i="3"/>
  <c r="AG105" i="3" s="1"/>
  <c r="AE109" i="3"/>
  <c r="AE108" i="3" s="1"/>
  <c r="AE107" i="3" s="1"/>
  <c r="AG109" i="3"/>
  <c r="AG108" i="3" s="1"/>
  <c r="AG107" i="3" s="1"/>
  <c r="AF114" i="3"/>
  <c r="AF113" i="3" s="1"/>
  <c r="AF112" i="3" s="1"/>
  <c r="AF111" i="3" s="1"/>
  <c r="AG114" i="3"/>
  <c r="AG113" i="3" s="1"/>
  <c r="AG112" i="3" s="1"/>
  <c r="AG111" i="3" s="1"/>
  <c r="AE118" i="3"/>
  <c r="AE117" i="3" s="1"/>
  <c r="AE116" i="3" s="1"/>
  <c r="AG118" i="3"/>
  <c r="AG117" i="3" s="1"/>
  <c r="AG116" i="3" s="1"/>
  <c r="AE121" i="3"/>
  <c r="AE120" i="3" s="1"/>
  <c r="AE119" i="3" s="1"/>
  <c r="AG121" i="3"/>
  <c r="AG120" i="3" s="1"/>
  <c r="AG119" i="3" s="1"/>
  <c r="AE125" i="3"/>
  <c r="AE124" i="3" s="1"/>
  <c r="AE123" i="3" s="1"/>
  <c r="AE122" i="3" s="1"/>
  <c r="AG125" i="3"/>
  <c r="AG124" i="3" s="1"/>
  <c r="AG123" i="3" s="1"/>
  <c r="AG122" i="3" s="1"/>
  <c r="AF129" i="3"/>
  <c r="AF128" i="3" s="1"/>
  <c r="AG129" i="3"/>
  <c r="AG128" i="3" s="1"/>
  <c r="AF131" i="3"/>
  <c r="AF130" i="3" s="1"/>
  <c r="AG131" i="3"/>
  <c r="AG130" i="3" s="1"/>
  <c r="AE136" i="3"/>
  <c r="AE135" i="3" s="1"/>
  <c r="AE134" i="3" s="1"/>
  <c r="AG136" i="3"/>
  <c r="AG135" i="3" s="1"/>
  <c r="AG134" i="3" s="1"/>
  <c r="AE139" i="3"/>
  <c r="AE138" i="3" s="1"/>
  <c r="AE137" i="3" s="1"/>
  <c r="AG139" i="3"/>
  <c r="AG138" i="3" s="1"/>
  <c r="AG137" i="3" s="1"/>
  <c r="AE149" i="3"/>
  <c r="AE148" i="3" s="1"/>
  <c r="AE147" i="3" s="1"/>
  <c r="AG149" i="3"/>
  <c r="AG148" i="3" s="1"/>
  <c r="AG147" i="3" s="1"/>
  <c r="AE152" i="3"/>
  <c r="AE151" i="3" s="1"/>
  <c r="AE150" i="3" s="1"/>
  <c r="AF152" i="3"/>
  <c r="AF151" i="3" s="1"/>
  <c r="AF150" i="3" s="1"/>
  <c r="AG152" i="3"/>
  <c r="AG151" i="3" s="1"/>
  <c r="AG150" i="3" s="1"/>
  <c r="AE155" i="3"/>
  <c r="AE154" i="3" s="1"/>
  <c r="AE153" i="3" s="1"/>
  <c r="AF155" i="3"/>
  <c r="AF154" i="3" s="1"/>
  <c r="AF153" i="3" s="1"/>
  <c r="AG155" i="3"/>
  <c r="AG154" i="3" s="1"/>
  <c r="AG153" i="3" s="1"/>
  <c r="AE159" i="3"/>
  <c r="AE158" i="3" s="1"/>
  <c r="AE157" i="3" s="1"/>
  <c r="AE156" i="3" s="1"/>
  <c r="AF159" i="3"/>
  <c r="AF158" i="3" s="1"/>
  <c r="AF157" i="3" s="1"/>
  <c r="AF156" i="3" s="1"/>
  <c r="AG159" i="3"/>
  <c r="AG158" i="3" s="1"/>
  <c r="AG157" i="3" s="1"/>
  <c r="AG156" i="3" s="1"/>
  <c r="AE163" i="3"/>
  <c r="AE162" i="3" s="1"/>
  <c r="AE161" i="3" s="1"/>
  <c r="AE160" i="3" s="1"/>
  <c r="AF163" i="3"/>
  <c r="AF162" i="3" s="1"/>
  <c r="AF161" i="3" s="1"/>
  <c r="AF160" i="3" s="1"/>
  <c r="AG163" i="3"/>
  <c r="AG162" i="3" s="1"/>
  <c r="AG161" i="3" s="1"/>
  <c r="AG160" i="3" s="1"/>
  <c r="AF168" i="3"/>
  <c r="AF167" i="3" s="1"/>
  <c r="AF166" i="3" s="1"/>
  <c r="AG168" i="3"/>
  <c r="AG167" i="3" s="1"/>
  <c r="AG166" i="3" s="1"/>
  <c r="AE171" i="3"/>
  <c r="AE170" i="3" s="1"/>
  <c r="AE169" i="3" s="1"/>
  <c r="AG171" i="3"/>
  <c r="AG170" i="3" s="1"/>
  <c r="AG169" i="3" s="1"/>
  <c r="AE174" i="3"/>
  <c r="AE173" i="3" s="1"/>
  <c r="AE172" i="3" s="1"/>
  <c r="AG174" i="3"/>
  <c r="AG173" i="3" s="1"/>
  <c r="AG172" i="3" s="1"/>
  <c r="AE177" i="3"/>
  <c r="AE176" i="3" s="1"/>
  <c r="AE175" i="3" s="1"/>
  <c r="AG177" i="3"/>
  <c r="AG176" i="3" s="1"/>
  <c r="AG175" i="3" s="1"/>
  <c r="AE180" i="3"/>
  <c r="AE179" i="3" s="1"/>
  <c r="AE178" i="3" s="1"/>
  <c r="AG180" i="3"/>
  <c r="AG179" i="3" s="1"/>
  <c r="AG178" i="3" s="1"/>
  <c r="AE183" i="3"/>
  <c r="AE182" i="3" s="1"/>
  <c r="AE181" i="3" s="1"/>
  <c r="AF183" i="3"/>
  <c r="AF182" i="3" s="1"/>
  <c r="AF181" i="3" s="1"/>
  <c r="AG183" i="3"/>
  <c r="AG182" i="3" s="1"/>
  <c r="AG181" i="3" s="1"/>
  <c r="AE186" i="3"/>
  <c r="AE185" i="3" s="1"/>
  <c r="AE184" i="3" s="1"/>
  <c r="AF186" i="3"/>
  <c r="AF185" i="3" s="1"/>
  <c r="AF184" i="3" s="1"/>
  <c r="AG186" i="3"/>
  <c r="AG185" i="3" s="1"/>
  <c r="AG184" i="3" s="1"/>
  <c r="AF189" i="3"/>
  <c r="AF188" i="3" s="1"/>
  <c r="AF187" i="3" s="1"/>
  <c r="AG189" i="3"/>
  <c r="AG188" i="3" s="1"/>
  <c r="AG187" i="3" s="1"/>
  <c r="AF193" i="3"/>
  <c r="AF192" i="3" s="1"/>
  <c r="AF191" i="3" s="1"/>
  <c r="AG193" i="3"/>
  <c r="AG192" i="3" s="1"/>
  <c r="AG191" i="3" s="1"/>
  <c r="AE196" i="3"/>
  <c r="AE195" i="3" s="1"/>
  <c r="AE194" i="3" s="1"/>
  <c r="AG196" i="3"/>
  <c r="AG195" i="3" s="1"/>
  <c r="AG194" i="3" s="1"/>
  <c r="AE199" i="3"/>
  <c r="AE198" i="3" s="1"/>
  <c r="AE197" i="3" s="1"/>
  <c r="AG199" i="3"/>
  <c r="AG198" i="3" s="1"/>
  <c r="AG197" i="3" s="1"/>
  <c r="AE202" i="3"/>
  <c r="AE201" i="3" s="1"/>
  <c r="AE200" i="3" s="1"/>
  <c r="AG202" i="3"/>
  <c r="AG201" i="3" s="1"/>
  <c r="AG200" i="3" s="1"/>
  <c r="AE205" i="3"/>
  <c r="AE204" i="3" s="1"/>
  <c r="AE203" i="3" s="1"/>
  <c r="AG205" i="3"/>
  <c r="AG204" i="3" s="1"/>
  <c r="AG203" i="3" s="1"/>
  <c r="AE208" i="3"/>
  <c r="AE207" i="3" s="1"/>
  <c r="AE206" i="3" s="1"/>
  <c r="AF208" i="3"/>
  <c r="AF207" i="3" s="1"/>
  <c r="AF206" i="3" s="1"/>
  <c r="AG208" i="3"/>
  <c r="AG207" i="3" s="1"/>
  <c r="AG206" i="3" s="1"/>
  <c r="AE211" i="3"/>
  <c r="AE210" i="3" s="1"/>
  <c r="AE209" i="3" s="1"/>
  <c r="AF211" i="3"/>
  <c r="AF210" i="3"/>
  <c r="AF209" i="3" s="1"/>
  <c r="AG211" i="3"/>
  <c r="AG210" i="3" s="1"/>
  <c r="AG209" i="3" s="1"/>
  <c r="AF220" i="3"/>
  <c r="AF219" i="3" s="1"/>
  <c r="AF218" i="3" s="1"/>
  <c r="AG220" i="3"/>
  <c r="AG219" i="3" s="1"/>
  <c r="AG218" i="3" s="1"/>
  <c r="AE223" i="3"/>
  <c r="AE222" i="3" s="1"/>
  <c r="AE221" i="3" s="1"/>
  <c r="AF223" i="3"/>
  <c r="AF222" i="3" s="1"/>
  <c r="AF221" i="3" s="1"/>
  <c r="AG223" i="3"/>
  <c r="AG222" i="3" s="1"/>
  <c r="AG221" i="3" s="1"/>
  <c r="AE227" i="3"/>
  <c r="AE226" i="3" s="1"/>
  <c r="AE225" i="3" s="1"/>
  <c r="AG227" i="3"/>
  <c r="AG226" i="3" s="1"/>
  <c r="AG225" i="3" s="1"/>
  <c r="AE230" i="3"/>
  <c r="AE229" i="3" s="1"/>
  <c r="AE228" i="3" s="1"/>
  <c r="AG230" i="3"/>
  <c r="AG229" i="3" s="1"/>
  <c r="AG228" i="3" s="1"/>
  <c r="AF236" i="3"/>
  <c r="AF235" i="3" s="1"/>
  <c r="AF234" i="3" s="1"/>
  <c r="AG236" i="3"/>
  <c r="AG235" i="3" s="1"/>
  <c r="AG234" i="3" s="1"/>
  <c r="AE240" i="3"/>
  <c r="AE239" i="3" s="1"/>
  <c r="AG240" i="3"/>
  <c r="AG239" i="3" s="1"/>
  <c r="AE242" i="3"/>
  <c r="AE241" i="3" s="1"/>
  <c r="AG242" i="3"/>
  <c r="AG241" i="3" s="1"/>
  <c r="AE246" i="3"/>
  <c r="AE245" i="3" s="1"/>
  <c r="AE244" i="3" s="1"/>
  <c r="AG246" i="3"/>
  <c r="AG245" i="3" s="1"/>
  <c r="AG244" i="3" s="1"/>
  <c r="AE249" i="3"/>
  <c r="AE248" i="3" s="1"/>
  <c r="AG249" i="3"/>
  <c r="AG248" i="3" s="1"/>
  <c r="AE251" i="3"/>
  <c r="AE250" i="3" s="1"/>
  <c r="AG251" i="3"/>
  <c r="AG250" i="3" s="1"/>
  <c r="AE253" i="3"/>
  <c r="AE252" i="3" s="1"/>
  <c r="AG253" i="3"/>
  <c r="AG252" i="3" s="1"/>
  <c r="AF256" i="3"/>
  <c r="AF255" i="3" s="1"/>
  <c r="AF254" i="3" s="1"/>
  <c r="AG256" i="3"/>
  <c r="AG255" i="3" s="1"/>
  <c r="AG254" i="3" s="1"/>
  <c r="AE293" i="3"/>
  <c r="AE292" i="3" s="1"/>
  <c r="AE291" i="3" s="1"/>
  <c r="AE290" i="3" s="1"/>
  <c r="AG293" i="3"/>
  <c r="AG292" i="3" s="1"/>
  <c r="AG291" i="3" s="1"/>
  <c r="AG290" i="3" s="1"/>
  <c r="AE298" i="3"/>
  <c r="AE297" i="3" s="1"/>
  <c r="AE296" i="3" s="1"/>
  <c r="AE295" i="3" s="1"/>
  <c r="AG298" i="3"/>
  <c r="AG297" i="3" s="1"/>
  <c r="AG296" i="3" s="1"/>
  <c r="AG295" i="3" s="1"/>
  <c r="AF302" i="3"/>
  <c r="AF301" i="3" s="1"/>
  <c r="AF300" i="3" s="1"/>
  <c r="AG302" i="3"/>
  <c r="AG301" i="3" s="1"/>
  <c r="AG300" i="3" s="1"/>
  <c r="AE305" i="3"/>
  <c r="AE304" i="3" s="1"/>
  <c r="AE303" i="3" s="1"/>
  <c r="AG305" i="3"/>
  <c r="AG304" i="3" s="1"/>
  <c r="AG303" i="3" s="1"/>
  <c r="AF309" i="3"/>
  <c r="AF308" i="3" s="1"/>
  <c r="AF307" i="3" s="1"/>
  <c r="AG309" i="3"/>
  <c r="AG308" i="3" s="1"/>
  <c r="AG307" i="3" s="1"/>
  <c r="AE312" i="3"/>
  <c r="AE311" i="3" s="1"/>
  <c r="AE310" i="3" s="1"/>
  <c r="AF312" i="3"/>
  <c r="AF311" i="3" s="1"/>
  <c r="AF310" i="3" s="1"/>
  <c r="AG312" i="3"/>
  <c r="AG311" i="3" s="1"/>
  <c r="AG310" i="3" s="1"/>
  <c r="AF315" i="3"/>
  <c r="AF314" i="3" s="1"/>
  <c r="AF313" i="3" s="1"/>
  <c r="AG315" i="3"/>
  <c r="AG314" i="3" s="1"/>
  <c r="AG313" i="3" s="1"/>
  <c r="AF318" i="3"/>
  <c r="AG318" i="3"/>
  <c r="AF319" i="3"/>
  <c r="AG319" i="3"/>
  <c r="AF322" i="3"/>
  <c r="AF321" i="3" s="1"/>
  <c r="AF320" i="3" s="1"/>
  <c r="AG322" i="3"/>
  <c r="AG321" i="3" s="1"/>
  <c r="AG320" i="3" s="1"/>
  <c r="AF326" i="3"/>
  <c r="AF325" i="3" s="1"/>
  <c r="AG326" i="3"/>
  <c r="AG325" i="3" s="1"/>
  <c r="AF328" i="3"/>
  <c r="AF327" i="3" s="1"/>
  <c r="AG328" i="3"/>
  <c r="AG327" i="3" s="1"/>
  <c r="AF331" i="3"/>
  <c r="AF330" i="3" s="1"/>
  <c r="AG331" i="3"/>
  <c r="AG330" i="3" s="1"/>
  <c r="AF333" i="3"/>
  <c r="AF332" i="3" s="1"/>
  <c r="AF329" i="3" s="1"/>
  <c r="AG333" i="3"/>
  <c r="AG332" i="3" s="1"/>
  <c r="AF336" i="3"/>
  <c r="AF335" i="3" s="1"/>
  <c r="AF334" i="3" s="1"/>
  <c r="AG336" i="3"/>
  <c r="AG335" i="3" s="1"/>
  <c r="AG334" i="3" s="1"/>
  <c r="AE341" i="3"/>
  <c r="AE340" i="3" s="1"/>
  <c r="AE339" i="3" s="1"/>
  <c r="AE338" i="3" s="1"/>
  <c r="AG341" i="3"/>
  <c r="AG340" i="3" s="1"/>
  <c r="AG339" i="3" s="1"/>
  <c r="AG338" i="3" s="1"/>
  <c r="AE345" i="3"/>
  <c r="AE344" i="3" s="1"/>
  <c r="AG345" i="3"/>
  <c r="AG344" i="3" s="1"/>
  <c r="AE347" i="3"/>
  <c r="AE346" i="3" s="1"/>
  <c r="AG347" i="3"/>
  <c r="AG346" i="3" s="1"/>
  <c r="AE350" i="3"/>
  <c r="AE349" i="3" s="1"/>
  <c r="AG350" i="3"/>
  <c r="AG349" i="3" s="1"/>
  <c r="AE352" i="3"/>
  <c r="AE351" i="3" s="1"/>
  <c r="AG352" i="3"/>
  <c r="AG351" i="3" s="1"/>
  <c r="AE355" i="3"/>
  <c r="AE354" i="3" s="1"/>
  <c r="AE353" i="3" s="1"/>
  <c r="AG355" i="3"/>
  <c r="AG354" i="3" s="1"/>
  <c r="AG353" i="3" s="1"/>
  <c r="AE358" i="3"/>
  <c r="AE357" i="3" s="1"/>
  <c r="AE356" i="3" s="1"/>
  <c r="AF358" i="3"/>
  <c r="AF357" i="3" s="1"/>
  <c r="AE360" i="3"/>
  <c r="AE359" i="3" s="1"/>
  <c r="AF360" i="3"/>
  <c r="AF359" i="3" s="1"/>
  <c r="AE363" i="3"/>
  <c r="AE362" i="3" s="1"/>
  <c r="AE361" i="3" s="1"/>
  <c r="AF363" i="3"/>
  <c r="AF362" i="3" s="1"/>
  <c r="AF361" i="3" s="1"/>
  <c r="AG363" i="3"/>
  <c r="AG362" i="3" s="1"/>
  <c r="AG361" i="3" s="1"/>
  <c r="AF368" i="3"/>
  <c r="AF367" i="3" s="1"/>
  <c r="AF366" i="3" s="1"/>
  <c r="AF365" i="3" s="1"/>
  <c r="AG368" i="3"/>
  <c r="AG367" i="3" s="1"/>
  <c r="AG366" i="3" s="1"/>
  <c r="AG365" i="3" s="1"/>
  <c r="AE372" i="3"/>
  <c r="AE371" i="3" s="1"/>
  <c r="AE370" i="3" s="1"/>
  <c r="AE369" i="3" s="1"/>
  <c r="AG372" i="3"/>
  <c r="AG371" i="3" s="1"/>
  <c r="AG370" i="3" s="1"/>
  <c r="AG369" i="3" s="1"/>
  <c r="K20" i="3"/>
  <c r="K19" i="3" s="1"/>
  <c r="K18" i="3" s="1"/>
  <c r="M20" i="3"/>
  <c r="M19" i="3" s="1"/>
  <c r="M18" i="3" s="1"/>
  <c r="K23" i="3"/>
  <c r="K22" i="3" s="1"/>
  <c r="M23" i="3"/>
  <c r="M22" i="3" s="1"/>
  <c r="K25" i="3"/>
  <c r="K24" i="3" s="1"/>
  <c r="M25" i="3"/>
  <c r="M24" i="3" s="1"/>
  <c r="K27" i="3"/>
  <c r="K26" i="3" s="1"/>
  <c r="M27" i="3"/>
  <c r="M26" i="3" s="1"/>
  <c r="K30" i="3"/>
  <c r="K29" i="3" s="1"/>
  <c r="K28" i="3" s="1"/>
  <c r="M30" i="3"/>
  <c r="M29" i="3" s="1"/>
  <c r="M28" i="3" s="1"/>
  <c r="K33" i="3"/>
  <c r="K32" i="3" s="1"/>
  <c r="K31" i="3" s="1"/>
  <c r="M33" i="3"/>
  <c r="M32" i="3" s="1"/>
  <c r="M31" i="3" s="1"/>
  <c r="K36" i="3"/>
  <c r="K35" i="3" s="1"/>
  <c r="K34" i="3" s="1"/>
  <c r="L36" i="3"/>
  <c r="L35" i="3" s="1"/>
  <c r="L34" i="3" s="1"/>
  <c r="L40" i="3"/>
  <c r="L39" i="3" s="1"/>
  <c r="L38" i="3" s="1"/>
  <c r="L37" i="3" s="1"/>
  <c r="M40" i="3"/>
  <c r="M39" i="3" s="1"/>
  <c r="M38" i="3" s="1"/>
  <c r="M37" i="3" s="1"/>
  <c r="K44" i="3"/>
  <c r="K43" i="3" s="1"/>
  <c r="M44" i="3"/>
  <c r="M43" i="3" s="1"/>
  <c r="K46" i="3"/>
  <c r="K45" i="3" s="1"/>
  <c r="M46" i="3"/>
  <c r="M45" i="3" s="1"/>
  <c r="K49" i="3"/>
  <c r="K48" i="3" s="1"/>
  <c r="K47" i="3" s="1"/>
  <c r="L49" i="3"/>
  <c r="L48" i="3" s="1"/>
  <c r="L47" i="3" s="1"/>
  <c r="K52" i="3"/>
  <c r="K51" i="3" s="1"/>
  <c r="K50" i="3" s="1"/>
  <c r="M52" i="3"/>
  <c r="M51" i="3" s="1"/>
  <c r="M50" i="3" s="1"/>
  <c r="K55" i="3"/>
  <c r="K54" i="3" s="1"/>
  <c r="K53" i="3" s="1"/>
  <c r="M55" i="3"/>
  <c r="M54" i="3" s="1"/>
  <c r="M53" i="3" s="1"/>
  <c r="K58" i="3"/>
  <c r="K57" i="3" s="1"/>
  <c r="K56" i="3" s="1"/>
  <c r="L58" i="3"/>
  <c r="L57" i="3" s="1"/>
  <c r="L56" i="3" s="1"/>
  <c r="K62" i="3"/>
  <c r="K61" i="3" s="1"/>
  <c r="K60" i="3" s="1"/>
  <c r="K59" i="3" s="1"/>
  <c r="M62" i="3"/>
  <c r="M61" i="3" s="1"/>
  <c r="M60" i="3" s="1"/>
  <c r="M59" i="3" s="1"/>
  <c r="L66" i="3"/>
  <c r="L65" i="3" s="1"/>
  <c r="M66" i="3"/>
  <c r="M65" i="3" s="1"/>
  <c r="L68" i="3"/>
  <c r="L67" i="3" s="1"/>
  <c r="M68" i="3"/>
  <c r="M67" i="3" s="1"/>
  <c r="L70" i="3"/>
  <c r="L69" i="3" s="1"/>
  <c r="M70" i="3"/>
  <c r="M69" i="3" s="1"/>
  <c r="K73" i="3"/>
  <c r="K72" i="3" s="1"/>
  <c r="K71" i="3" s="1"/>
  <c r="M73" i="3"/>
  <c r="M72" i="3" s="1"/>
  <c r="M71" i="3" s="1"/>
  <c r="K76" i="3"/>
  <c r="K75" i="3" s="1"/>
  <c r="K74" i="3" s="1"/>
  <c r="M76" i="3"/>
  <c r="M75" i="3" s="1"/>
  <c r="M74" i="3" s="1"/>
  <c r="K79" i="3"/>
  <c r="K78" i="3" s="1"/>
  <c r="K77" i="3" s="1"/>
  <c r="M79" i="3"/>
  <c r="M78" i="3" s="1"/>
  <c r="M77" i="3" s="1"/>
  <c r="K82" i="3"/>
  <c r="K81" i="3" s="1"/>
  <c r="K80" i="3" s="1"/>
  <c r="M82" i="3"/>
  <c r="M81" i="3" s="1"/>
  <c r="M80" i="3" s="1"/>
  <c r="K85" i="3"/>
  <c r="K84" i="3" s="1"/>
  <c r="K83" i="3" s="1"/>
  <c r="M85" i="3"/>
  <c r="M84" i="3" s="1"/>
  <c r="M83" i="3" s="1"/>
  <c r="K88" i="3"/>
  <c r="K86" i="3" s="1"/>
  <c r="L88" i="3"/>
  <c r="L87" i="3" s="1"/>
  <c r="M88" i="3"/>
  <c r="M86" i="3" s="1"/>
  <c r="K93" i="3"/>
  <c r="K92" i="3" s="1"/>
  <c r="L93" i="3"/>
  <c r="L92" i="3" s="1"/>
  <c r="K95" i="3"/>
  <c r="K94" i="3" s="1"/>
  <c r="L95" i="3"/>
  <c r="L94" i="3" s="1"/>
  <c r="L97" i="3"/>
  <c r="L96" i="3" s="1"/>
  <c r="M97" i="3"/>
  <c r="M96" i="3" s="1"/>
  <c r="K102" i="3"/>
  <c r="K101" i="3" s="1"/>
  <c r="M102" i="3"/>
  <c r="M101" i="3" s="1"/>
  <c r="K104" i="3"/>
  <c r="K103" i="3" s="1"/>
  <c r="M104" i="3"/>
  <c r="M103" i="3" s="1"/>
  <c r="K106" i="3"/>
  <c r="K105" i="3" s="1"/>
  <c r="M106" i="3"/>
  <c r="M105" i="3" s="1"/>
  <c r="K109" i="3"/>
  <c r="K108" i="3" s="1"/>
  <c r="K107" i="3" s="1"/>
  <c r="M109" i="3"/>
  <c r="M108" i="3" s="1"/>
  <c r="M107" i="3" s="1"/>
  <c r="L114" i="3"/>
  <c r="L113" i="3" s="1"/>
  <c r="L112" i="3" s="1"/>
  <c r="L111" i="3" s="1"/>
  <c r="M114" i="3"/>
  <c r="M113" i="3" s="1"/>
  <c r="M112" i="3" s="1"/>
  <c r="M111" i="3" s="1"/>
  <c r="K118" i="3"/>
  <c r="K117" i="3" s="1"/>
  <c r="K116" i="3" s="1"/>
  <c r="M118" i="3"/>
  <c r="M117" i="3" s="1"/>
  <c r="M116" i="3" s="1"/>
  <c r="K121" i="3"/>
  <c r="K120" i="3" s="1"/>
  <c r="K119" i="3" s="1"/>
  <c r="M121" i="3"/>
  <c r="M120" i="3" s="1"/>
  <c r="M119" i="3" s="1"/>
  <c r="K125" i="3"/>
  <c r="K124" i="3" s="1"/>
  <c r="K123" i="3" s="1"/>
  <c r="K122" i="3" s="1"/>
  <c r="M125" i="3"/>
  <c r="M124" i="3" s="1"/>
  <c r="M123" i="3" s="1"/>
  <c r="M122" i="3" s="1"/>
  <c r="L129" i="3"/>
  <c r="L128" i="3" s="1"/>
  <c r="M129" i="3"/>
  <c r="M128" i="3" s="1"/>
  <c r="L131" i="3"/>
  <c r="L130" i="3" s="1"/>
  <c r="M131" i="3"/>
  <c r="M130" i="3" s="1"/>
  <c r="K136" i="3"/>
  <c r="K135" i="3" s="1"/>
  <c r="K134" i="3" s="1"/>
  <c r="M136" i="3"/>
  <c r="M135" i="3" s="1"/>
  <c r="M134" i="3" s="1"/>
  <c r="M133" i="3" s="1"/>
  <c r="K139" i="3"/>
  <c r="K138" i="3" s="1"/>
  <c r="K137" i="3" s="1"/>
  <c r="M139" i="3"/>
  <c r="M138" i="3" s="1"/>
  <c r="M137" i="3" s="1"/>
  <c r="K149" i="3"/>
  <c r="K148" i="3" s="1"/>
  <c r="K147" i="3" s="1"/>
  <c r="M149" i="3"/>
  <c r="M148" i="3" s="1"/>
  <c r="M147" i="3" s="1"/>
  <c r="K152" i="3"/>
  <c r="K151" i="3" s="1"/>
  <c r="K150" i="3" s="1"/>
  <c r="L152" i="3"/>
  <c r="L151" i="3" s="1"/>
  <c r="L150" i="3" s="1"/>
  <c r="M152" i="3"/>
  <c r="M151" i="3" s="1"/>
  <c r="M150" i="3" s="1"/>
  <c r="K155" i="3"/>
  <c r="K154" i="3" s="1"/>
  <c r="K153" i="3" s="1"/>
  <c r="L155" i="3"/>
  <c r="L154" i="3" s="1"/>
  <c r="L153" i="3" s="1"/>
  <c r="M155" i="3"/>
  <c r="M154" i="3" s="1"/>
  <c r="M153" i="3" s="1"/>
  <c r="K159" i="3"/>
  <c r="K158" i="3" s="1"/>
  <c r="K157" i="3" s="1"/>
  <c r="K156" i="3" s="1"/>
  <c r="L159" i="3"/>
  <c r="L158" i="3" s="1"/>
  <c r="L157" i="3" s="1"/>
  <c r="L156" i="3" s="1"/>
  <c r="M159" i="3"/>
  <c r="M158" i="3" s="1"/>
  <c r="M157" i="3" s="1"/>
  <c r="M156" i="3" s="1"/>
  <c r="K163" i="3"/>
  <c r="K162" i="3" s="1"/>
  <c r="K161" i="3" s="1"/>
  <c r="K160" i="3" s="1"/>
  <c r="L163" i="3"/>
  <c r="L162" i="3" s="1"/>
  <c r="L161" i="3" s="1"/>
  <c r="L160" i="3" s="1"/>
  <c r="M163" i="3"/>
  <c r="M162" i="3" s="1"/>
  <c r="M161" i="3" s="1"/>
  <c r="M160" i="3" s="1"/>
  <c r="L168" i="3"/>
  <c r="L167" i="3" s="1"/>
  <c r="L166" i="3" s="1"/>
  <c r="M168" i="3"/>
  <c r="M167" i="3" s="1"/>
  <c r="M166" i="3" s="1"/>
  <c r="K171" i="3"/>
  <c r="K170" i="3" s="1"/>
  <c r="K169" i="3" s="1"/>
  <c r="M171" i="3"/>
  <c r="M170" i="3" s="1"/>
  <c r="M169" i="3" s="1"/>
  <c r="K174" i="3"/>
  <c r="K173" i="3" s="1"/>
  <c r="K172" i="3" s="1"/>
  <c r="M174" i="3"/>
  <c r="M173" i="3" s="1"/>
  <c r="M172" i="3" s="1"/>
  <c r="K177" i="3"/>
  <c r="K176" i="3" s="1"/>
  <c r="K175" i="3" s="1"/>
  <c r="M177" i="3"/>
  <c r="M176" i="3" s="1"/>
  <c r="M175" i="3" s="1"/>
  <c r="K180" i="3"/>
  <c r="K179" i="3" s="1"/>
  <c r="K178" i="3" s="1"/>
  <c r="M180" i="3"/>
  <c r="M179" i="3" s="1"/>
  <c r="M178" i="3" s="1"/>
  <c r="K183" i="3"/>
  <c r="K182" i="3" s="1"/>
  <c r="K181" i="3" s="1"/>
  <c r="L183" i="3"/>
  <c r="L182" i="3" s="1"/>
  <c r="L181" i="3" s="1"/>
  <c r="M183" i="3"/>
  <c r="M182" i="3" s="1"/>
  <c r="M181" i="3" s="1"/>
  <c r="K186" i="3"/>
  <c r="K185" i="3" s="1"/>
  <c r="K184" i="3" s="1"/>
  <c r="L186" i="3"/>
  <c r="L185" i="3" s="1"/>
  <c r="L184" i="3" s="1"/>
  <c r="M186" i="3"/>
  <c r="M185" i="3" s="1"/>
  <c r="M184" i="3" s="1"/>
  <c r="L189" i="3"/>
  <c r="L188" i="3" s="1"/>
  <c r="L187" i="3" s="1"/>
  <c r="M189" i="3"/>
  <c r="M188" i="3" s="1"/>
  <c r="M187" i="3" s="1"/>
  <c r="L193" i="3"/>
  <c r="L192" i="3" s="1"/>
  <c r="L191" i="3" s="1"/>
  <c r="M193" i="3"/>
  <c r="M192" i="3" s="1"/>
  <c r="M191" i="3" s="1"/>
  <c r="K196" i="3"/>
  <c r="K195" i="3" s="1"/>
  <c r="K194" i="3" s="1"/>
  <c r="M196" i="3"/>
  <c r="M195" i="3" s="1"/>
  <c r="M194" i="3" s="1"/>
  <c r="K199" i="3"/>
  <c r="K198" i="3" s="1"/>
  <c r="K197" i="3" s="1"/>
  <c r="M199" i="3"/>
  <c r="M198" i="3" s="1"/>
  <c r="M197" i="3" s="1"/>
  <c r="K202" i="3"/>
  <c r="K201" i="3" s="1"/>
  <c r="K200" i="3" s="1"/>
  <c r="M202" i="3"/>
  <c r="M201" i="3" s="1"/>
  <c r="M200" i="3" s="1"/>
  <c r="K205" i="3"/>
  <c r="K204" i="3" s="1"/>
  <c r="K203" i="3" s="1"/>
  <c r="M205" i="3"/>
  <c r="M204" i="3" s="1"/>
  <c r="M203" i="3" s="1"/>
  <c r="K208" i="3"/>
  <c r="K207" i="3" s="1"/>
  <c r="K206" i="3" s="1"/>
  <c r="L208" i="3"/>
  <c r="L207" i="3" s="1"/>
  <c r="L206" i="3" s="1"/>
  <c r="M208" i="3"/>
  <c r="M207" i="3" s="1"/>
  <c r="M206" i="3" s="1"/>
  <c r="K211" i="3"/>
  <c r="K210" i="3" s="1"/>
  <c r="K209" i="3" s="1"/>
  <c r="L211" i="3"/>
  <c r="L210" i="3" s="1"/>
  <c r="L209" i="3" s="1"/>
  <c r="M211" i="3"/>
  <c r="M210" i="3" s="1"/>
  <c r="M209" i="3" s="1"/>
  <c r="L220" i="3"/>
  <c r="L219" i="3" s="1"/>
  <c r="L218" i="3" s="1"/>
  <c r="M220" i="3"/>
  <c r="M219" i="3" s="1"/>
  <c r="M218" i="3" s="1"/>
  <c r="K223" i="3"/>
  <c r="K222" i="3" s="1"/>
  <c r="K221" i="3" s="1"/>
  <c r="L223" i="3"/>
  <c r="L222" i="3" s="1"/>
  <c r="L221" i="3" s="1"/>
  <c r="M223" i="3"/>
  <c r="M222" i="3" s="1"/>
  <c r="M221" i="3" s="1"/>
  <c r="K227" i="3"/>
  <c r="K226" i="3" s="1"/>
  <c r="K225" i="3" s="1"/>
  <c r="M227" i="3"/>
  <c r="M226" i="3" s="1"/>
  <c r="M225" i="3" s="1"/>
  <c r="K230" i="3"/>
  <c r="K229" i="3" s="1"/>
  <c r="K228" i="3" s="1"/>
  <c r="M230" i="3"/>
  <c r="M229" i="3" s="1"/>
  <c r="M228" i="3" s="1"/>
  <c r="L236" i="3"/>
  <c r="L235" i="3" s="1"/>
  <c r="L234" i="3" s="1"/>
  <c r="M236" i="3"/>
  <c r="M235" i="3" s="1"/>
  <c r="M234" i="3" s="1"/>
  <c r="K240" i="3"/>
  <c r="K239" i="3" s="1"/>
  <c r="M240" i="3"/>
  <c r="M239" i="3" s="1"/>
  <c r="K242" i="3"/>
  <c r="K241" i="3" s="1"/>
  <c r="M242" i="3"/>
  <c r="M241" i="3" s="1"/>
  <c r="K246" i="3"/>
  <c r="K245" i="3" s="1"/>
  <c r="K244" i="3" s="1"/>
  <c r="M246" i="3"/>
  <c r="M245" i="3" s="1"/>
  <c r="M244" i="3" s="1"/>
  <c r="K249" i="3"/>
  <c r="K248" i="3" s="1"/>
  <c r="M249" i="3"/>
  <c r="M248" i="3" s="1"/>
  <c r="K251" i="3"/>
  <c r="K250" i="3" s="1"/>
  <c r="M251" i="3"/>
  <c r="M250" i="3" s="1"/>
  <c r="K253" i="3"/>
  <c r="K252" i="3" s="1"/>
  <c r="M253" i="3"/>
  <c r="M252" i="3" s="1"/>
  <c r="L256" i="3"/>
  <c r="L255" i="3" s="1"/>
  <c r="L254" i="3" s="1"/>
  <c r="M256" i="3"/>
  <c r="M255" i="3" s="1"/>
  <c r="M254" i="3" s="1"/>
  <c r="K293" i="3"/>
  <c r="K292" i="3" s="1"/>
  <c r="K291" i="3" s="1"/>
  <c r="K290" i="3" s="1"/>
  <c r="M293" i="3"/>
  <c r="M292" i="3" s="1"/>
  <c r="M291" i="3" s="1"/>
  <c r="M290" i="3" s="1"/>
  <c r="K298" i="3"/>
  <c r="K297" i="3" s="1"/>
  <c r="K296" i="3" s="1"/>
  <c r="K295" i="3" s="1"/>
  <c r="M298" i="3"/>
  <c r="M297" i="3" s="1"/>
  <c r="M296" i="3" s="1"/>
  <c r="M295" i="3" s="1"/>
  <c r="L302" i="3"/>
  <c r="L301" i="3" s="1"/>
  <c r="L300" i="3" s="1"/>
  <c r="M302" i="3"/>
  <c r="M301" i="3" s="1"/>
  <c r="M300" i="3" s="1"/>
  <c r="K305" i="3"/>
  <c r="K304" i="3" s="1"/>
  <c r="K303" i="3" s="1"/>
  <c r="M305" i="3"/>
  <c r="M304" i="3" s="1"/>
  <c r="M303" i="3" s="1"/>
  <c r="L309" i="3"/>
  <c r="L308" i="3" s="1"/>
  <c r="L307" i="3" s="1"/>
  <c r="M309" i="3"/>
  <c r="M308" i="3" s="1"/>
  <c r="M307" i="3" s="1"/>
  <c r="K312" i="3"/>
  <c r="K311" i="3" s="1"/>
  <c r="K310" i="3" s="1"/>
  <c r="L312" i="3"/>
  <c r="L311" i="3" s="1"/>
  <c r="L310" i="3" s="1"/>
  <c r="M312" i="3"/>
  <c r="M311" i="3" s="1"/>
  <c r="M310" i="3" s="1"/>
  <c r="L315" i="3"/>
  <c r="L314" i="3" s="1"/>
  <c r="L313" i="3" s="1"/>
  <c r="M315" i="3"/>
  <c r="M314" i="3" s="1"/>
  <c r="M313" i="3" s="1"/>
  <c r="L318" i="3"/>
  <c r="M318" i="3"/>
  <c r="L319" i="3"/>
  <c r="M319" i="3"/>
  <c r="L322" i="3"/>
  <c r="L321" i="3" s="1"/>
  <c r="L320" i="3" s="1"/>
  <c r="M322" i="3"/>
  <c r="M321" i="3" s="1"/>
  <c r="M320" i="3" s="1"/>
  <c r="L326" i="3"/>
  <c r="L325" i="3" s="1"/>
  <c r="L324" i="3" s="1"/>
  <c r="M326" i="3"/>
  <c r="M325" i="3" s="1"/>
  <c r="L328" i="3"/>
  <c r="L327" i="3" s="1"/>
  <c r="M328" i="3"/>
  <c r="M327" i="3" s="1"/>
  <c r="L331" i="3"/>
  <c r="L330" i="3" s="1"/>
  <c r="M331" i="3"/>
  <c r="M330" i="3" s="1"/>
  <c r="L333" i="3"/>
  <c r="L332" i="3" s="1"/>
  <c r="M333" i="3"/>
  <c r="M332" i="3" s="1"/>
  <c r="L336" i="3"/>
  <c r="L335" i="3" s="1"/>
  <c r="L334" i="3" s="1"/>
  <c r="M336" i="3"/>
  <c r="M335" i="3" s="1"/>
  <c r="M334" i="3" s="1"/>
  <c r="K341" i="3"/>
  <c r="K340" i="3" s="1"/>
  <c r="K339" i="3" s="1"/>
  <c r="K338" i="3" s="1"/>
  <c r="M341" i="3"/>
  <c r="M340" i="3" s="1"/>
  <c r="M339" i="3" s="1"/>
  <c r="M338" i="3" s="1"/>
  <c r="K345" i="3"/>
  <c r="K344" i="3" s="1"/>
  <c r="K343" i="3" s="1"/>
  <c r="M345" i="3"/>
  <c r="M344" i="3" s="1"/>
  <c r="K347" i="3"/>
  <c r="K346" i="3" s="1"/>
  <c r="M347" i="3"/>
  <c r="M346" i="3" s="1"/>
  <c r="K350" i="3"/>
  <c r="K349" i="3" s="1"/>
  <c r="K348" i="3" s="1"/>
  <c r="M350" i="3"/>
  <c r="M349" i="3" s="1"/>
  <c r="K352" i="3"/>
  <c r="K351" i="3" s="1"/>
  <c r="M352" i="3"/>
  <c r="M351" i="3" s="1"/>
  <c r="K355" i="3"/>
  <c r="K354" i="3" s="1"/>
  <c r="K353" i="3" s="1"/>
  <c r="M355" i="3"/>
  <c r="M354" i="3" s="1"/>
  <c r="M353" i="3" s="1"/>
  <c r="K358" i="3"/>
  <c r="K357" i="3" s="1"/>
  <c r="L358" i="3"/>
  <c r="L357" i="3" s="1"/>
  <c r="K360" i="3"/>
  <c r="K359" i="3" s="1"/>
  <c r="L360" i="3"/>
  <c r="L359" i="3" s="1"/>
  <c r="K363" i="3"/>
  <c r="K362" i="3" s="1"/>
  <c r="K361" i="3" s="1"/>
  <c r="L363" i="3"/>
  <c r="L362" i="3" s="1"/>
  <c r="L361" i="3" s="1"/>
  <c r="M363" i="3"/>
  <c r="M362" i="3" s="1"/>
  <c r="M361" i="3" s="1"/>
  <c r="L368" i="3"/>
  <c r="L367" i="3" s="1"/>
  <c r="L366" i="3" s="1"/>
  <c r="L365" i="3" s="1"/>
  <c r="M368" i="3"/>
  <c r="M367" i="3" s="1"/>
  <c r="M366" i="3" s="1"/>
  <c r="M365" i="3" s="1"/>
  <c r="K372" i="3"/>
  <c r="K371" i="3" s="1"/>
  <c r="K370" i="3" s="1"/>
  <c r="K369" i="3" s="1"/>
  <c r="M372" i="3"/>
  <c r="M371" i="3" s="1"/>
  <c r="M370" i="3" s="1"/>
  <c r="M369" i="3" s="1"/>
  <c r="K14" i="3"/>
  <c r="K13" i="3" s="1"/>
  <c r="M14" i="3"/>
  <c r="M13" i="3" s="1"/>
  <c r="K16" i="3"/>
  <c r="K15" i="3" s="1"/>
  <c r="M16" i="3"/>
  <c r="M15" i="3" s="1"/>
  <c r="AD14" i="3"/>
  <c r="AD13" i="3" s="1"/>
  <c r="AQ14" i="3"/>
  <c r="AQ13" i="3" s="1"/>
  <c r="AD16" i="3"/>
  <c r="AD15" i="3" s="1"/>
  <c r="AQ16" i="3"/>
  <c r="AQ15" i="3" s="1"/>
  <c r="AD20" i="3"/>
  <c r="AD19" i="3" s="1"/>
  <c r="AD18" i="3" s="1"/>
  <c r="AQ20" i="3"/>
  <c r="AQ19" i="3" s="1"/>
  <c r="AQ18" i="3" s="1"/>
  <c r="AD23" i="3"/>
  <c r="AD22" i="3" s="1"/>
  <c r="AQ23" i="3"/>
  <c r="AQ22" i="3" s="1"/>
  <c r="AD25" i="3"/>
  <c r="AD24" i="3" s="1"/>
  <c r="AQ25" i="3"/>
  <c r="AQ24" i="3" s="1"/>
  <c r="AD27" i="3"/>
  <c r="AD26" i="3" s="1"/>
  <c r="AQ27" i="3"/>
  <c r="AQ26" i="3" s="1"/>
  <c r="AD30" i="3"/>
  <c r="AD29" i="3" s="1"/>
  <c r="AD28" i="3" s="1"/>
  <c r="AQ30" i="3"/>
  <c r="AQ29" i="3" s="1"/>
  <c r="AQ28" i="3" s="1"/>
  <c r="AD33" i="3"/>
  <c r="AD32" i="3" s="1"/>
  <c r="AD31" i="3" s="1"/>
  <c r="AQ33" i="3"/>
  <c r="AQ32" i="3" s="1"/>
  <c r="AQ31" i="3" s="1"/>
  <c r="AD36" i="3"/>
  <c r="AD35" i="3" s="1"/>
  <c r="AD34" i="3" s="1"/>
  <c r="AQ36" i="3"/>
  <c r="AQ35" i="3" s="1"/>
  <c r="AQ34" i="3" s="1"/>
  <c r="AD40" i="3"/>
  <c r="AD39" i="3" s="1"/>
  <c r="AD38" i="3" s="1"/>
  <c r="AD37" i="3" s="1"/>
  <c r="AQ40" i="3"/>
  <c r="AQ39" i="3" s="1"/>
  <c r="AQ38" i="3" s="1"/>
  <c r="AQ37" i="3" s="1"/>
  <c r="AD44" i="3"/>
  <c r="AD43" i="3" s="1"/>
  <c r="AQ44" i="3"/>
  <c r="AQ43" i="3" s="1"/>
  <c r="AD46" i="3"/>
  <c r="AD45" i="3" s="1"/>
  <c r="AQ46" i="3"/>
  <c r="AQ45" i="3" s="1"/>
  <c r="AD49" i="3"/>
  <c r="AD48" i="3" s="1"/>
  <c r="AD47" i="3" s="1"/>
  <c r="AQ49" i="3"/>
  <c r="AQ48" i="3" s="1"/>
  <c r="AQ47" i="3" s="1"/>
  <c r="AD52" i="3"/>
  <c r="AD51" i="3" s="1"/>
  <c r="AD50" i="3" s="1"/>
  <c r="AQ52" i="3"/>
  <c r="AQ51" i="3" s="1"/>
  <c r="AQ50" i="3" s="1"/>
  <c r="AD55" i="3"/>
  <c r="AD54" i="3" s="1"/>
  <c r="AD53" i="3" s="1"/>
  <c r="AQ55" i="3"/>
  <c r="AQ54" i="3" s="1"/>
  <c r="AQ53" i="3" s="1"/>
  <c r="AD58" i="3"/>
  <c r="AD57" i="3" s="1"/>
  <c r="AD56" i="3" s="1"/>
  <c r="AQ58" i="3"/>
  <c r="AQ57" i="3" s="1"/>
  <c r="AQ56" i="3" s="1"/>
  <c r="AD62" i="3"/>
  <c r="AD61" i="3" s="1"/>
  <c r="AD60" i="3" s="1"/>
  <c r="AD59" i="3" s="1"/>
  <c r="AQ62" i="3"/>
  <c r="AQ61" i="3" s="1"/>
  <c r="AQ60" i="3" s="1"/>
  <c r="AQ59" i="3" s="1"/>
  <c r="AD66" i="3"/>
  <c r="AD65" i="3" s="1"/>
  <c r="AQ66" i="3"/>
  <c r="AQ65" i="3" s="1"/>
  <c r="AD68" i="3"/>
  <c r="AD67" i="3" s="1"/>
  <c r="AQ68" i="3"/>
  <c r="AQ67" i="3" s="1"/>
  <c r="AD70" i="3"/>
  <c r="AD69" i="3" s="1"/>
  <c r="AQ70" i="3"/>
  <c r="AQ69" i="3" s="1"/>
  <c r="AD73" i="3"/>
  <c r="AD72" i="3" s="1"/>
  <c r="AD71" i="3" s="1"/>
  <c r="AQ73" i="3"/>
  <c r="AQ72" i="3" s="1"/>
  <c r="AQ71" i="3" s="1"/>
  <c r="AD76" i="3"/>
  <c r="AD75" i="3" s="1"/>
  <c r="AD74" i="3" s="1"/>
  <c r="AQ76" i="3"/>
  <c r="AQ75" i="3" s="1"/>
  <c r="AQ74" i="3" s="1"/>
  <c r="AD79" i="3"/>
  <c r="AD78" i="3" s="1"/>
  <c r="AD77" i="3" s="1"/>
  <c r="AQ79" i="3"/>
  <c r="AQ78" i="3" s="1"/>
  <c r="AQ77" i="3" s="1"/>
  <c r="AD82" i="3"/>
  <c r="AD81" i="3" s="1"/>
  <c r="AD80" i="3" s="1"/>
  <c r="AQ82" i="3"/>
  <c r="AQ81" i="3" s="1"/>
  <c r="AQ80" i="3" s="1"/>
  <c r="AD85" i="3"/>
  <c r="AD84" i="3" s="1"/>
  <c r="AD83" i="3" s="1"/>
  <c r="AQ85" i="3"/>
  <c r="AQ84" i="3" s="1"/>
  <c r="AQ83" i="3" s="1"/>
  <c r="AD88" i="3"/>
  <c r="AD87" i="3" s="1"/>
  <c r="AQ88" i="3"/>
  <c r="AD93" i="3"/>
  <c r="AD92" i="3" s="1"/>
  <c r="AQ93" i="3"/>
  <c r="AQ92" i="3" s="1"/>
  <c r="AD95" i="3"/>
  <c r="AD94" i="3" s="1"/>
  <c r="AQ95" i="3"/>
  <c r="AQ94" i="3" s="1"/>
  <c r="AD97" i="3"/>
  <c r="AD96" i="3" s="1"/>
  <c r="AQ97" i="3"/>
  <c r="AQ96" i="3" s="1"/>
  <c r="AD102" i="3"/>
  <c r="AD101" i="3" s="1"/>
  <c r="AQ102" i="3"/>
  <c r="AQ101" i="3" s="1"/>
  <c r="AD104" i="3"/>
  <c r="AD103" i="3" s="1"/>
  <c r="AQ104" i="3"/>
  <c r="AQ103" i="3" s="1"/>
  <c r="AD106" i="3"/>
  <c r="AD105" i="3" s="1"/>
  <c r="AQ106" i="3"/>
  <c r="AQ105" i="3" s="1"/>
  <c r="AD109" i="3"/>
  <c r="AD108" i="3" s="1"/>
  <c r="AD107" i="3" s="1"/>
  <c r="AQ109" i="3"/>
  <c r="AQ108" i="3" s="1"/>
  <c r="AQ107" i="3" s="1"/>
  <c r="AD114" i="3"/>
  <c r="AD113" i="3" s="1"/>
  <c r="AD112" i="3" s="1"/>
  <c r="AD111" i="3" s="1"/>
  <c r="AQ114" i="3"/>
  <c r="AQ113" i="3" s="1"/>
  <c r="AQ112" i="3" s="1"/>
  <c r="AQ111" i="3" s="1"/>
  <c r="AD118" i="3"/>
  <c r="AD117" i="3" s="1"/>
  <c r="AD116" i="3" s="1"/>
  <c r="AQ118" i="3"/>
  <c r="AQ117" i="3" s="1"/>
  <c r="AQ116" i="3" s="1"/>
  <c r="AD121" i="3"/>
  <c r="AD120" i="3" s="1"/>
  <c r="AD119" i="3" s="1"/>
  <c r="AQ121" i="3"/>
  <c r="AQ120" i="3" s="1"/>
  <c r="AQ119" i="3" s="1"/>
  <c r="AQ115" i="3" s="1"/>
  <c r="AD125" i="3"/>
  <c r="AD124" i="3" s="1"/>
  <c r="AD123" i="3" s="1"/>
  <c r="AD122" i="3" s="1"/>
  <c r="AQ125" i="3"/>
  <c r="AQ124" i="3" s="1"/>
  <c r="AQ123" i="3" s="1"/>
  <c r="AQ122" i="3" s="1"/>
  <c r="AD129" i="3"/>
  <c r="AD128" i="3" s="1"/>
  <c r="AQ129" i="3"/>
  <c r="AQ128" i="3" s="1"/>
  <c r="AD131" i="3"/>
  <c r="AD130" i="3" s="1"/>
  <c r="AQ131" i="3"/>
  <c r="AQ130" i="3" s="1"/>
  <c r="AD136" i="3"/>
  <c r="AD135" i="3" s="1"/>
  <c r="AD134" i="3" s="1"/>
  <c r="AQ136" i="3"/>
  <c r="AQ135" i="3" s="1"/>
  <c r="AQ134" i="3" s="1"/>
  <c r="AD139" i="3"/>
  <c r="AD138" i="3" s="1"/>
  <c r="AD137" i="3" s="1"/>
  <c r="AQ139" i="3"/>
  <c r="AQ138" i="3" s="1"/>
  <c r="AQ137" i="3" s="1"/>
  <c r="AD149" i="3"/>
  <c r="AD148" i="3" s="1"/>
  <c r="AD147" i="3" s="1"/>
  <c r="AQ149" i="3"/>
  <c r="AQ148" i="3" s="1"/>
  <c r="AQ147" i="3" s="1"/>
  <c r="AD152" i="3"/>
  <c r="AD151" i="3" s="1"/>
  <c r="AD150" i="3" s="1"/>
  <c r="AQ152" i="3"/>
  <c r="AQ151" i="3" s="1"/>
  <c r="AQ150" i="3" s="1"/>
  <c r="AD155" i="3"/>
  <c r="AD154" i="3" s="1"/>
  <c r="AD153" i="3" s="1"/>
  <c r="AQ155" i="3"/>
  <c r="AQ154" i="3" s="1"/>
  <c r="AQ153" i="3" s="1"/>
  <c r="AD159" i="3"/>
  <c r="AD158" i="3" s="1"/>
  <c r="AD157" i="3" s="1"/>
  <c r="AD156" i="3" s="1"/>
  <c r="AQ159" i="3"/>
  <c r="AQ158" i="3" s="1"/>
  <c r="AQ157" i="3" s="1"/>
  <c r="AQ156" i="3" s="1"/>
  <c r="AD163" i="3"/>
  <c r="AD162" i="3" s="1"/>
  <c r="AD161" i="3" s="1"/>
  <c r="AD160" i="3" s="1"/>
  <c r="AQ163" i="3"/>
  <c r="AQ162" i="3" s="1"/>
  <c r="AQ161" i="3" s="1"/>
  <c r="AQ160" i="3" s="1"/>
  <c r="AD168" i="3"/>
  <c r="AD167" i="3" s="1"/>
  <c r="AD166" i="3" s="1"/>
  <c r="AQ168" i="3"/>
  <c r="AQ167" i="3" s="1"/>
  <c r="AQ166" i="3" s="1"/>
  <c r="AD171" i="3"/>
  <c r="AD170" i="3" s="1"/>
  <c r="AD169" i="3" s="1"/>
  <c r="AQ171" i="3"/>
  <c r="AQ170" i="3" s="1"/>
  <c r="AQ169" i="3" s="1"/>
  <c r="AD174" i="3"/>
  <c r="AD173" i="3" s="1"/>
  <c r="AD172" i="3" s="1"/>
  <c r="AQ174" i="3"/>
  <c r="AQ173" i="3" s="1"/>
  <c r="AQ172" i="3" s="1"/>
  <c r="AD177" i="3"/>
  <c r="AD176" i="3" s="1"/>
  <c r="AD175" i="3" s="1"/>
  <c r="AQ177" i="3"/>
  <c r="AQ176" i="3" s="1"/>
  <c r="AQ175" i="3" s="1"/>
  <c r="AD180" i="3"/>
  <c r="AD179" i="3" s="1"/>
  <c r="AD178" i="3" s="1"/>
  <c r="AQ180" i="3"/>
  <c r="AQ179" i="3" s="1"/>
  <c r="AQ178" i="3" s="1"/>
  <c r="AD183" i="3"/>
  <c r="AD182" i="3" s="1"/>
  <c r="AD181" i="3" s="1"/>
  <c r="AQ183" i="3"/>
  <c r="AQ182" i="3" s="1"/>
  <c r="AQ181" i="3" s="1"/>
  <c r="AD186" i="3"/>
  <c r="AD185" i="3" s="1"/>
  <c r="AD184" i="3" s="1"/>
  <c r="AQ186" i="3"/>
  <c r="AQ185" i="3" s="1"/>
  <c r="AQ184" i="3" s="1"/>
  <c r="AD189" i="3"/>
  <c r="AD188" i="3" s="1"/>
  <c r="AD187" i="3" s="1"/>
  <c r="AQ189" i="3"/>
  <c r="AQ188" i="3" s="1"/>
  <c r="AQ187" i="3" s="1"/>
  <c r="AD193" i="3"/>
  <c r="AD192" i="3" s="1"/>
  <c r="AD191" i="3" s="1"/>
  <c r="AQ193" i="3"/>
  <c r="AQ192" i="3" s="1"/>
  <c r="AQ191" i="3" s="1"/>
  <c r="AD196" i="3"/>
  <c r="AD195" i="3" s="1"/>
  <c r="AD194" i="3" s="1"/>
  <c r="AQ196" i="3"/>
  <c r="AQ195" i="3" s="1"/>
  <c r="AQ194" i="3" s="1"/>
  <c r="AD199" i="3"/>
  <c r="AD198" i="3" s="1"/>
  <c r="AD197" i="3" s="1"/>
  <c r="AQ199" i="3"/>
  <c r="AQ198" i="3" s="1"/>
  <c r="AQ197" i="3" s="1"/>
  <c r="AD202" i="3"/>
  <c r="AD201" i="3" s="1"/>
  <c r="AD200" i="3" s="1"/>
  <c r="AQ202" i="3"/>
  <c r="AQ201" i="3" s="1"/>
  <c r="AQ200" i="3" s="1"/>
  <c r="AD205" i="3"/>
  <c r="AD204" i="3" s="1"/>
  <c r="AD203" i="3" s="1"/>
  <c r="AQ205" i="3"/>
  <c r="AQ204" i="3" s="1"/>
  <c r="AQ203" i="3" s="1"/>
  <c r="AD208" i="3"/>
  <c r="AD207" i="3" s="1"/>
  <c r="AD206" i="3" s="1"/>
  <c r="AQ208" i="3"/>
  <c r="AQ207" i="3" s="1"/>
  <c r="AQ206" i="3" s="1"/>
  <c r="AD211" i="3"/>
  <c r="AD210" i="3" s="1"/>
  <c r="AD209" i="3" s="1"/>
  <c r="AQ211" i="3"/>
  <c r="AQ210" i="3" s="1"/>
  <c r="AQ209" i="3" s="1"/>
  <c r="AD220" i="3"/>
  <c r="AD219" i="3" s="1"/>
  <c r="AD218" i="3" s="1"/>
  <c r="AQ220" i="3"/>
  <c r="AQ219" i="3" s="1"/>
  <c r="AQ218" i="3" s="1"/>
  <c r="AD223" i="3"/>
  <c r="AD222" i="3" s="1"/>
  <c r="AD221" i="3" s="1"/>
  <c r="AQ223" i="3"/>
  <c r="AQ222" i="3" s="1"/>
  <c r="AQ221" i="3" s="1"/>
  <c r="AD227" i="3"/>
  <c r="AD226" i="3" s="1"/>
  <c r="AD225" i="3" s="1"/>
  <c r="AQ227" i="3"/>
  <c r="AQ226" i="3" s="1"/>
  <c r="AQ225" i="3" s="1"/>
  <c r="AD230" i="3"/>
  <c r="AD229" i="3" s="1"/>
  <c r="AD228" i="3" s="1"/>
  <c r="AQ230" i="3"/>
  <c r="AQ229" i="3" s="1"/>
  <c r="AQ228" i="3" s="1"/>
  <c r="AD236" i="3"/>
  <c r="AD235" i="3" s="1"/>
  <c r="AD234" i="3" s="1"/>
  <c r="AQ236" i="3"/>
  <c r="AQ235" i="3" s="1"/>
  <c r="AQ234" i="3" s="1"/>
  <c r="AD240" i="3"/>
  <c r="AD239" i="3" s="1"/>
  <c r="AQ240" i="3"/>
  <c r="AQ239" i="3" s="1"/>
  <c r="AD242" i="3"/>
  <c r="AD241" i="3" s="1"/>
  <c r="AQ242" i="3"/>
  <c r="AQ241" i="3" s="1"/>
  <c r="AD246" i="3"/>
  <c r="AD245" i="3" s="1"/>
  <c r="AD244" i="3" s="1"/>
  <c r="AQ246" i="3"/>
  <c r="AQ245" i="3" s="1"/>
  <c r="AQ244" i="3" s="1"/>
  <c r="AD249" i="3"/>
  <c r="AD248" i="3" s="1"/>
  <c r="AQ249" i="3"/>
  <c r="AQ248" i="3" s="1"/>
  <c r="AD251" i="3"/>
  <c r="AD250" i="3" s="1"/>
  <c r="AQ251" i="3"/>
  <c r="AQ250" i="3" s="1"/>
  <c r="AD253" i="3"/>
  <c r="AD252" i="3" s="1"/>
  <c r="AQ253" i="3"/>
  <c r="AQ252" i="3" s="1"/>
  <c r="AD256" i="3"/>
  <c r="AD255" i="3" s="1"/>
  <c r="AD254" i="3" s="1"/>
  <c r="AQ256" i="3"/>
  <c r="AQ255" i="3" s="1"/>
  <c r="AQ254" i="3" s="1"/>
  <c r="AD293" i="3"/>
  <c r="AD292" i="3" s="1"/>
  <c r="AD291" i="3" s="1"/>
  <c r="AD290" i="3" s="1"/>
  <c r="AQ293" i="3"/>
  <c r="AQ292" i="3" s="1"/>
  <c r="AQ291" i="3" s="1"/>
  <c r="AQ290" i="3" s="1"/>
  <c r="AD298" i="3"/>
  <c r="AD297" i="3" s="1"/>
  <c r="AD296" i="3" s="1"/>
  <c r="AD295" i="3" s="1"/>
  <c r="AQ298" i="3"/>
  <c r="AQ297" i="3" s="1"/>
  <c r="AQ296" i="3" s="1"/>
  <c r="AQ295" i="3" s="1"/>
  <c r="AD302" i="3"/>
  <c r="AD301" i="3" s="1"/>
  <c r="AD300" i="3" s="1"/>
  <c r="AQ302" i="3"/>
  <c r="AQ301" i="3" s="1"/>
  <c r="AQ300" i="3" s="1"/>
  <c r="AD305" i="3"/>
  <c r="AD304" i="3" s="1"/>
  <c r="AD303" i="3" s="1"/>
  <c r="AD299" i="3" s="1"/>
  <c r="AQ305" i="3"/>
  <c r="AQ304" i="3" s="1"/>
  <c r="AQ303" i="3" s="1"/>
  <c r="AD309" i="3"/>
  <c r="AD308" i="3" s="1"/>
  <c r="AD307" i="3" s="1"/>
  <c r="AQ309" i="3"/>
  <c r="AQ308" i="3" s="1"/>
  <c r="AQ307" i="3" s="1"/>
  <c r="AD312" i="3"/>
  <c r="AD311" i="3" s="1"/>
  <c r="AD310" i="3" s="1"/>
  <c r="AQ312" i="3"/>
  <c r="AQ311" i="3" s="1"/>
  <c r="AQ310" i="3" s="1"/>
  <c r="AD315" i="3"/>
  <c r="AD314" i="3" s="1"/>
  <c r="AD313" i="3" s="1"/>
  <c r="AQ315" i="3"/>
  <c r="AQ314" i="3" s="1"/>
  <c r="AQ313" i="3" s="1"/>
  <c r="AD318" i="3"/>
  <c r="AQ318" i="3"/>
  <c r="AD319" i="3"/>
  <c r="AQ319" i="3"/>
  <c r="AD322" i="3"/>
  <c r="AD321" i="3" s="1"/>
  <c r="AD320" i="3" s="1"/>
  <c r="AQ322" i="3"/>
  <c r="AQ321" i="3" s="1"/>
  <c r="AQ320" i="3" s="1"/>
  <c r="AD326" i="3"/>
  <c r="AD325" i="3" s="1"/>
  <c r="AQ326" i="3"/>
  <c r="AQ325" i="3" s="1"/>
  <c r="AD328" i="3"/>
  <c r="AD327" i="3" s="1"/>
  <c r="AQ328" i="3"/>
  <c r="AQ327" i="3" s="1"/>
  <c r="AD331" i="3"/>
  <c r="AD330" i="3" s="1"/>
  <c r="AQ331" i="3"/>
  <c r="AQ330" i="3" s="1"/>
  <c r="AD333" i="3"/>
  <c r="AD332" i="3" s="1"/>
  <c r="AQ333" i="3"/>
  <c r="AQ332" i="3" s="1"/>
  <c r="AD336" i="3"/>
  <c r="AD335" i="3" s="1"/>
  <c r="AD334" i="3" s="1"/>
  <c r="AQ336" i="3"/>
  <c r="AQ335" i="3" s="1"/>
  <c r="AQ334" i="3" s="1"/>
  <c r="AD341" i="3"/>
  <c r="AD340" i="3" s="1"/>
  <c r="AD339" i="3" s="1"/>
  <c r="AD338" i="3" s="1"/>
  <c r="AQ341" i="3"/>
  <c r="AQ340" i="3" s="1"/>
  <c r="AQ339" i="3" s="1"/>
  <c r="AQ338" i="3" s="1"/>
  <c r="AD345" i="3"/>
  <c r="AD344" i="3" s="1"/>
  <c r="AQ345" i="3"/>
  <c r="AQ344" i="3" s="1"/>
  <c r="AQ343" i="3" s="1"/>
  <c r="AD347" i="3"/>
  <c r="AD346" i="3" s="1"/>
  <c r="AQ347" i="3"/>
  <c r="AQ346" i="3" s="1"/>
  <c r="AD350" i="3"/>
  <c r="AD349" i="3" s="1"/>
  <c r="AQ350" i="3"/>
  <c r="AQ349" i="3" s="1"/>
  <c r="AQ348" i="3" s="1"/>
  <c r="AD352" i="3"/>
  <c r="AD351" i="3" s="1"/>
  <c r="AQ352" i="3"/>
  <c r="AQ351" i="3" s="1"/>
  <c r="AD355" i="3"/>
  <c r="AD354" i="3" s="1"/>
  <c r="AD353" i="3" s="1"/>
  <c r="AQ355" i="3"/>
  <c r="AQ354" i="3" s="1"/>
  <c r="AQ353" i="3" s="1"/>
  <c r="AD358" i="3"/>
  <c r="AD357" i="3" s="1"/>
  <c r="AQ358" i="3"/>
  <c r="AQ357" i="3" s="1"/>
  <c r="AD360" i="3"/>
  <c r="AD359" i="3" s="1"/>
  <c r="AQ360" i="3"/>
  <c r="AQ359" i="3" s="1"/>
  <c r="AD363" i="3"/>
  <c r="AD362" i="3" s="1"/>
  <c r="AD361" i="3" s="1"/>
  <c r="AQ363" i="3"/>
  <c r="AQ362" i="3" s="1"/>
  <c r="AQ361" i="3" s="1"/>
  <c r="AD368" i="3"/>
  <c r="AD367" i="3" s="1"/>
  <c r="AD366" i="3" s="1"/>
  <c r="AD365" i="3" s="1"/>
  <c r="AQ368" i="3"/>
  <c r="AQ367" i="3" s="1"/>
  <c r="AQ366" i="3" s="1"/>
  <c r="AQ365" i="3" s="1"/>
  <c r="AD372" i="3"/>
  <c r="AD371" i="3" s="1"/>
  <c r="AD370" i="3" s="1"/>
  <c r="AD369" i="3" s="1"/>
  <c r="AQ372" i="3"/>
  <c r="AQ371" i="3" s="1"/>
  <c r="AQ370" i="3" s="1"/>
  <c r="AQ369" i="3" s="1"/>
  <c r="S160" i="1"/>
  <c r="S159" i="1" s="1"/>
  <c r="U178" i="2"/>
  <c r="U177" i="2" s="1"/>
  <c r="U176" i="2" s="1"/>
  <c r="N296" i="1"/>
  <c r="N295" i="1" s="1"/>
  <c r="K343" i="1"/>
  <c r="N371" i="1"/>
  <c r="N370" i="1" s="1"/>
  <c r="N369" i="1" s="1"/>
  <c r="N368" i="1" s="1"/>
  <c r="Q35" i="1"/>
  <c r="O59" i="1"/>
  <c r="O58" i="1" s="1"/>
  <c r="O57" i="1" s="1"/>
  <c r="Q146" i="1"/>
  <c r="Q305" i="1"/>
  <c r="Q317" i="3"/>
  <c r="Q316" i="3" s="1"/>
  <c r="P324" i="3"/>
  <c r="T119" i="1"/>
  <c r="T118" i="1" s="1"/>
  <c r="P346" i="1"/>
  <c r="U95" i="1"/>
  <c r="U94" i="1" s="1"/>
  <c r="L95" i="1"/>
  <c r="L94" i="1" s="1"/>
  <c r="S178" i="2"/>
  <c r="S177" i="2" s="1"/>
  <c r="S176" i="2" s="1"/>
  <c r="K371" i="1"/>
  <c r="K370" i="1" s="1"/>
  <c r="K369" i="1" s="1"/>
  <c r="K368" i="1" s="1"/>
  <c r="O190" i="1"/>
  <c r="O192" i="1"/>
  <c r="R178" i="2"/>
  <c r="R177" i="2" s="1"/>
  <c r="R176" i="2" s="1"/>
  <c r="N317" i="2"/>
  <c r="N316" i="2" s="1"/>
  <c r="O348" i="3"/>
  <c r="O343" i="3"/>
  <c r="O342" i="3" s="1"/>
  <c r="Q317" i="2"/>
  <c r="Q316" i="2" s="1"/>
  <c r="N327" i="2"/>
  <c r="N326" i="2" s="1"/>
  <c r="N325" i="2" s="1"/>
  <c r="Q340" i="2"/>
  <c r="Q191" i="2"/>
  <c r="Q226" i="2"/>
  <c r="Q225" i="2" s="1"/>
  <c r="N226" i="2"/>
  <c r="N225" i="2" s="1"/>
  <c r="N219" i="2" s="1"/>
  <c r="N340" i="2"/>
  <c r="P317" i="3"/>
  <c r="P316" i="3" s="1"/>
  <c r="O40" i="1"/>
  <c r="Q28" i="1"/>
  <c r="Q27" i="1"/>
  <c r="Q14" i="1"/>
  <c r="N196" i="2"/>
  <c r="N26" i="2"/>
  <c r="N204" i="2"/>
  <c r="O196" i="2"/>
  <c r="N364" i="2"/>
  <c r="N160" i="2"/>
  <c r="N191" i="2"/>
  <c r="P79" i="2"/>
  <c r="P78" i="2" s="1"/>
  <c r="P77" i="2" s="1"/>
  <c r="P204" i="2"/>
  <c r="Q265" i="2"/>
  <c r="P317" i="2"/>
  <c r="P316" i="2" s="1"/>
  <c r="Q308" i="2"/>
  <c r="Q299" i="3"/>
  <c r="O100" i="3"/>
  <c r="P356" i="3"/>
  <c r="AG317" i="3"/>
  <c r="AG316" i="3" s="1"/>
  <c r="Q21" i="3"/>
  <c r="Q324" i="3"/>
  <c r="O356" i="3"/>
  <c r="Q238" i="3"/>
  <c r="Q237" i="3" s="1"/>
  <c r="N265" i="2"/>
  <c r="N246" i="2" s="1"/>
  <c r="Q182" i="2"/>
  <c r="Q183" i="2"/>
  <c r="O182" i="2"/>
  <c r="O183" i="2"/>
  <c r="O146" i="1"/>
  <c r="Q196" i="2"/>
  <c r="P298" i="2"/>
  <c r="P297" i="2" s="1"/>
  <c r="P296" i="2" s="1"/>
  <c r="O371" i="2"/>
  <c r="O370" i="2" s="1"/>
  <c r="M296" i="1"/>
  <c r="M295" i="1" s="1"/>
  <c r="N305" i="1"/>
  <c r="N332" i="1"/>
  <c r="P329" i="3"/>
  <c r="N182" i="2"/>
  <c r="P308" i="2"/>
  <c r="O364" i="2"/>
  <c r="Q364" i="2"/>
  <c r="O247" i="3"/>
  <c r="Q364" i="3"/>
  <c r="O191" i="2"/>
  <c r="N308" i="2"/>
  <c r="M68" i="1"/>
  <c r="M67" i="1" s="1"/>
  <c r="M66" i="1" s="1"/>
  <c r="M205" i="1"/>
  <c r="O376" i="2"/>
  <c r="O42" i="3"/>
  <c r="P127" i="3"/>
  <c r="P126" i="3" s="1"/>
  <c r="O133" i="3"/>
  <c r="AE160" i="2"/>
  <c r="R382" i="2"/>
  <c r="R381" i="2" s="1"/>
  <c r="R380" i="2" s="1"/>
  <c r="R55" i="3"/>
  <c r="R54" i="3" s="1"/>
  <c r="R53" i="3" s="1"/>
  <c r="R358" i="2"/>
  <c r="R357" i="2" s="1"/>
  <c r="R356" i="2" s="1"/>
  <c r="R372" i="3"/>
  <c r="R371" i="3"/>
  <c r="R370" i="3" s="1"/>
  <c r="R369" i="3" s="1"/>
  <c r="R347" i="2"/>
  <c r="R346" i="2" s="1"/>
  <c r="R345" i="2" s="1"/>
  <c r="R49" i="3"/>
  <c r="R48" i="3" s="1"/>
  <c r="R47" i="3" s="1"/>
  <c r="U363" i="2"/>
  <c r="U362" i="2" s="1"/>
  <c r="U361" i="2" s="1"/>
  <c r="U360" i="2" s="1"/>
  <c r="U305" i="3"/>
  <c r="U304" i="3" s="1"/>
  <c r="U303" i="3" s="1"/>
  <c r="S380" i="1"/>
  <c r="S379" i="1" s="1"/>
  <c r="S379" i="2"/>
  <c r="S378" i="2" s="1"/>
  <c r="S377" i="2" s="1"/>
  <c r="S52" i="3"/>
  <c r="S51" i="3" s="1"/>
  <c r="S50" i="3" s="1"/>
  <c r="U372" i="1"/>
  <c r="U373" i="2"/>
  <c r="U372" i="2" s="1"/>
  <c r="U14" i="3"/>
  <c r="U13" i="3" s="1"/>
  <c r="U353" i="1"/>
  <c r="U352" i="1"/>
  <c r="U351" i="1" s="1"/>
  <c r="U369" i="2"/>
  <c r="U368" i="2" s="1"/>
  <c r="U367" i="2" s="1"/>
  <c r="U62" i="3"/>
  <c r="U61" i="3" s="1"/>
  <c r="U60" i="3" s="1"/>
  <c r="U59" i="3" s="1"/>
  <c r="T349" i="1"/>
  <c r="T348" i="1" s="1"/>
  <c r="T347" i="2"/>
  <c r="T346" i="2" s="1"/>
  <c r="T345" i="2" s="1"/>
  <c r="T49" i="3"/>
  <c r="T48" i="3" s="1"/>
  <c r="T47" i="3" s="1"/>
  <c r="S346" i="1"/>
  <c r="S344" i="2"/>
  <c r="S343" i="2" s="1"/>
  <c r="S46" i="3"/>
  <c r="S45" i="3" s="1"/>
  <c r="U338" i="1"/>
  <c r="U337" i="1" s="1"/>
  <c r="U315" i="2"/>
  <c r="U314" i="2" s="1"/>
  <c r="U313" i="2" s="1"/>
  <c r="U336" i="3"/>
  <c r="U335" i="3" s="1"/>
  <c r="U334" i="3" s="1"/>
  <c r="U30" i="2"/>
  <c r="U29" i="2" s="1"/>
  <c r="U25" i="3"/>
  <c r="U24" i="3" s="1"/>
  <c r="S32" i="2"/>
  <c r="S31" i="2" s="1"/>
  <c r="S27" i="3"/>
  <c r="S26" i="3" s="1"/>
  <c r="S35" i="2"/>
  <c r="S34" i="2" s="1"/>
  <c r="S33" i="2" s="1"/>
  <c r="S30" i="3"/>
  <c r="S29" i="3" s="1"/>
  <c r="S28" i="3" s="1"/>
  <c r="T121" i="2"/>
  <c r="T120" i="2" s="1"/>
  <c r="T119" i="2" s="1"/>
  <c r="T118" i="2" s="1"/>
  <c r="T117" i="2" s="1"/>
  <c r="T40" i="3"/>
  <c r="T39" i="3" s="1"/>
  <c r="T38" i="3" s="1"/>
  <c r="T37" i="3" s="1"/>
  <c r="U17" i="2"/>
  <c r="U16" i="2" s="1"/>
  <c r="U70" i="3"/>
  <c r="U69" i="3" s="1"/>
  <c r="S46" i="1"/>
  <c r="S45" i="1" s="1"/>
  <c r="S41" i="2"/>
  <c r="S40" i="2" s="1"/>
  <c r="S39" i="2" s="1"/>
  <c r="S76" i="3"/>
  <c r="S75" i="3" s="1"/>
  <c r="S74" i="3" s="1"/>
  <c r="U50" i="2"/>
  <c r="U49" i="2" s="1"/>
  <c r="U48" i="2" s="1"/>
  <c r="U82" i="3"/>
  <c r="U81" i="3" s="1"/>
  <c r="U80" i="3" s="1"/>
  <c r="S81" i="2"/>
  <c r="S80" i="2" s="1"/>
  <c r="S93" i="3"/>
  <c r="S92" i="3" s="1"/>
  <c r="U85" i="2"/>
  <c r="U84" i="2" s="1"/>
  <c r="U97" i="3"/>
  <c r="U96" i="3" s="1"/>
  <c r="S71" i="1"/>
  <c r="S73" i="1"/>
  <c r="S76" i="1"/>
  <c r="S75" i="1" s="1"/>
  <c r="S63" i="2"/>
  <c r="S62" i="2" s="1"/>
  <c r="S104" i="3"/>
  <c r="S103" i="3" s="1"/>
  <c r="U68" i="2"/>
  <c r="U67" i="2" s="1"/>
  <c r="U66" i="2" s="1"/>
  <c r="U109" i="3"/>
  <c r="U108" i="3" s="1"/>
  <c r="U107" i="3" s="1"/>
  <c r="T81" i="1"/>
  <c r="T80" i="1" s="1"/>
  <c r="T79" i="1" s="1"/>
  <c r="T90" i="2"/>
  <c r="T89" i="2" s="1"/>
  <c r="T88" i="2" s="1"/>
  <c r="T87" i="2" s="1"/>
  <c r="T86" i="2" s="1"/>
  <c r="T114" i="3"/>
  <c r="T113" i="3" s="1"/>
  <c r="T112" i="3" s="1"/>
  <c r="T111" i="3" s="1"/>
  <c r="S85" i="1"/>
  <c r="S84" i="1" s="1"/>
  <c r="S88" i="1"/>
  <c r="S87" i="1" s="1"/>
  <c r="S126" i="2"/>
  <c r="S125" i="2" s="1"/>
  <c r="S124" i="2" s="1"/>
  <c r="S118" i="3"/>
  <c r="S117" i="3" s="1"/>
  <c r="S116" i="3" s="1"/>
  <c r="U92" i="1"/>
  <c r="U91" i="1"/>
  <c r="U90" i="1" s="1"/>
  <c r="U137" i="2"/>
  <c r="U136" i="2" s="1"/>
  <c r="U135" i="2" s="1"/>
  <c r="U134" i="2" s="1"/>
  <c r="U133" i="2" s="1"/>
  <c r="U125" i="3"/>
  <c r="U124" i="3" s="1"/>
  <c r="U123" i="3" s="1"/>
  <c r="U122" i="3" s="1"/>
  <c r="T20" i="2"/>
  <c r="T19" i="2" s="1"/>
  <c r="T129" i="3"/>
  <c r="T128" i="3" s="1"/>
  <c r="U106" i="1"/>
  <c r="U105" i="1" s="1"/>
  <c r="U107" i="2"/>
  <c r="U106" i="2" s="1"/>
  <c r="U105" i="2" s="1"/>
  <c r="U139" i="3"/>
  <c r="U138" i="3" s="1"/>
  <c r="U137" i="3" s="1"/>
  <c r="S113" i="1"/>
  <c r="S112" i="1" s="1"/>
  <c r="S98" i="2"/>
  <c r="S97" i="2" s="1"/>
  <c r="S96" i="2" s="1"/>
  <c r="U119" i="1"/>
  <c r="U118" i="1" s="1"/>
  <c r="U110" i="2"/>
  <c r="U109" i="2" s="1"/>
  <c r="U108" i="2" s="1"/>
  <c r="T113" i="2"/>
  <c r="T112" i="2" s="1"/>
  <c r="T111" i="2" s="1"/>
  <c r="T152" i="3"/>
  <c r="T151" i="3" s="1"/>
  <c r="T150" i="3" s="1"/>
  <c r="S125" i="1"/>
  <c r="S124" i="1" s="1"/>
  <c r="S116" i="2"/>
  <c r="S115" i="2" s="1"/>
  <c r="S114" i="2" s="1"/>
  <c r="S155" i="3"/>
  <c r="S154" i="3" s="1"/>
  <c r="S153" i="3" s="1"/>
  <c r="U147" i="2"/>
  <c r="U146" i="2" s="1"/>
  <c r="U145" i="2" s="1"/>
  <c r="U144" i="2" s="1"/>
  <c r="U143" i="2" s="1"/>
  <c r="U163" i="3"/>
  <c r="U162" i="3" s="1"/>
  <c r="U161" i="3" s="1"/>
  <c r="U160" i="3" s="1"/>
  <c r="T138" i="1"/>
  <c r="T137" i="1" s="1"/>
  <c r="T153" i="2"/>
  <c r="T152" i="2" s="1"/>
  <c r="T151" i="2" s="1"/>
  <c r="S141" i="1"/>
  <c r="S140" i="1" s="1"/>
  <c r="S156" i="2"/>
  <c r="S155" i="2" s="1"/>
  <c r="S154" i="2" s="1"/>
  <c r="U162" i="2"/>
  <c r="U161" i="2" s="1"/>
  <c r="U170" i="1"/>
  <c r="U169" i="1" s="1"/>
  <c r="U168" i="1" s="1"/>
  <c r="U187" i="2"/>
  <c r="U186" i="2" s="1"/>
  <c r="U185" i="2" s="1"/>
  <c r="U184" i="2" s="1"/>
  <c r="U293" i="3"/>
  <c r="U292" i="3" s="1"/>
  <c r="U291" i="3" s="1"/>
  <c r="U290" i="3" s="1"/>
  <c r="S238" i="2"/>
  <c r="S237" i="2" s="1"/>
  <c r="S236" i="2" s="1"/>
  <c r="S235" i="2" s="1"/>
  <c r="S312" i="3"/>
  <c r="S311" i="3" s="1"/>
  <c r="S310" i="3" s="1"/>
  <c r="U192" i="1"/>
  <c r="U328" i="3"/>
  <c r="U327" i="3" s="1"/>
  <c r="U324" i="3" s="1"/>
  <c r="U232" i="2"/>
  <c r="U231" i="2" s="1"/>
  <c r="U230" i="2" s="1"/>
  <c r="U226" i="2" s="1"/>
  <c r="U225" i="2" s="1"/>
  <c r="U309" i="3"/>
  <c r="U308" i="3" s="1"/>
  <c r="U307" i="3" s="1"/>
  <c r="O14" i="1"/>
  <c r="P32" i="2"/>
  <c r="P31" i="2" s="1"/>
  <c r="P41" i="2"/>
  <c r="P40" i="2" s="1"/>
  <c r="P39" i="2" s="1"/>
  <c r="P126" i="2"/>
  <c r="P125" i="2" s="1"/>
  <c r="P124" i="2" s="1"/>
  <c r="P118" i="3"/>
  <c r="P117" i="3" s="1"/>
  <c r="P116" i="3" s="1"/>
  <c r="P101" i="2"/>
  <c r="P100" i="2" s="1"/>
  <c r="P99" i="2" s="1"/>
  <c r="P136" i="3"/>
  <c r="P135" i="3" s="1"/>
  <c r="P134" i="3" s="1"/>
  <c r="P159" i="2"/>
  <c r="P158" i="2"/>
  <c r="P157" i="2" s="1"/>
  <c r="P213" i="2"/>
  <c r="P212" i="2" s="1"/>
  <c r="P211" i="2" s="1"/>
  <c r="P210" i="2" s="1"/>
  <c r="P209" i="2" s="1"/>
  <c r="P341" i="3"/>
  <c r="P340" i="3" s="1"/>
  <c r="P339" i="3" s="1"/>
  <c r="P338" i="3" s="1"/>
  <c r="P193" i="2"/>
  <c r="P192" i="2" s="1"/>
  <c r="P345" i="3"/>
  <c r="P344" i="3" s="1"/>
  <c r="P277" i="2"/>
  <c r="P276" i="2" s="1"/>
  <c r="P275" i="2" s="1"/>
  <c r="P177" i="3"/>
  <c r="P176" i="3" s="1"/>
  <c r="P175" i="3" s="1"/>
  <c r="O246" i="1"/>
  <c r="O245" i="1"/>
  <c r="O189" i="3"/>
  <c r="O188" i="3" s="1"/>
  <c r="O187" i="3" s="1"/>
  <c r="O250" i="1"/>
  <c r="O249" i="1" s="1"/>
  <c r="O249" i="2"/>
  <c r="O248" i="2" s="1"/>
  <c r="O247" i="2" s="1"/>
  <c r="O193" i="3"/>
  <c r="O192" i="3" s="1"/>
  <c r="O191" i="3" s="1"/>
  <c r="P329" i="2"/>
  <c r="P328" i="2" s="1"/>
  <c r="P240" i="3"/>
  <c r="P239" i="3" s="1"/>
  <c r="O324" i="2"/>
  <c r="O323" i="2" s="1"/>
  <c r="O322" i="2" s="1"/>
  <c r="O321" i="2" s="1"/>
  <c r="O320" i="2" s="1"/>
  <c r="O322" i="3"/>
  <c r="O321" i="3" s="1"/>
  <c r="O320" i="3" s="1"/>
  <c r="P358" i="2"/>
  <c r="P357" i="2" s="1"/>
  <c r="P356" i="2" s="1"/>
  <c r="P372" i="3"/>
  <c r="P371" i="3" s="1"/>
  <c r="P370" i="3" s="1"/>
  <c r="P369" i="3" s="1"/>
  <c r="P364" i="3" s="1"/>
  <c r="Q386" i="1"/>
  <c r="Q385" i="1" s="1"/>
  <c r="P20" i="3"/>
  <c r="P19" i="3" s="1"/>
  <c r="P18" i="3" s="1"/>
  <c r="P27" i="3"/>
  <c r="P26" i="3" s="1"/>
  <c r="P33" i="3"/>
  <c r="P32" i="3" s="1"/>
  <c r="P31" i="3" s="1"/>
  <c r="P46" i="3"/>
  <c r="P45" i="3" s="1"/>
  <c r="P55" i="3"/>
  <c r="P54" i="3" s="1"/>
  <c r="P53" i="3" s="1"/>
  <c r="P79" i="3"/>
  <c r="P78" i="3" s="1"/>
  <c r="P77" i="3" s="1"/>
  <c r="R379" i="2"/>
  <c r="R378" i="2" s="1"/>
  <c r="R377" i="2" s="1"/>
  <c r="R52" i="3"/>
  <c r="R51" i="3" s="1"/>
  <c r="R50" i="3" s="1"/>
  <c r="R352" i="2"/>
  <c r="R351" i="2" s="1"/>
  <c r="R350" i="2" s="1"/>
  <c r="R368" i="3"/>
  <c r="R367" i="3" s="1"/>
  <c r="R366" i="3" s="1"/>
  <c r="R365" i="3" s="1"/>
  <c r="R344" i="2"/>
  <c r="R343" i="2" s="1"/>
  <c r="R46" i="3"/>
  <c r="R45" i="3" s="1"/>
  <c r="M95" i="1"/>
  <c r="M94" i="1" s="1"/>
  <c r="T386" i="1"/>
  <c r="T385" i="1" s="1"/>
  <c r="T385" i="2"/>
  <c r="T384" i="2" s="1"/>
  <c r="T383" i="2" s="1"/>
  <c r="T58" i="3"/>
  <c r="T57" i="3" s="1"/>
  <c r="T56" i="3" s="1"/>
  <c r="S383" i="1"/>
  <c r="S382" i="1" s="1"/>
  <c r="S382" i="2"/>
  <c r="S381" i="2" s="1"/>
  <c r="S380" i="2" s="1"/>
  <c r="S55" i="3"/>
  <c r="S54" i="3" s="1"/>
  <c r="S53" i="3" s="1"/>
  <c r="U374" i="1"/>
  <c r="U375" i="2"/>
  <c r="U374" i="2" s="1"/>
  <c r="U16" i="3"/>
  <c r="U15" i="3" s="1"/>
  <c r="S366" i="1"/>
  <c r="S365" i="1" s="1"/>
  <c r="S364" i="1" s="1"/>
  <c r="S358" i="2"/>
  <c r="S357" i="2" s="1"/>
  <c r="S356" i="2" s="1"/>
  <c r="S372" i="3"/>
  <c r="S371" i="3" s="1"/>
  <c r="S370" i="3" s="1"/>
  <c r="S369" i="3" s="1"/>
  <c r="U366" i="2"/>
  <c r="U365" i="2" s="1"/>
  <c r="U364" i="2" s="1"/>
  <c r="U88" i="3"/>
  <c r="S349" i="1"/>
  <c r="S348" i="1" s="1"/>
  <c r="S347" i="2"/>
  <c r="S346" i="2" s="1"/>
  <c r="S345" i="2" s="1"/>
  <c r="S49" i="3"/>
  <c r="S48" i="3" s="1"/>
  <c r="S47" i="3" s="1"/>
  <c r="U344" i="1"/>
  <c r="U342" i="2"/>
  <c r="U341" i="2" s="1"/>
  <c r="U44" i="3"/>
  <c r="U43" i="3" s="1"/>
  <c r="T338" i="1"/>
  <c r="T337" i="1" s="1"/>
  <c r="T315" i="2"/>
  <c r="T314" i="2" s="1"/>
  <c r="T313" i="2" s="1"/>
  <c r="T336" i="3"/>
  <c r="T335" i="3" s="1"/>
  <c r="T334" i="3" s="1"/>
  <c r="U12" i="1"/>
  <c r="U11" i="1" s="1"/>
  <c r="U25" i="2"/>
  <c r="U24" i="2" s="1"/>
  <c r="U23" i="2" s="1"/>
  <c r="U20" i="3"/>
  <c r="U19" i="3" s="1"/>
  <c r="U18" i="3" s="1"/>
  <c r="S28" i="2"/>
  <c r="S27" i="2"/>
  <c r="S23" i="3"/>
  <c r="S22" i="3" s="1"/>
  <c r="U25" i="1"/>
  <c r="U24" i="1" s="1"/>
  <c r="U47" i="2"/>
  <c r="U46" i="2" s="1"/>
  <c r="U45" i="2" s="1"/>
  <c r="U33" i="3"/>
  <c r="U32" i="3" s="1"/>
  <c r="U31" i="3" s="1"/>
  <c r="T28" i="1"/>
  <c r="T27" i="1" s="1"/>
  <c r="T56" i="2"/>
  <c r="T55" i="2" s="1"/>
  <c r="T54" i="2" s="1"/>
  <c r="T36" i="3"/>
  <c r="T35" i="3" s="1"/>
  <c r="T34" i="3" s="1"/>
  <c r="U15" i="2"/>
  <c r="U14" i="2" s="1"/>
  <c r="U68" i="3"/>
  <c r="U67" i="3" s="1"/>
  <c r="T17" i="2"/>
  <c r="T16" i="2" s="1"/>
  <c r="T70" i="3"/>
  <c r="T69" i="3" s="1"/>
  <c r="S38" i="2"/>
  <c r="S37" i="2" s="1"/>
  <c r="S36" i="2" s="1"/>
  <c r="S73" i="3"/>
  <c r="S72" i="3" s="1"/>
  <c r="S71" i="3" s="1"/>
  <c r="U49" i="1"/>
  <c r="U48" i="1" s="1"/>
  <c r="U44" i="2"/>
  <c r="U43" i="2"/>
  <c r="U42" i="2" s="1"/>
  <c r="U79" i="3"/>
  <c r="U78" i="3" s="1"/>
  <c r="U77" i="3" s="1"/>
  <c r="S85" i="3"/>
  <c r="S84" i="3" s="1"/>
  <c r="S83" i="3" s="1"/>
  <c r="T85" i="2"/>
  <c r="T84" i="2" s="1"/>
  <c r="T97" i="3"/>
  <c r="T96" i="3" s="1"/>
  <c r="S61" i="2"/>
  <c r="S60" i="2" s="1"/>
  <c r="S102" i="3"/>
  <c r="S101" i="3" s="1"/>
  <c r="U65" i="2"/>
  <c r="U64" i="2" s="1"/>
  <c r="U106" i="3"/>
  <c r="U105" i="3" s="1"/>
  <c r="U132" i="2"/>
  <c r="U131" i="2" s="1"/>
  <c r="U130" i="2" s="1"/>
  <c r="U121" i="3"/>
  <c r="U120" i="3" s="1"/>
  <c r="U119" i="3" s="1"/>
  <c r="U101" i="2"/>
  <c r="U100" i="2" s="1"/>
  <c r="U99" i="2" s="1"/>
  <c r="U134" i="3"/>
  <c r="U133" i="3" s="1"/>
  <c r="U104" i="2"/>
  <c r="U103" i="2" s="1"/>
  <c r="U102" i="2" s="1"/>
  <c r="U149" i="3"/>
  <c r="U148" i="3" s="1"/>
  <c r="U147" i="3" s="1"/>
  <c r="S113" i="2"/>
  <c r="S112" i="2" s="1"/>
  <c r="S111" i="2" s="1"/>
  <c r="S152" i="3"/>
  <c r="S151" i="3" s="1"/>
  <c r="S150" i="3" s="1"/>
  <c r="U142" i="2"/>
  <c r="U141" i="2" s="1"/>
  <c r="U140" i="2" s="1"/>
  <c r="U139" i="2" s="1"/>
  <c r="U138" i="2" s="1"/>
  <c r="U159" i="3"/>
  <c r="U158" i="3" s="1"/>
  <c r="U157" i="3" s="1"/>
  <c r="U156" i="3" s="1"/>
  <c r="T133" i="1"/>
  <c r="T132" i="1" s="1"/>
  <c r="T131" i="1" s="1"/>
  <c r="T147" i="2"/>
  <c r="T146" i="2" s="1"/>
  <c r="T145" i="2" s="1"/>
  <c r="T144" i="2" s="1"/>
  <c r="T143" i="2" s="1"/>
  <c r="T163" i="3"/>
  <c r="T162" i="3" s="1"/>
  <c r="T161" i="3" s="1"/>
  <c r="T160" i="3" s="1"/>
  <c r="U159" i="2"/>
  <c r="U158" i="2" s="1"/>
  <c r="U157" i="2" s="1"/>
  <c r="S149" i="1"/>
  <c r="S164" i="2"/>
  <c r="S163" i="2" s="1"/>
  <c r="T172" i="2"/>
  <c r="T171" i="2" s="1"/>
  <c r="U181" i="2"/>
  <c r="U180" i="2" s="1"/>
  <c r="U179" i="2" s="1"/>
  <c r="S175" i="1"/>
  <c r="S174" i="1"/>
  <c r="S173" i="1"/>
  <c r="S224" i="2"/>
  <c r="S223" i="2" s="1"/>
  <c r="S222" i="2" s="1"/>
  <c r="S221" i="2" s="1"/>
  <c r="S220" i="2" s="1"/>
  <c r="S298" i="3"/>
  <c r="S297" i="3" s="1"/>
  <c r="S296" i="3" s="1"/>
  <c r="S295" i="3" s="1"/>
  <c r="U190" i="1"/>
  <c r="U326" i="3"/>
  <c r="U325" i="3" s="1"/>
  <c r="S213" i="2"/>
  <c r="S212" i="2" s="1"/>
  <c r="S211" i="2" s="1"/>
  <c r="S210" i="2" s="1"/>
  <c r="S209" i="2" s="1"/>
  <c r="S341" i="3"/>
  <c r="S340" i="3" s="1"/>
  <c r="S339" i="3" s="1"/>
  <c r="S338" i="3" s="1"/>
  <c r="T232" i="2"/>
  <c r="T231" i="2" s="1"/>
  <c r="T230" i="2" s="1"/>
  <c r="T309" i="3"/>
  <c r="T308" i="3" s="1"/>
  <c r="T307" i="3" s="1"/>
  <c r="P30" i="2"/>
  <c r="P29" i="2" s="1"/>
  <c r="P38" i="2"/>
  <c r="P37" i="2"/>
  <c r="P36" i="2" s="1"/>
  <c r="P73" i="2"/>
  <c r="P72" i="2" s="1"/>
  <c r="P71" i="2" s="1"/>
  <c r="P70" i="2" s="1"/>
  <c r="P69" i="2" s="1"/>
  <c r="Q83" i="2"/>
  <c r="Q82" i="2" s="1"/>
  <c r="Q95" i="3"/>
  <c r="Q94" i="3" s="1"/>
  <c r="O85" i="2"/>
  <c r="O84" i="2" s="1"/>
  <c r="O79" i="2" s="1"/>
  <c r="O78" i="2" s="1"/>
  <c r="O77" i="2" s="1"/>
  <c r="O97" i="3"/>
  <c r="O96" i="3" s="1"/>
  <c r="O91" i="3" s="1"/>
  <c r="O90" i="3" s="1"/>
  <c r="O89" i="3" s="1"/>
  <c r="P61" i="2"/>
  <c r="P60" i="2" s="1"/>
  <c r="P102" i="3"/>
  <c r="P101" i="3" s="1"/>
  <c r="P63" i="2"/>
  <c r="P62" i="2" s="1"/>
  <c r="P104" i="3"/>
  <c r="P103" i="3" s="1"/>
  <c r="P65" i="2"/>
  <c r="P64" i="2" s="1"/>
  <c r="P106" i="3"/>
  <c r="P105" i="3" s="1"/>
  <c r="P68" i="2"/>
  <c r="P67" i="2" s="1"/>
  <c r="P66" i="2" s="1"/>
  <c r="P109" i="3"/>
  <c r="P108" i="3" s="1"/>
  <c r="P107" i="3" s="1"/>
  <c r="O90" i="2"/>
  <c r="O89" i="2" s="1"/>
  <c r="O88" i="2" s="1"/>
  <c r="O87" i="2" s="1"/>
  <c r="O86" i="2" s="1"/>
  <c r="O114" i="3"/>
  <c r="O113" i="3" s="1"/>
  <c r="O112" i="3" s="1"/>
  <c r="O111" i="3" s="1"/>
  <c r="O98" i="1"/>
  <c r="O22" i="2"/>
  <c r="O21" i="2" s="1"/>
  <c r="O131" i="3"/>
  <c r="O130" i="3" s="1"/>
  <c r="P104" i="2"/>
  <c r="P103" i="2" s="1"/>
  <c r="P102" i="2" s="1"/>
  <c r="P149" i="3"/>
  <c r="P148" i="3" s="1"/>
  <c r="P147" i="3" s="1"/>
  <c r="P156" i="2"/>
  <c r="P155" i="2" s="1"/>
  <c r="P154" i="2" s="1"/>
  <c r="P200" i="2"/>
  <c r="P199" i="2" s="1"/>
  <c r="P352" i="3"/>
  <c r="P351" i="3" s="1"/>
  <c r="P203" i="2"/>
  <c r="P202" i="2" s="1"/>
  <c r="P201" i="2" s="1"/>
  <c r="P355" i="3"/>
  <c r="P354" i="3" s="1"/>
  <c r="P353" i="3" s="1"/>
  <c r="Q206" i="2"/>
  <c r="Q205" i="2" s="1"/>
  <c r="Q358" i="3"/>
  <c r="Q357" i="3" s="1"/>
  <c r="Q208" i="2"/>
  <c r="Q207" i="2" s="1"/>
  <c r="Q360" i="3"/>
  <c r="Q359" i="3" s="1"/>
  <c r="P274" i="2"/>
  <c r="P273" i="2" s="1"/>
  <c r="P272" i="2" s="1"/>
  <c r="O300" i="2"/>
  <c r="O299" i="2" s="1"/>
  <c r="O236" i="3"/>
  <c r="O235" i="3" s="1"/>
  <c r="O234" i="3" s="1"/>
  <c r="O329" i="1"/>
  <c r="O328" i="1" s="1"/>
  <c r="O318" i="1"/>
  <c r="O317" i="1" s="1"/>
  <c r="O316" i="1" s="1"/>
  <c r="O310" i="2"/>
  <c r="O309" i="2" s="1"/>
  <c r="O331" i="3"/>
  <c r="O330" i="3" s="1"/>
  <c r="O312" i="2"/>
  <c r="O311" i="2" s="1"/>
  <c r="O333" i="3"/>
  <c r="O332" i="3" s="1"/>
  <c r="P344" i="1"/>
  <c r="O352" i="2"/>
  <c r="O351" i="2" s="1"/>
  <c r="O350" i="2" s="1"/>
  <c r="O368" i="3"/>
  <c r="O367" i="3" s="1"/>
  <c r="O366" i="3" s="1"/>
  <c r="O365" i="3" s="1"/>
  <c r="O364" i="3" s="1"/>
  <c r="P380" i="1"/>
  <c r="P379" i="1" s="1"/>
  <c r="P383" i="1"/>
  <c r="P382" i="1" s="1"/>
  <c r="P379" i="2"/>
  <c r="P378" i="2" s="1"/>
  <c r="P377" i="2" s="1"/>
  <c r="P25" i="3"/>
  <c r="P24" i="3" s="1"/>
  <c r="P44" i="3"/>
  <c r="P43" i="3" s="1"/>
  <c r="P42" i="3" s="1"/>
  <c r="O70" i="3"/>
  <c r="O69" i="3" s="1"/>
  <c r="P85" i="3"/>
  <c r="P84" i="3" s="1"/>
  <c r="P83" i="3" s="1"/>
  <c r="R375" i="2"/>
  <c r="R374" i="2" s="1"/>
  <c r="R16" i="3"/>
  <c r="R15" i="3" s="1"/>
  <c r="R366" i="2"/>
  <c r="R365" i="2" s="1"/>
  <c r="R88" i="3"/>
  <c r="R342" i="2"/>
  <c r="R341" i="2" s="1"/>
  <c r="R44" i="3"/>
  <c r="R43" i="3" s="1"/>
  <c r="S386" i="1"/>
  <c r="S385" i="1" s="1"/>
  <c r="S385" i="2"/>
  <c r="S384" i="2" s="1"/>
  <c r="S383" i="2" s="1"/>
  <c r="S58" i="3"/>
  <c r="S57" i="3" s="1"/>
  <c r="S56" i="3" s="1"/>
  <c r="U380" i="1"/>
  <c r="U379" i="1" s="1"/>
  <c r="U379" i="2"/>
  <c r="U378" i="2" s="1"/>
  <c r="U377" i="2" s="1"/>
  <c r="U52" i="3"/>
  <c r="U51" i="3" s="1"/>
  <c r="U50" i="3" s="1"/>
  <c r="S372" i="1"/>
  <c r="S373" i="2"/>
  <c r="S372" i="2" s="1"/>
  <c r="S14" i="3"/>
  <c r="S13" i="3" s="1"/>
  <c r="U362" i="1"/>
  <c r="U361" i="1" s="1"/>
  <c r="U360" i="1" s="1"/>
  <c r="U352" i="2"/>
  <c r="U351" i="2" s="1"/>
  <c r="U350" i="2" s="1"/>
  <c r="U368" i="3"/>
  <c r="U367" i="3" s="1"/>
  <c r="U366" i="3" s="1"/>
  <c r="U365" i="3" s="1"/>
  <c r="T366" i="2"/>
  <c r="T365" i="2" s="1"/>
  <c r="T88" i="3"/>
  <c r="S353" i="1"/>
  <c r="S352" i="1" s="1"/>
  <c r="S351" i="1" s="1"/>
  <c r="S369" i="2"/>
  <c r="S368" i="2" s="1"/>
  <c r="S367" i="2" s="1"/>
  <c r="S62" i="3"/>
  <c r="S61" i="3" s="1"/>
  <c r="S60" i="3" s="1"/>
  <c r="S59" i="3" s="1"/>
  <c r="U346" i="1"/>
  <c r="U344" i="2"/>
  <c r="U343" i="2" s="1"/>
  <c r="U46" i="3"/>
  <c r="U45" i="3" s="1"/>
  <c r="U42" i="3" s="1"/>
  <c r="S30" i="2"/>
  <c r="S29" i="2" s="1"/>
  <c r="S25" i="3"/>
  <c r="S24" i="3" s="1"/>
  <c r="U19" i="1"/>
  <c r="U32" i="2"/>
  <c r="U31" i="2" s="1"/>
  <c r="U27" i="3"/>
  <c r="U26" i="3" s="1"/>
  <c r="U22" i="1"/>
  <c r="U21" i="1" s="1"/>
  <c r="U35" i="2"/>
  <c r="U34" i="2" s="1"/>
  <c r="U33" i="2" s="1"/>
  <c r="U30" i="3"/>
  <c r="U29" i="3" s="1"/>
  <c r="U28" i="3" s="1"/>
  <c r="S56" i="2"/>
  <c r="S55" i="2" s="1"/>
  <c r="S54" i="2" s="1"/>
  <c r="S36" i="3"/>
  <c r="S35" i="3" s="1"/>
  <c r="S34" i="3" s="1"/>
  <c r="U36" i="1"/>
  <c r="U13" i="2"/>
  <c r="U12" i="2" s="1"/>
  <c r="U66" i="3"/>
  <c r="U65" i="3" s="1"/>
  <c r="T15" i="2"/>
  <c r="T14" i="2" s="1"/>
  <c r="T68" i="3"/>
  <c r="T67" i="3" s="1"/>
  <c r="U41" i="2"/>
  <c r="U40" i="2" s="1"/>
  <c r="U39" i="2" s="1"/>
  <c r="U76" i="3"/>
  <c r="U75" i="3" s="1"/>
  <c r="U74" i="3" s="1"/>
  <c r="S52" i="1"/>
  <c r="S51" i="1" s="1"/>
  <c r="S50" i="2"/>
  <c r="S49" i="2" s="1"/>
  <c r="S48" i="2" s="1"/>
  <c r="S82" i="3"/>
  <c r="S81" i="3" s="1"/>
  <c r="S80" i="3" s="1"/>
  <c r="T83" i="2"/>
  <c r="T82" i="2" s="1"/>
  <c r="T95" i="3"/>
  <c r="T94" i="3" s="1"/>
  <c r="U63" i="2"/>
  <c r="U62" i="2" s="1"/>
  <c r="U104" i="3"/>
  <c r="U103" i="3" s="1"/>
  <c r="S68" i="2"/>
  <c r="S67" i="2" s="1"/>
  <c r="S66" i="2" s="1"/>
  <c r="S109" i="3"/>
  <c r="S108" i="3" s="1"/>
  <c r="S107" i="3" s="1"/>
  <c r="U85" i="1"/>
  <c r="U84" i="1"/>
  <c r="U126" i="2"/>
  <c r="U125" i="2" s="1"/>
  <c r="U124" i="2" s="1"/>
  <c r="U118" i="3"/>
  <c r="U117" i="3" s="1"/>
  <c r="U116" i="3" s="1"/>
  <c r="S137" i="2"/>
  <c r="S136" i="2" s="1"/>
  <c r="S135" i="2" s="1"/>
  <c r="S134" i="2" s="1"/>
  <c r="S133" i="2" s="1"/>
  <c r="S125" i="3"/>
  <c r="S124" i="3" s="1"/>
  <c r="S123" i="3" s="1"/>
  <c r="S122" i="3" s="1"/>
  <c r="U22" i="2"/>
  <c r="U21" i="2" s="1"/>
  <c r="U131" i="3"/>
  <c r="U130" i="3" s="1"/>
  <c r="S106" i="1"/>
  <c r="S105" i="1" s="1"/>
  <c r="S107" i="2"/>
  <c r="S106" i="2" s="1"/>
  <c r="S105" i="2" s="1"/>
  <c r="S139" i="3"/>
  <c r="S138" i="3" s="1"/>
  <c r="S137" i="3" s="1"/>
  <c r="U116" i="2"/>
  <c r="U115" i="2" s="1"/>
  <c r="U114" i="2" s="1"/>
  <c r="U155" i="3"/>
  <c r="U154" i="3" s="1"/>
  <c r="U153" i="3" s="1"/>
  <c r="T142" i="2"/>
  <c r="T141" i="2" s="1"/>
  <c r="T140" i="2" s="1"/>
  <c r="T139" i="2" s="1"/>
  <c r="T138" i="2" s="1"/>
  <c r="T159" i="3"/>
  <c r="T158" i="3" s="1"/>
  <c r="T157" i="3" s="1"/>
  <c r="T156" i="3" s="1"/>
  <c r="S147" i="2"/>
  <c r="S146" i="2" s="1"/>
  <c r="S145" i="2" s="1"/>
  <c r="S144" i="2" s="1"/>
  <c r="S143" i="2" s="1"/>
  <c r="S163" i="3"/>
  <c r="S162" i="3" s="1"/>
  <c r="S161" i="3" s="1"/>
  <c r="S160" i="3" s="1"/>
  <c r="U156" i="2"/>
  <c r="U155" i="2" s="1"/>
  <c r="U154" i="2" s="1"/>
  <c r="S147" i="1"/>
  <c r="S162" i="2"/>
  <c r="S161" i="2" s="1"/>
  <c r="U152" i="1"/>
  <c r="U151" i="1" s="1"/>
  <c r="U167" i="2"/>
  <c r="U166" i="2" s="1"/>
  <c r="U165" i="2" s="1"/>
  <c r="T170" i="2"/>
  <c r="T169" i="2" s="1"/>
  <c r="T168" i="2" s="1"/>
  <c r="S157" i="1"/>
  <c r="S172" i="2"/>
  <c r="S171" i="2" s="1"/>
  <c r="T181" i="2"/>
  <c r="T180" i="2" s="1"/>
  <c r="T179" i="2" s="1"/>
  <c r="S170" i="1"/>
  <c r="S169" i="1" s="1"/>
  <c r="S168" i="1" s="1"/>
  <c r="S187" i="2"/>
  <c r="S186" i="2" s="1"/>
  <c r="S185" i="2" s="1"/>
  <c r="S184" i="2" s="1"/>
  <c r="S293" i="3"/>
  <c r="S292" i="3" s="1"/>
  <c r="S291" i="3" s="1"/>
  <c r="S290" i="3" s="1"/>
  <c r="U238" i="2"/>
  <c r="U237" i="2" s="1"/>
  <c r="U236" i="2" s="1"/>
  <c r="U235" i="2" s="1"/>
  <c r="U234" i="2" s="1"/>
  <c r="U312" i="3"/>
  <c r="U311" i="3" s="1"/>
  <c r="U310" i="3" s="1"/>
  <c r="T190" i="1"/>
  <c r="T326" i="3"/>
  <c r="T325" i="3" s="1"/>
  <c r="T324" i="3" s="1"/>
  <c r="R357" i="1"/>
  <c r="P28" i="2"/>
  <c r="P27" i="2" s="1"/>
  <c r="O32" i="1"/>
  <c r="O31" i="1" s="1"/>
  <c r="O30" i="1" s="1"/>
  <c r="O121" i="2"/>
  <c r="O120" i="2" s="1"/>
  <c r="O119" i="2" s="1"/>
  <c r="O118" i="2" s="1"/>
  <c r="O117" i="2" s="1"/>
  <c r="O96" i="1"/>
  <c r="O20" i="2"/>
  <c r="O19" i="2" s="1"/>
  <c r="O18" i="2" s="1"/>
  <c r="O129" i="3"/>
  <c r="O128" i="3" s="1"/>
  <c r="P98" i="2"/>
  <c r="P97" i="2" s="1"/>
  <c r="P96" i="2" s="1"/>
  <c r="O138" i="1"/>
  <c r="O137" i="1" s="1"/>
  <c r="O153" i="2"/>
  <c r="O152" i="2" s="1"/>
  <c r="O151" i="2" s="1"/>
  <c r="P164" i="2"/>
  <c r="P163" i="2" s="1"/>
  <c r="P363" i="2"/>
  <c r="P362" i="2" s="1"/>
  <c r="P361" i="2" s="1"/>
  <c r="P360" i="2" s="1"/>
  <c r="P305" i="3"/>
  <c r="P304" i="3" s="1"/>
  <c r="P303" i="3" s="1"/>
  <c r="P299" i="3" s="1"/>
  <c r="O232" i="2"/>
  <c r="O231" i="2" s="1"/>
  <c r="O230" i="2" s="1"/>
  <c r="O309" i="3"/>
  <c r="O308" i="3" s="1"/>
  <c r="O307" i="3" s="1"/>
  <c r="P198" i="2"/>
  <c r="P197" i="2" s="1"/>
  <c r="P350" i="3"/>
  <c r="P349" i="3" s="1"/>
  <c r="O213" i="1"/>
  <c r="P199" i="3"/>
  <c r="P198" i="3" s="1"/>
  <c r="P197" i="3" s="1"/>
  <c r="P264" i="2"/>
  <c r="P263" i="2" s="1"/>
  <c r="P262" i="2" s="1"/>
  <c r="P227" i="3"/>
  <c r="P226" i="3" s="1"/>
  <c r="P225" i="3" s="1"/>
  <c r="O293" i="1"/>
  <c r="O292" i="1" s="1"/>
  <c r="O296" i="1"/>
  <c r="O295" i="1" s="1"/>
  <c r="P271" i="2"/>
  <c r="P270" i="2" s="1"/>
  <c r="P253" i="3"/>
  <c r="P252" i="3" s="1"/>
  <c r="O307" i="2"/>
  <c r="O306" i="2" s="1"/>
  <c r="O305" i="2" s="1"/>
  <c r="O302" i="3"/>
  <c r="O301" i="3" s="1"/>
  <c r="O300" i="3" s="1"/>
  <c r="O255" i="2"/>
  <c r="O254" i="2" s="1"/>
  <c r="O253" i="2" s="1"/>
  <c r="O315" i="3"/>
  <c r="O314" i="3" s="1"/>
  <c r="O313" i="3" s="1"/>
  <c r="O318" i="2"/>
  <c r="O318" i="3"/>
  <c r="P374" i="1"/>
  <c r="P375" i="2"/>
  <c r="P374" i="2" s="1"/>
  <c r="P16" i="3"/>
  <c r="P15" i="3" s="1"/>
  <c r="P23" i="3"/>
  <c r="P22" i="3" s="1"/>
  <c r="O40" i="3"/>
  <c r="O39" i="3" s="1"/>
  <c r="O38" i="3" s="1"/>
  <c r="O37" i="3" s="1"/>
  <c r="P52" i="3"/>
  <c r="P51" i="3" s="1"/>
  <c r="P50" i="3" s="1"/>
  <c r="O68" i="3"/>
  <c r="O67" i="3" s="1"/>
  <c r="P76" i="3"/>
  <c r="P75" i="3" s="1"/>
  <c r="P74" i="3" s="1"/>
  <c r="P82" i="3"/>
  <c r="P81" i="3" s="1"/>
  <c r="P80" i="3" s="1"/>
  <c r="R385" i="2"/>
  <c r="R384" i="2" s="1"/>
  <c r="R383" i="2" s="1"/>
  <c r="R376" i="2" s="1"/>
  <c r="R58" i="3"/>
  <c r="R57" i="3" s="1"/>
  <c r="R56" i="3" s="1"/>
  <c r="R373" i="2"/>
  <c r="R372" i="2" s="1"/>
  <c r="R14" i="3"/>
  <c r="R13" i="3" s="1"/>
  <c r="R12" i="3" s="1"/>
  <c r="R11" i="3" s="1"/>
  <c r="R369" i="2"/>
  <c r="R368" i="2" s="1"/>
  <c r="R367" i="2" s="1"/>
  <c r="R364" i="2" s="1"/>
  <c r="R62" i="3"/>
  <c r="R61" i="3" s="1"/>
  <c r="R60" i="3" s="1"/>
  <c r="R59" i="3" s="1"/>
  <c r="R315" i="2"/>
  <c r="R314" i="2" s="1"/>
  <c r="R313" i="2" s="1"/>
  <c r="R336" i="3"/>
  <c r="R335" i="3" s="1"/>
  <c r="R334" i="3" s="1"/>
  <c r="S363" i="2"/>
  <c r="S362" i="2" s="1"/>
  <c r="S361" i="2" s="1"/>
  <c r="S360" i="2" s="1"/>
  <c r="S305" i="3"/>
  <c r="S304" i="3" s="1"/>
  <c r="S303" i="3" s="1"/>
  <c r="U383" i="1"/>
  <c r="U382" i="1" s="1"/>
  <c r="U382" i="2"/>
  <c r="U381" i="2" s="1"/>
  <c r="U380" i="2" s="1"/>
  <c r="U55" i="3"/>
  <c r="U54" i="3" s="1"/>
  <c r="U53" i="3" s="1"/>
  <c r="S374" i="1"/>
  <c r="S375" i="2"/>
  <c r="S374" i="2" s="1"/>
  <c r="S16" i="3"/>
  <c r="S15" i="3" s="1"/>
  <c r="U366" i="1"/>
  <c r="U365" i="1" s="1"/>
  <c r="U364" i="1" s="1"/>
  <c r="U358" i="2"/>
  <c r="U357" i="2" s="1"/>
  <c r="U356" i="2" s="1"/>
  <c r="U349" i="2" s="1"/>
  <c r="U348" i="2" s="1"/>
  <c r="U372" i="3"/>
  <c r="U371" i="3" s="1"/>
  <c r="U370" i="3" s="1"/>
  <c r="U369" i="3" s="1"/>
  <c r="T362" i="1"/>
  <c r="T361" i="1" s="1"/>
  <c r="T360" i="1" s="1"/>
  <c r="T352" i="2"/>
  <c r="T351" i="2" s="1"/>
  <c r="T350" i="2" s="1"/>
  <c r="T368" i="3"/>
  <c r="T367" i="3" s="1"/>
  <c r="T366" i="3" s="1"/>
  <c r="T365" i="3" s="1"/>
  <c r="S366" i="2"/>
  <c r="S365" i="2" s="1"/>
  <c r="S364" i="2" s="1"/>
  <c r="S88" i="3"/>
  <c r="S344" i="1"/>
  <c r="S342" i="2"/>
  <c r="S341" i="2" s="1"/>
  <c r="S340" i="2" s="1"/>
  <c r="S339" i="2" s="1"/>
  <c r="S338" i="2" s="1"/>
  <c r="S44" i="3"/>
  <c r="S43" i="3" s="1"/>
  <c r="S25" i="2"/>
  <c r="S24" i="2" s="1"/>
  <c r="S23" i="2" s="1"/>
  <c r="S20" i="3"/>
  <c r="S19" i="3" s="1"/>
  <c r="S18" i="3" s="1"/>
  <c r="U28" i="2"/>
  <c r="U27" i="2" s="1"/>
  <c r="U23" i="3"/>
  <c r="U22" i="3" s="1"/>
  <c r="S47" i="2"/>
  <c r="S46" i="2" s="1"/>
  <c r="S45" i="2" s="1"/>
  <c r="S33" i="3"/>
  <c r="S32" i="3" s="1"/>
  <c r="S31" i="3" s="1"/>
  <c r="U121" i="2"/>
  <c r="U120" i="2" s="1"/>
  <c r="U119" i="2" s="1"/>
  <c r="U118" i="2" s="1"/>
  <c r="U117" i="2" s="1"/>
  <c r="U40" i="3"/>
  <c r="U39" i="3" s="1"/>
  <c r="U38" i="3" s="1"/>
  <c r="U37" i="3" s="1"/>
  <c r="T36" i="1"/>
  <c r="T13" i="2"/>
  <c r="T12" i="2" s="1"/>
  <c r="T66" i="3"/>
  <c r="T65" i="3" s="1"/>
  <c r="U38" i="2"/>
  <c r="U37" i="2" s="1"/>
  <c r="U36" i="2" s="1"/>
  <c r="U73" i="3"/>
  <c r="U72" i="3" s="1"/>
  <c r="U71" i="3" s="1"/>
  <c r="S44" i="2"/>
  <c r="S43" i="2" s="1"/>
  <c r="S42" i="2" s="1"/>
  <c r="S79" i="3"/>
  <c r="S78" i="3" s="1"/>
  <c r="S77" i="3" s="1"/>
  <c r="U55" i="1"/>
  <c r="U54" i="1" s="1"/>
  <c r="U73" i="2"/>
  <c r="U72" i="2"/>
  <c r="U71" i="2" s="1"/>
  <c r="U70" i="2" s="1"/>
  <c r="U69" i="2" s="1"/>
  <c r="U85" i="3"/>
  <c r="U84" i="3" s="1"/>
  <c r="U83" i="3" s="1"/>
  <c r="T81" i="2"/>
  <c r="T80" i="2" s="1"/>
  <c r="T93" i="3"/>
  <c r="T92" i="3"/>
  <c r="T91" i="3" s="1"/>
  <c r="T90" i="3" s="1"/>
  <c r="T89" i="3" s="1"/>
  <c r="U61" i="2"/>
  <c r="U60" i="2" s="1"/>
  <c r="U59" i="2" s="1"/>
  <c r="U58" i="2" s="1"/>
  <c r="U57" i="2" s="1"/>
  <c r="U102" i="3"/>
  <c r="U101" i="3" s="1"/>
  <c r="S106" i="3"/>
  <c r="S105" i="3" s="1"/>
  <c r="U90" i="2"/>
  <c r="U89" i="2" s="1"/>
  <c r="U88" i="2" s="1"/>
  <c r="U87" i="2" s="1"/>
  <c r="U86" i="2" s="1"/>
  <c r="U114" i="3"/>
  <c r="U113" i="3" s="1"/>
  <c r="U112" i="3" s="1"/>
  <c r="U111" i="3" s="1"/>
  <c r="S132" i="2"/>
  <c r="S131" i="2" s="1"/>
  <c r="S130" i="2" s="1"/>
  <c r="S121" i="3"/>
  <c r="S120" i="3" s="1"/>
  <c r="S119" i="3" s="1"/>
  <c r="U20" i="2"/>
  <c r="U19" i="2" s="1"/>
  <c r="U18" i="2" s="1"/>
  <c r="U129" i="3"/>
  <c r="U128" i="3" s="1"/>
  <c r="U127" i="3" s="1"/>
  <c r="U126" i="3" s="1"/>
  <c r="T22" i="2"/>
  <c r="T21" i="2" s="1"/>
  <c r="T131" i="3"/>
  <c r="T130" i="3" s="1"/>
  <c r="S103" i="1"/>
  <c r="S102" i="1"/>
  <c r="S101" i="1" s="1"/>
  <c r="S101" i="2"/>
  <c r="S100" i="2" s="1"/>
  <c r="S99" i="2" s="1"/>
  <c r="S136" i="3"/>
  <c r="S135" i="3" s="1"/>
  <c r="S134" i="3" s="1"/>
  <c r="S104" i="2"/>
  <c r="S103" i="2" s="1"/>
  <c r="S102" i="2" s="1"/>
  <c r="S149" i="3"/>
  <c r="S148" i="3" s="1"/>
  <c r="S147" i="3" s="1"/>
  <c r="U113" i="2"/>
  <c r="U112" i="2" s="1"/>
  <c r="U111" i="2" s="1"/>
  <c r="U152" i="3"/>
  <c r="U151" i="3" s="1"/>
  <c r="U150" i="3" s="1"/>
  <c r="T116" i="2"/>
  <c r="T115" i="2" s="1"/>
  <c r="T114" i="2" s="1"/>
  <c r="T155" i="3"/>
  <c r="T154" i="3" s="1"/>
  <c r="T153" i="3" s="1"/>
  <c r="S142" i="2"/>
  <c r="S141" i="2" s="1"/>
  <c r="S140" i="2" s="1"/>
  <c r="S139" i="2" s="1"/>
  <c r="S138" i="2" s="1"/>
  <c r="S159" i="3"/>
  <c r="S158" i="3" s="1"/>
  <c r="S157" i="3" s="1"/>
  <c r="S156" i="3" s="1"/>
  <c r="U153" i="2"/>
  <c r="U152" i="2" s="1"/>
  <c r="U151" i="2" s="1"/>
  <c r="S159" i="2"/>
  <c r="S158" i="2" s="1"/>
  <c r="S157" i="2"/>
  <c r="U164" i="2"/>
  <c r="U163" i="2" s="1"/>
  <c r="U160" i="2" s="1"/>
  <c r="S170" i="2"/>
  <c r="S169" i="2" s="1"/>
  <c r="S168" i="2" s="1"/>
  <c r="U175" i="2"/>
  <c r="U174" i="2" s="1"/>
  <c r="U173" i="2" s="1"/>
  <c r="T163" i="1"/>
  <c r="T162" i="1" s="1"/>
  <c r="T178" i="2"/>
  <c r="T177" i="2" s="1"/>
  <c r="T176" i="2" s="1"/>
  <c r="S166" i="1"/>
  <c r="S165" i="1" s="1"/>
  <c r="U224" i="2"/>
  <c r="U223" i="2"/>
  <c r="U222" i="2" s="1"/>
  <c r="U221" i="2" s="1"/>
  <c r="U220" i="2" s="1"/>
  <c r="U219" i="2" s="1"/>
  <c r="U298" i="3"/>
  <c r="U297" i="3" s="1"/>
  <c r="U296" i="3" s="1"/>
  <c r="U295" i="3" s="1"/>
  <c r="T186" i="1"/>
  <c r="T185" i="1" s="1"/>
  <c r="T181" i="1" s="1"/>
  <c r="T238" i="2"/>
  <c r="T237" i="2" s="1"/>
  <c r="T236" i="2" s="1"/>
  <c r="T235" i="2" s="1"/>
  <c r="T312" i="3"/>
  <c r="T311" i="3" s="1"/>
  <c r="T310" i="3" s="1"/>
  <c r="U213" i="2"/>
  <c r="U212" i="2" s="1"/>
  <c r="U211" i="2" s="1"/>
  <c r="U210" i="2" s="1"/>
  <c r="U209" i="2" s="1"/>
  <c r="U341" i="3"/>
  <c r="U340" i="3" s="1"/>
  <c r="U339" i="3" s="1"/>
  <c r="U338" i="3" s="1"/>
  <c r="R385" i="1"/>
  <c r="P35" i="2"/>
  <c r="P34" i="2" s="1"/>
  <c r="P33" i="2" s="1"/>
  <c r="O36" i="1"/>
  <c r="O38" i="1"/>
  <c r="P132" i="2"/>
  <c r="P131" i="2" s="1"/>
  <c r="P130" i="2" s="1"/>
  <c r="P121" i="3"/>
  <c r="P120" i="3" s="1"/>
  <c r="P119" i="3" s="1"/>
  <c r="P115" i="3" s="1"/>
  <c r="P137" i="2"/>
  <c r="P136" i="2" s="1"/>
  <c r="P135" i="2" s="1"/>
  <c r="P134" i="2" s="1"/>
  <c r="P133" i="2" s="1"/>
  <c r="P125" i="3"/>
  <c r="P124" i="3" s="1"/>
  <c r="P123" i="3" s="1"/>
  <c r="P122" i="3" s="1"/>
  <c r="P107" i="2"/>
  <c r="P106" i="2" s="1"/>
  <c r="P105" i="2" s="1"/>
  <c r="P139" i="3"/>
  <c r="P138" i="3" s="1"/>
  <c r="P137" i="3" s="1"/>
  <c r="P162" i="2"/>
  <c r="P161" i="2" s="1"/>
  <c r="Q170" i="2"/>
  <c r="Q169" i="2" s="1"/>
  <c r="Q172" i="2"/>
  <c r="Q171" i="2" s="1"/>
  <c r="P187" i="2"/>
  <c r="P186" i="2" s="1"/>
  <c r="P185" i="2" s="1"/>
  <c r="P184" i="2" s="1"/>
  <c r="P293" i="3"/>
  <c r="P292" i="3" s="1"/>
  <c r="P291" i="3" s="1"/>
  <c r="P290" i="3" s="1"/>
  <c r="P224" i="2"/>
  <c r="P223" i="2" s="1"/>
  <c r="P222" i="2" s="1"/>
  <c r="P221" i="2" s="1"/>
  <c r="P220" i="2" s="1"/>
  <c r="P298" i="3"/>
  <c r="P297" i="3" s="1"/>
  <c r="P296" i="3" s="1"/>
  <c r="P295" i="3" s="1"/>
  <c r="P195" i="2"/>
  <c r="P194" i="2" s="1"/>
  <c r="P347" i="3"/>
  <c r="P346" i="3" s="1"/>
  <c r="P343" i="3" s="1"/>
  <c r="O225" i="1"/>
  <c r="O224" i="1" s="1"/>
  <c r="O252" i="2"/>
  <c r="O251" i="2" s="1"/>
  <c r="O250" i="2" s="1"/>
  <c r="O168" i="3"/>
  <c r="O167" i="3" s="1"/>
  <c r="O166" i="3" s="1"/>
  <c r="P261" i="2"/>
  <c r="P260" i="2" s="1"/>
  <c r="P259" i="2" s="1"/>
  <c r="P196" i="3"/>
  <c r="P195" i="3" s="1"/>
  <c r="P194" i="3" s="1"/>
  <c r="O277" i="1"/>
  <c r="O276" i="1" s="1"/>
  <c r="O220" i="3"/>
  <c r="O219" i="3" s="1"/>
  <c r="O218" i="3" s="1"/>
  <c r="P331" i="2"/>
  <c r="P330" i="2" s="1"/>
  <c r="P327" i="2" s="1"/>
  <c r="P326" i="2" s="1"/>
  <c r="P325" i="2" s="1"/>
  <c r="P242" i="3"/>
  <c r="P241" i="3" s="1"/>
  <c r="P244" i="2"/>
  <c r="P243" i="2" s="1"/>
  <c r="P242" i="2" s="1"/>
  <c r="P241" i="2" s="1"/>
  <c r="P240" i="2" s="1"/>
  <c r="P246" i="3"/>
  <c r="P245" i="3" s="1"/>
  <c r="P244" i="3" s="1"/>
  <c r="P269" i="2"/>
  <c r="P268" i="2" s="1"/>
  <c r="P251" i="3"/>
  <c r="P250" i="3" s="1"/>
  <c r="O302" i="2"/>
  <c r="O301" i="2" s="1"/>
  <c r="O298" i="2" s="1"/>
  <c r="O297" i="2" s="1"/>
  <c r="O296" i="2" s="1"/>
  <c r="O256" i="3"/>
  <c r="O255" i="3" s="1"/>
  <c r="O254" i="3" s="1"/>
  <c r="O319" i="2"/>
  <c r="O319" i="3"/>
  <c r="O315" i="2"/>
  <c r="O314" i="2" s="1"/>
  <c r="O313" i="2" s="1"/>
  <c r="O336" i="3"/>
  <c r="O335" i="3" s="1"/>
  <c r="O334" i="3" s="1"/>
  <c r="Q349" i="1"/>
  <c r="Q348" i="1" s="1"/>
  <c r="P369" i="2"/>
  <c r="P368" i="2" s="1"/>
  <c r="P367" i="2" s="1"/>
  <c r="P364" i="2" s="1"/>
  <c r="P372" i="1"/>
  <c r="P373" i="2"/>
  <c r="P372" i="2" s="1"/>
  <c r="P371" i="2" s="1"/>
  <c r="P370" i="2" s="1"/>
  <c r="Q36" i="3"/>
  <c r="Q35" i="3" s="1"/>
  <c r="Q34" i="3" s="1"/>
  <c r="Q49" i="3"/>
  <c r="Q48" i="3" s="1"/>
  <c r="Q47" i="3" s="1"/>
  <c r="Q58" i="3"/>
  <c r="Q57" i="3" s="1"/>
  <c r="Q56" i="3" s="1"/>
  <c r="P62" i="3"/>
  <c r="P61" i="3" s="1"/>
  <c r="P60" i="3" s="1"/>
  <c r="P59" i="3" s="1"/>
  <c r="O66" i="3"/>
  <c r="O65" i="3" s="1"/>
  <c r="O64" i="3" s="1"/>
  <c r="M14" i="1"/>
  <c r="Q200" i="1"/>
  <c r="M146" i="1"/>
  <c r="L154" i="1"/>
  <c r="Q296" i="1"/>
  <c r="Q295" i="1" s="1"/>
  <c r="Q371" i="1"/>
  <c r="Q370" i="1" s="1"/>
  <c r="Q369" i="1" s="1"/>
  <c r="Q368" i="1" s="1"/>
  <c r="U115" i="3"/>
  <c r="L317" i="3"/>
  <c r="L316" i="3" s="1"/>
  <c r="L35" i="1"/>
  <c r="K146" i="1"/>
  <c r="L189" i="1"/>
  <c r="L188" i="1" s="1"/>
  <c r="O371" i="1"/>
  <c r="O370" i="1" s="1"/>
  <c r="O369" i="1" s="1"/>
  <c r="O368" i="1" s="1"/>
  <c r="AT317" i="3"/>
  <c r="AT316" i="3" s="1"/>
  <c r="AR317" i="2"/>
  <c r="AR316" i="2" s="1"/>
  <c r="K154" i="1"/>
  <c r="K205" i="1"/>
  <c r="L332" i="1"/>
  <c r="L331" i="1" s="1"/>
  <c r="Q205" i="1"/>
  <c r="Q378" i="1"/>
  <c r="Q377" i="1" s="1"/>
  <c r="Q376" i="1" s="1"/>
  <c r="AD329" i="3"/>
  <c r="AD317" i="3"/>
  <c r="AD316" i="3" s="1"/>
  <c r="P230" i="3"/>
  <c r="P229" i="3" s="1"/>
  <c r="P228" i="3" s="1"/>
  <c r="R312" i="2"/>
  <c r="R311" i="2" s="1"/>
  <c r="R333" i="3"/>
  <c r="R332" i="3" s="1"/>
  <c r="R318" i="2"/>
  <c r="R318" i="3"/>
  <c r="R271" i="2"/>
  <c r="R270" i="2" s="1"/>
  <c r="R253" i="3"/>
  <c r="R252" i="3" s="1"/>
  <c r="R331" i="2"/>
  <c r="R330" i="2" s="1"/>
  <c r="R242" i="3"/>
  <c r="R241" i="3" s="1"/>
  <c r="R264" i="2"/>
  <c r="R263" i="2" s="1"/>
  <c r="R262" i="2" s="1"/>
  <c r="R227" i="3"/>
  <c r="R226" i="3" s="1"/>
  <c r="R225" i="3" s="1"/>
  <c r="R283" i="2"/>
  <c r="R282" i="2" s="1"/>
  <c r="R281" i="2" s="1"/>
  <c r="R208" i="3"/>
  <c r="R207" i="3" s="1"/>
  <c r="R206" i="3" s="1"/>
  <c r="R261" i="2"/>
  <c r="R260" i="2" s="1"/>
  <c r="R259" i="2" s="1"/>
  <c r="R196" i="3"/>
  <c r="R195" i="3" s="1"/>
  <c r="R194" i="3" s="1"/>
  <c r="R183" i="3"/>
  <c r="R182" i="3" s="1"/>
  <c r="R181" i="3" s="1"/>
  <c r="R258" i="2"/>
  <c r="R257" i="2" s="1"/>
  <c r="R256" i="2" s="1"/>
  <c r="R171" i="3"/>
  <c r="R170" i="3" s="1"/>
  <c r="R169" i="3" s="1"/>
  <c r="R206" i="2"/>
  <c r="R205" i="2" s="1"/>
  <c r="R358" i="3"/>
  <c r="R357" i="3" s="1"/>
  <c r="R195" i="2"/>
  <c r="R194" i="2" s="1"/>
  <c r="R347" i="3"/>
  <c r="R346" i="3" s="1"/>
  <c r="R224" i="2"/>
  <c r="R223" i="2" s="1"/>
  <c r="R222" i="2" s="1"/>
  <c r="R221" i="2" s="1"/>
  <c r="R220" i="2" s="1"/>
  <c r="R298" i="3"/>
  <c r="R297" i="3" s="1"/>
  <c r="R296" i="3" s="1"/>
  <c r="R295" i="3" s="1"/>
  <c r="R164" i="2"/>
  <c r="R163" i="2" s="1"/>
  <c r="R153" i="2"/>
  <c r="R152" i="2" s="1"/>
  <c r="R151" i="2" s="1"/>
  <c r="R113" i="2"/>
  <c r="R112" i="2" s="1"/>
  <c r="R111" i="2" s="1"/>
  <c r="R152" i="3"/>
  <c r="R151" i="3" s="1"/>
  <c r="R150" i="3" s="1"/>
  <c r="R20" i="2"/>
  <c r="R19" i="2" s="1"/>
  <c r="R129" i="3"/>
  <c r="R128" i="3" s="1"/>
  <c r="R90" i="2"/>
  <c r="R89" i="2" s="1"/>
  <c r="R88" i="2" s="1"/>
  <c r="R87" i="2" s="1"/>
  <c r="R86" i="2" s="1"/>
  <c r="R114" i="3"/>
  <c r="R113" i="3" s="1"/>
  <c r="R112" i="3" s="1"/>
  <c r="R111" i="3" s="1"/>
  <c r="R61" i="2"/>
  <c r="R60" i="2" s="1"/>
  <c r="R102" i="3"/>
  <c r="R101" i="3" s="1"/>
  <c r="R73" i="2"/>
  <c r="R72" i="2" s="1"/>
  <c r="R71" i="2" s="1"/>
  <c r="R70" i="2" s="1"/>
  <c r="R69" i="2" s="1"/>
  <c r="R85" i="3"/>
  <c r="R84" i="3" s="1"/>
  <c r="R83" i="3" s="1"/>
  <c r="R38" i="2"/>
  <c r="R37" i="2" s="1"/>
  <c r="R36" i="2" s="1"/>
  <c r="R73" i="3"/>
  <c r="R72" i="3" s="1"/>
  <c r="R71" i="3" s="1"/>
  <c r="R121" i="2"/>
  <c r="R120" i="2" s="1"/>
  <c r="R119" i="2" s="1"/>
  <c r="R118" i="2" s="1"/>
  <c r="R117" i="2" s="1"/>
  <c r="R40" i="3"/>
  <c r="R39" i="3" s="1"/>
  <c r="R38" i="3" s="1"/>
  <c r="R37" i="3" s="1"/>
  <c r="R32" i="2"/>
  <c r="R31" i="2" s="1"/>
  <c r="R27" i="3"/>
  <c r="R26" i="3" s="1"/>
  <c r="K101" i="1"/>
  <c r="U335" i="1"/>
  <c r="U312" i="2"/>
  <c r="U311" i="2" s="1"/>
  <c r="U333" i="3"/>
  <c r="U332" i="3" s="1"/>
  <c r="T333" i="1"/>
  <c r="T310" i="2"/>
  <c r="T309" i="2" s="1"/>
  <c r="T331" i="3"/>
  <c r="T330" i="3" s="1"/>
  <c r="U318" i="2"/>
  <c r="U318" i="3"/>
  <c r="T322" i="1"/>
  <c r="T321" i="1" s="1"/>
  <c r="T255" i="2"/>
  <c r="T254" i="2" s="1"/>
  <c r="T253" i="2" s="1"/>
  <c r="T315" i="3"/>
  <c r="T314" i="3" s="1"/>
  <c r="T313" i="3" s="1"/>
  <c r="U310" i="1"/>
  <c r="U271" i="2"/>
  <c r="U270" i="2" s="1"/>
  <c r="U253" i="3"/>
  <c r="U252" i="3" s="1"/>
  <c r="S306" i="1"/>
  <c r="S267" i="2"/>
  <c r="S266" i="2" s="1"/>
  <c r="S249" i="3"/>
  <c r="S248" i="3" s="1"/>
  <c r="U299" i="1"/>
  <c r="U331" i="2"/>
  <c r="U330" i="2" s="1"/>
  <c r="U242" i="3"/>
  <c r="U241" i="3" s="1"/>
  <c r="U284" i="1"/>
  <c r="U283" i="1" s="1"/>
  <c r="U264" i="2"/>
  <c r="U263" i="2" s="1"/>
  <c r="U262" i="2" s="1"/>
  <c r="U227" i="3"/>
  <c r="U226" i="3" s="1"/>
  <c r="U225" i="3" s="1"/>
  <c r="T280" i="1"/>
  <c r="T279" i="1" s="1"/>
  <c r="T336" i="2"/>
  <c r="T335" i="2" s="1"/>
  <c r="T334" i="2" s="1"/>
  <c r="T333" i="2" s="1"/>
  <c r="T332" i="2" s="1"/>
  <c r="T223" i="3"/>
  <c r="T222" i="3" s="1"/>
  <c r="T221" i="3" s="1"/>
  <c r="U283" i="2"/>
  <c r="U282" i="2" s="1"/>
  <c r="U281" i="2" s="1"/>
  <c r="U208" i="3"/>
  <c r="U207" i="3" s="1"/>
  <c r="U206" i="3" s="1"/>
  <c r="U265" i="1"/>
  <c r="U264" i="1" s="1"/>
  <c r="S202" i="3"/>
  <c r="S201" i="3" s="1"/>
  <c r="S200" i="3" s="1"/>
  <c r="S259" i="1"/>
  <c r="S258" i="1"/>
  <c r="U253" i="1"/>
  <c r="U252" i="1" s="1"/>
  <c r="U261" i="2"/>
  <c r="U260" i="2" s="1"/>
  <c r="U259" i="2" s="1"/>
  <c r="U196" i="3"/>
  <c r="U195" i="3" s="1"/>
  <c r="U194" i="3" s="1"/>
  <c r="T250" i="1"/>
  <c r="T249" i="1" s="1"/>
  <c r="T249" i="2"/>
  <c r="T248" i="2" s="1"/>
  <c r="T247" i="2" s="1"/>
  <c r="T193" i="3"/>
  <c r="T192" i="3" s="1"/>
  <c r="T191" i="3" s="1"/>
  <c r="R310" i="2"/>
  <c r="R309" i="2" s="1"/>
  <c r="R331" i="3"/>
  <c r="R330" i="3" s="1"/>
  <c r="R255" i="2"/>
  <c r="R254" i="2" s="1"/>
  <c r="R253" i="2" s="1"/>
  <c r="R315" i="3"/>
  <c r="R314" i="3" s="1"/>
  <c r="R313" i="3" s="1"/>
  <c r="R269" i="2"/>
  <c r="R268" i="2" s="1"/>
  <c r="R251" i="3"/>
  <c r="R250" i="3" s="1"/>
  <c r="R329" i="2"/>
  <c r="R328" i="2" s="1"/>
  <c r="R327" i="2" s="1"/>
  <c r="R326" i="2" s="1"/>
  <c r="R325" i="2" s="1"/>
  <c r="R240" i="3"/>
  <c r="R239" i="3" s="1"/>
  <c r="R336" i="2"/>
  <c r="R335" i="2" s="1"/>
  <c r="R334" i="2" s="1"/>
  <c r="R333" i="2" s="1"/>
  <c r="R332" i="2" s="1"/>
  <c r="R223" i="3"/>
  <c r="R222" i="3" s="1"/>
  <c r="R221" i="3" s="1"/>
  <c r="R280" i="2"/>
  <c r="R279" i="2" s="1"/>
  <c r="R278" i="2" s="1"/>
  <c r="R205" i="3"/>
  <c r="R204" i="3" s="1"/>
  <c r="R203" i="3" s="1"/>
  <c r="R249" i="2"/>
  <c r="R248" i="2" s="1"/>
  <c r="R247" i="2" s="1"/>
  <c r="R193" i="3"/>
  <c r="R192" i="3" s="1"/>
  <c r="R191" i="3" s="1"/>
  <c r="R180" i="3"/>
  <c r="R179" i="3" s="1"/>
  <c r="R178" i="3" s="1"/>
  <c r="R252" i="2"/>
  <c r="R251" i="2" s="1"/>
  <c r="R250" i="2" s="1"/>
  <c r="R168" i="3"/>
  <c r="R167" i="3" s="1"/>
  <c r="R166" i="3" s="1"/>
  <c r="R203" i="2"/>
  <c r="R202" i="2" s="1"/>
  <c r="R201" i="2" s="1"/>
  <c r="R355" i="3"/>
  <c r="R354" i="3" s="1"/>
  <c r="R353" i="3" s="1"/>
  <c r="R193" i="2"/>
  <c r="R192" i="2" s="1"/>
  <c r="R345" i="3"/>
  <c r="R344" i="3" s="1"/>
  <c r="R238" i="2"/>
  <c r="R237" i="2" s="1"/>
  <c r="R236" i="2" s="1"/>
  <c r="R235" i="2" s="1"/>
  <c r="R312" i="3"/>
  <c r="R311" i="3" s="1"/>
  <c r="R310" i="3" s="1"/>
  <c r="R187" i="2"/>
  <c r="R186" i="2" s="1"/>
  <c r="R185" i="2" s="1"/>
  <c r="R184" i="2" s="1"/>
  <c r="R293" i="3"/>
  <c r="R292" i="3" s="1"/>
  <c r="R291" i="3" s="1"/>
  <c r="R290" i="3" s="1"/>
  <c r="R172" i="2"/>
  <c r="R171" i="2" s="1"/>
  <c r="R162" i="2"/>
  <c r="R161" i="2" s="1"/>
  <c r="R147" i="2"/>
  <c r="R146" i="2" s="1"/>
  <c r="R145" i="2" s="1"/>
  <c r="R144" i="2" s="1"/>
  <c r="R143" i="2" s="1"/>
  <c r="R163" i="3"/>
  <c r="R162" i="3" s="1"/>
  <c r="R161" i="3" s="1"/>
  <c r="R160" i="3" s="1"/>
  <c r="R107" i="2"/>
  <c r="R106" i="2" s="1"/>
  <c r="R105" i="2" s="1"/>
  <c r="R139" i="3"/>
  <c r="R138" i="3" s="1"/>
  <c r="R137" i="3" s="1"/>
  <c r="R137" i="2"/>
  <c r="R136" i="2" s="1"/>
  <c r="R135" i="2" s="1"/>
  <c r="R134" i="2" s="1"/>
  <c r="R133" i="2" s="1"/>
  <c r="R125" i="3"/>
  <c r="R124" i="3" s="1"/>
  <c r="R123" i="3" s="1"/>
  <c r="R122" i="3" s="1"/>
  <c r="R68" i="2"/>
  <c r="R67" i="2" s="1"/>
  <c r="R66" i="2" s="1"/>
  <c r="R109" i="3"/>
  <c r="R108" i="3" s="1"/>
  <c r="R107" i="3" s="1"/>
  <c r="R85" i="2"/>
  <c r="R84" i="2" s="1"/>
  <c r="R97" i="3"/>
  <c r="R96" i="3" s="1"/>
  <c r="R50" i="2"/>
  <c r="R49" i="2" s="1"/>
  <c r="R48" i="2" s="1"/>
  <c r="R82" i="3"/>
  <c r="R81" i="3" s="1"/>
  <c r="R80" i="3" s="1"/>
  <c r="R17" i="2"/>
  <c r="R16" i="2" s="1"/>
  <c r="R70" i="3"/>
  <c r="R69" i="3" s="1"/>
  <c r="R30" i="2"/>
  <c r="R29" i="2" s="1"/>
  <c r="R25" i="3"/>
  <c r="R24" i="3" s="1"/>
  <c r="T335" i="1"/>
  <c r="T312" i="2"/>
  <c r="T311" i="2" s="1"/>
  <c r="T333" i="3"/>
  <c r="T332" i="3" s="1"/>
  <c r="U319" i="2"/>
  <c r="U319" i="3"/>
  <c r="T318" i="2"/>
  <c r="T318" i="3"/>
  <c r="U313" i="1"/>
  <c r="U312" i="1" s="1"/>
  <c r="U302" i="2"/>
  <c r="U301" i="2" s="1"/>
  <c r="U256" i="3"/>
  <c r="U255" i="3" s="1"/>
  <c r="U254" i="3" s="1"/>
  <c r="S308" i="1"/>
  <c r="S269" i="2"/>
  <c r="S268" i="2" s="1"/>
  <c r="S251" i="3"/>
  <c r="S250" i="3" s="1"/>
  <c r="U244" i="2"/>
  <c r="U243" i="2" s="1"/>
  <c r="U242" i="2" s="1"/>
  <c r="U241" i="2" s="1"/>
  <c r="U240" i="2" s="1"/>
  <c r="S297" i="1"/>
  <c r="S329" i="2"/>
  <c r="S328" i="2" s="1"/>
  <c r="S240" i="3"/>
  <c r="S239" i="3" s="1"/>
  <c r="U287" i="1"/>
  <c r="U286" i="1" s="1"/>
  <c r="U230" i="3"/>
  <c r="U229" i="3" s="1"/>
  <c r="U228" i="3" s="1"/>
  <c r="S280" i="1"/>
  <c r="S279" i="1" s="1"/>
  <c r="S336" i="2"/>
  <c r="S335" i="2" s="1"/>
  <c r="S334" i="2" s="1"/>
  <c r="S333" i="2" s="1"/>
  <c r="S332" i="2" s="1"/>
  <c r="S223" i="3"/>
  <c r="S222" i="3" s="1"/>
  <c r="S221" i="3" s="1"/>
  <c r="R324" i="2"/>
  <c r="R323" i="2" s="1"/>
  <c r="R322" i="2" s="1"/>
  <c r="R321" i="2" s="1"/>
  <c r="R320" i="2" s="1"/>
  <c r="R322" i="3"/>
  <c r="R321" i="3" s="1"/>
  <c r="R320" i="3" s="1"/>
  <c r="R307" i="2"/>
  <c r="R306" i="2" s="1"/>
  <c r="R305" i="2" s="1"/>
  <c r="R302" i="3"/>
  <c r="R301" i="3" s="1"/>
  <c r="R300" i="3" s="1"/>
  <c r="R267" i="2"/>
  <c r="R266" i="2" s="1"/>
  <c r="R249" i="3"/>
  <c r="R248" i="3" s="1"/>
  <c r="R300" i="2"/>
  <c r="R299" i="2" s="1"/>
  <c r="R236" i="3"/>
  <c r="R235" i="3" s="1"/>
  <c r="R234" i="3" s="1"/>
  <c r="R220" i="3"/>
  <c r="R219" i="3" s="1"/>
  <c r="R218" i="3" s="1"/>
  <c r="R202" i="3"/>
  <c r="R201" i="3" s="1"/>
  <c r="R200" i="3" s="1"/>
  <c r="R189" i="3"/>
  <c r="R188" i="3" s="1"/>
  <c r="R187" i="3" s="1"/>
  <c r="R277" i="2"/>
  <c r="R276" i="2" s="1"/>
  <c r="R275" i="2" s="1"/>
  <c r="R177" i="3"/>
  <c r="R176" i="3" s="1"/>
  <c r="R175" i="3" s="1"/>
  <c r="R218" i="2"/>
  <c r="R217" i="2" s="1"/>
  <c r="R216" i="2" s="1"/>
  <c r="R215" i="2" s="1"/>
  <c r="R214" i="2" s="1"/>
  <c r="R363" i="3"/>
  <c r="R362" i="3" s="1"/>
  <c r="R361" i="3" s="1"/>
  <c r="R200" i="2"/>
  <c r="R199" i="2" s="1"/>
  <c r="R352" i="3"/>
  <c r="R351" i="3" s="1"/>
  <c r="R213" i="2"/>
  <c r="R212" i="2" s="1"/>
  <c r="R211" i="2" s="1"/>
  <c r="R210" i="2" s="1"/>
  <c r="R209" i="2" s="1"/>
  <c r="R341" i="3"/>
  <c r="R340" i="3" s="1"/>
  <c r="R339" i="3" s="1"/>
  <c r="R338" i="3" s="1"/>
  <c r="R232" i="2"/>
  <c r="R231" i="2" s="1"/>
  <c r="R230" i="2" s="1"/>
  <c r="R226" i="2" s="1"/>
  <c r="R225" i="2" s="1"/>
  <c r="R309" i="3"/>
  <c r="R308" i="3" s="1"/>
  <c r="R307" i="3" s="1"/>
  <c r="R170" i="2"/>
  <c r="R169" i="2" s="1"/>
  <c r="R159" i="2"/>
  <c r="R158" i="2" s="1"/>
  <c r="R157" i="2" s="1"/>
  <c r="R142" i="2"/>
  <c r="R141" i="2" s="1"/>
  <c r="R140" i="2" s="1"/>
  <c r="R139" i="2" s="1"/>
  <c r="R138" i="2" s="1"/>
  <c r="R159" i="3"/>
  <c r="R158" i="3" s="1"/>
  <c r="R157" i="3" s="1"/>
  <c r="R156" i="3" s="1"/>
  <c r="R104" i="2"/>
  <c r="R103" i="2" s="1"/>
  <c r="R102" i="2" s="1"/>
  <c r="R149" i="3"/>
  <c r="R148" i="3" s="1"/>
  <c r="R147" i="3" s="1"/>
  <c r="R101" i="2"/>
  <c r="R100" i="2" s="1"/>
  <c r="R99" i="2" s="1"/>
  <c r="R136" i="3"/>
  <c r="R135" i="3" s="1"/>
  <c r="R134" i="3" s="1"/>
  <c r="R132" i="2"/>
  <c r="R131" i="2" s="1"/>
  <c r="R130" i="2" s="1"/>
  <c r="R121" i="3"/>
  <c r="R120" i="3" s="1"/>
  <c r="R119" i="3" s="1"/>
  <c r="R65" i="2"/>
  <c r="R64" i="2" s="1"/>
  <c r="R106" i="3"/>
  <c r="R105" i="3" s="1"/>
  <c r="R83" i="2"/>
  <c r="R82" i="2" s="1"/>
  <c r="R95" i="3"/>
  <c r="R94" i="3" s="1"/>
  <c r="R44" i="2"/>
  <c r="R43" i="2" s="1"/>
  <c r="R42" i="2" s="1"/>
  <c r="R79" i="3"/>
  <c r="R78" i="3" s="1"/>
  <c r="R77" i="3" s="1"/>
  <c r="R15" i="2"/>
  <c r="R14" i="2" s="1"/>
  <c r="R68" i="3"/>
  <c r="R67" i="3" s="1"/>
  <c r="R47" i="2"/>
  <c r="R46" i="2" s="1"/>
  <c r="R45" i="2" s="1"/>
  <c r="R33" i="3"/>
  <c r="R32" i="3" s="1"/>
  <c r="R31" i="3" s="1"/>
  <c r="R28" i="2"/>
  <c r="R27" i="2" s="1"/>
  <c r="R23" i="3"/>
  <c r="R22" i="3" s="1"/>
  <c r="U329" i="1"/>
  <c r="U328" i="1" s="1"/>
  <c r="U324" i="2"/>
  <c r="U323" i="2" s="1"/>
  <c r="U322" i="2" s="1"/>
  <c r="U321" i="2" s="1"/>
  <c r="U320" i="2" s="1"/>
  <c r="U322" i="3"/>
  <c r="U321" i="3" s="1"/>
  <c r="U320" i="3" s="1"/>
  <c r="T319" i="2"/>
  <c r="T319" i="3"/>
  <c r="U318" i="1"/>
  <c r="U317" i="1" s="1"/>
  <c r="U316" i="1" s="1"/>
  <c r="U307" i="2"/>
  <c r="U306" i="2" s="1"/>
  <c r="U305" i="2" s="1"/>
  <c r="U302" i="3"/>
  <c r="U301" i="3" s="1"/>
  <c r="U300" i="3" s="1"/>
  <c r="U299" i="3" s="1"/>
  <c r="T313" i="1"/>
  <c r="T312" i="1" s="1"/>
  <c r="T302" i="2"/>
  <c r="T301" i="2" s="1"/>
  <c r="T256" i="3"/>
  <c r="T255" i="3" s="1"/>
  <c r="T254" i="3" s="1"/>
  <c r="S310" i="1"/>
  <c r="S271" i="2"/>
  <c r="S270" i="2" s="1"/>
  <c r="S253" i="3"/>
  <c r="S252" i="3" s="1"/>
  <c r="U306" i="1"/>
  <c r="U267" i="2"/>
  <c r="U266" i="2" s="1"/>
  <c r="U249" i="3"/>
  <c r="U248" i="3" s="1"/>
  <c r="S299" i="1"/>
  <c r="S331" i="2"/>
  <c r="S330" i="2" s="1"/>
  <c r="S242" i="3"/>
  <c r="S241" i="3" s="1"/>
  <c r="U293" i="1"/>
  <c r="U292" i="1" s="1"/>
  <c r="U300" i="2"/>
  <c r="U299" i="2" s="1"/>
  <c r="U236" i="3"/>
  <c r="U235" i="3" s="1"/>
  <c r="U234" i="3" s="1"/>
  <c r="S284" i="1"/>
  <c r="S283" i="1" s="1"/>
  <c r="S264" i="2"/>
  <c r="S263" i="2" s="1"/>
  <c r="S262" i="2" s="1"/>
  <c r="S227" i="3"/>
  <c r="S226" i="3" s="1"/>
  <c r="S225" i="3" s="1"/>
  <c r="R319" i="2"/>
  <c r="R319" i="3"/>
  <c r="R317" i="3" s="1"/>
  <c r="R316" i="3" s="1"/>
  <c r="R302" i="2"/>
  <c r="R301" i="2" s="1"/>
  <c r="R256" i="3"/>
  <c r="R255" i="3" s="1"/>
  <c r="R254" i="3" s="1"/>
  <c r="R244" i="2"/>
  <c r="R243" i="2"/>
  <c r="R242" i="2" s="1"/>
  <c r="R241" i="2" s="1"/>
  <c r="R240" i="2" s="1"/>
  <c r="R246" i="3"/>
  <c r="R245" i="3" s="1"/>
  <c r="R244" i="3" s="1"/>
  <c r="R230" i="3"/>
  <c r="R229" i="3" s="1"/>
  <c r="R228" i="3" s="1"/>
  <c r="R211" i="3"/>
  <c r="R210" i="3" s="1"/>
  <c r="R209" i="3" s="1"/>
  <c r="R199" i="3"/>
  <c r="R198" i="3" s="1"/>
  <c r="R197" i="3" s="1"/>
  <c r="R286" i="2"/>
  <c r="R285" i="2" s="1"/>
  <c r="R284" i="2" s="1"/>
  <c r="R186" i="3"/>
  <c r="R185" i="3" s="1"/>
  <c r="R184" i="3" s="1"/>
  <c r="R274" i="2"/>
  <c r="R273" i="2"/>
  <c r="R272" i="2" s="1"/>
  <c r="R174" i="3"/>
  <c r="R173" i="3" s="1"/>
  <c r="R172" i="3" s="1"/>
  <c r="R208" i="2"/>
  <c r="R207" i="2" s="1"/>
  <c r="R360" i="3"/>
  <c r="R359" i="3" s="1"/>
  <c r="R198" i="2"/>
  <c r="R197" i="2" s="1"/>
  <c r="R350" i="3"/>
  <c r="R349" i="3" s="1"/>
  <c r="R363" i="2"/>
  <c r="R362" i="2" s="1"/>
  <c r="R361" i="2" s="1"/>
  <c r="R360" i="2" s="1"/>
  <c r="R305" i="3"/>
  <c r="R304" i="3" s="1"/>
  <c r="R303" i="3" s="1"/>
  <c r="R156" i="2"/>
  <c r="R155" i="2" s="1"/>
  <c r="R154" i="2" s="1"/>
  <c r="R116" i="2"/>
  <c r="R115" i="2" s="1"/>
  <c r="R114" i="2" s="1"/>
  <c r="R155" i="3"/>
  <c r="R154" i="3" s="1"/>
  <c r="R153" i="3" s="1"/>
  <c r="R22" i="2"/>
  <c r="R21" i="2" s="1"/>
  <c r="R131" i="3"/>
  <c r="R130" i="3" s="1"/>
  <c r="R126" i="2"/>
  <c r="R125" i="2" s="1"/>
  <c r="R124" i="2" s="1"/>
  <c r="R118" i="3"/>
  <c r="R117" i="3" s="1"/>
  <c r="R116" i="3" s="1"/>
  <c r="R115" i="3" s="1"/>
  <c r="R63" i="2"/>
  <c r="R62" i="2" s="1"/>
  <c r="R104" i="3"/>
  <c r="R103" i="3" s="1"/>
  <c r="R81" i="2"/>
  <c r="R80" i="2" s="1"/>
  <c r="R93" i="3"/>
  <c r="R92" i="3" s="1"/>
  <c r="R41" i="2"/>
  <c r="R40" i="2" s="1"/>
  <c r="R39" i="2" s="1"/>
  <c r="R76" i="3"/>
  <c r="R75" i="3" s="1"/>
  <c r="R74" i="3" s="1"/>
  <c r="R13" i="2"/>
  <c r="R12" i="2" s="1"/>
  <c r="R66" i="3"/>
  <c r="R65" i="3" s="1"/>
  <c r="R35" i="2"/>
  <c r="R34" i="2" s="1"/>
  <c r="R33" i="2" s="1"/>
  <c r="R30" i="3"/>
  <c r="R29" i="3" s="1"/>
  <c r="R28" i="3" s="1"/>
  <c r="R25" i="2"/>
  <c r="R24" i="2" s="1"/>
  <c r="R23" i="2" s="1"/>
  <c r="R20" i="3"/>
  <c r="R19" i="3" s="1"/>
  <c r="R18" i="3" s="1"/>
  <c r="U333" i="1"/>
  <c r="U310" i="2"/>
  <c r="U309" i="2" s="1"/>
  <c r="U331" i="3"/>
  <c r="U330" i="3" s="1"/>
  <c r="T329" i="1"/>
  <c r="T328" i="1" s="1"/>
  <c r="T324" i="2"/>
  <c r="T323" i="2" s="1"/>
  <c r="T322" i="2" s="1"/>
  <c r="T321" i="2" s="1"/>
  <c r="T320" i="2" s="1"/>
  <c r="T322" i="3"/>
  <c r="T321" i="3" s="1"/>
  <c r="T320" i="3" s="1"/>
  <c r="U322" i="1"/>
  <c r="U321" i="1" s="1"/>
  <c r="U255" i="2"/>
  <c r="U254" i="2" s="1"/>
  <c r="U253" i="2" s="1"/>
  <c r="U315" i="3"/>
  <c r="U314" i="3" s="1"/>
  <c r="U313" i="3" s="1"/>
  <c r="T318" i="1"/>
  <c r="T317" i="1" s="1"/>
  <c r="T316" i="1" s="1"/>
  <c r="T307" i="2"/>
  <c r="T306" i="2" s="1"/>
  <c r="T305" i="2" s="1"/>
  <c r="T302" i="3"/>
  <c r="T301" i="3" s="1"/>
  <c r="T300" i="3" s="1"/>
  <c r="U308" i="1"/>
  <c r="U269" i="2"/>
  <c r="U268" i="2" s="1"/>
  <c r="U251" i="3"/>
  <c r="U250" i="3" s="1"/>
  <c r="S303" i="1"/>
  <c r="S302" i="1" s="1"/>
  <c r="S244" i="2"/>
  <c r="S243" i="2" s="1"/>
  <c r="S242" i="2" s="1"/>
  <c r="S241" i="2" s="1"/>
  <c r="S240" i="2" s="1"/>
  <c r="S246" i="3"/>
  <c r="S245" i="3" s="1"/>
  <c r="S244" i="3" s="1"/>
  <c r="U297" i="1"/>
  <c r="U329" i="2"/>
  <c r="U328" i="2" s="1"/>
  <c r="U240" i="3"/>
  <c r="U239" i="3" s="1"/>
  <c r="T293" i="1"/>
  <c r="T292" i="1" s="1"/>
  <c r="T300" i="2"/>
  <c r="T299" i="2" s="1"/>
  <c r="T236" i="3"/>
  <c r="T235" i="3" s="1"/>
  <c r="T234" i="3" s="1"/>
  <c r="S287" i="1"/>
  <c r="S286" i="1" s="1"/>
  <c r="S230" i="3"/>
  <c r="S229" i="3" s="1"/>
  <c r="S228" i="3" s="1"/>
  <c r="U280" i="1"/>
  <c r="U279" i="1" s="1"/>
  <c r="U336" i="2"/>
  <c r="U335" i="2" s="1"/>
  <c r="U334" i="2" s="1"/>
  <c r="U333" i="2" s="1"/>
  <c r="U332" i="2" s="1"/>
  <c r="U223" i="3"/>
  <c r="U222" i="3" s="1"/>
  <c r="U221" i="3" s="1"/>
  <c r="T277" i="1"/>
  <c r="T276" i="1" s="1"/>
  <c r="T220" i="3"/>
  <c r="T219" i="3" s="1"/>
  <c r="T218" i="3" s="1"/>
  <c r="S268" i="1"/>
  <c r="S267" i="1" s="1"/>
  <c r="S211" i="3"/>
  <c r="S210" i="3" s="1"/>
  <c r="S209" i="3" s="1"/>
  <c r="U262" i="1"/>
  <c r="U261" i="1" s="1"/>
  <c r="U280" i="2"/>
  <c r="U279" i="2" s="1"/>
  <c r="U278" i="2" s="1"/>
  <c r="U205" i="3"/>
  <c r="U204" i="3" s="1"/>
  <c r="U203" i="3" s="1"/>
  <c r="S256" i="1"/>
  <c r="S255" i="1"/>
  <c r="S199" i="3"/>
  <c r="S198" i="3" s="1"/>
  <c r="S197" i="3" s="1"/>
  <c r="U250" i="1"/>
  <c r="U249" i="1" s="1"/>
  <c r="U249" i="2"/>
  <c r="U248" i="2" s="1"/>
  <c r="U247" i="2" s="1"/>
  <c r="U193" i="3"/>
  <c r="U192" i="3" s="1"/>
  <c r="U191" i="3" s="1"/>
  <c r="T246" i="1"/>
  <c r="T245" i="1" s="1"/>
  <c r="T189" i="3"/>
  <c r="T188" i="3" s="1"/>
  <c r="T187" i="3" s="1"/>
  <c r="S234" i="1"/>
  <c r="S233" i="1" s="1"/>
  <c r="S277" i="2"/>
  <c r="S276" i="2" s="1"/>
  <c r="S275" i="2" s="1"/>
  <c r="S219" i="1"/>
  <c r="S218" i="1" s="1"/>
  <c r="S218" i="2"/>
  <c r="S217" i="2" s="1"/>
  <c r="S216" i="2" s="1"/>
  <c r="S215" i="2" s="1"/>
  <c r="S214" i="2" s="1"/>
  <c r="S363" i="3"/>
  <c r="S362" i="3" s="1"/>
  <c r="S361" i="3" s="1"/>
  <c r="S208" i="1"/>
  <c r="S200" i="2"/>
  <c r="S199" i="2" s="1"/>
  <c r="S352" i="3"/>
  <c r="S351" i="3" s="1"/>
  <c r="U195" i="2"/>
  <c r="U194" i="2" s="1"/>
  <c r="U347" i="3"/>
  <c r="U346" i="3" s="1"/>
  <c r="U240" i="1"/>
  <c r="U239" i="1" s="1"/>
  <c r="T168" i="3"/>
  <c r="T167" i="3" s="1"/>
  <c r="T166" i="3" s="1"/>
  <c r="U268" i="1"/>
  <c r="U267" i="1" s="1"/>
  <c r="U211" i="3"/>
  <c r="U210" i="3" s="1"/>
  <c r="U209" i="3" s="1"/>
  <c r="T265" i="1"/>
  <c r="T264" i="1" s="1"/>
  <c r="T283" i="2"/>
  <c r="T282" i="2" s="1"/>
  <c r="T281" i="2" s="1"/>
  <c r="T208" i="3"/>
  <c r="T207" i="3" s="1"/>
  <c r="T206" i="3" s="1"/>
  <c r="S262" i="1"/>
  <c r="S261" i="1"/>
  <c r="S280" i="2"/>
  <c r="S279" i="2" s="1"/>
  <c r="S278" i="2" s="1"/>
  <c r="S205" i="3"/>
  <c r="S204" i="3" s="1"/>
  <c r="S203" i="3" s="1"/>
  <c r="U256" i="1"/>
  <c r="U255" i="1"/>
  <c r="U199" i="3"/>
  <c r="U198" i="3" s="1"/>
  <c r="U197" i="3" s="1"/>
  <c r="U243" i="1"/>
  <c r="U242" i="1" s="1"/>
  <c r="U286" i="2"/>
  <c r="U285" i="2" s="1"/>
  <c r="U284" i="2" s="1"/>
  <c r="U186" i="3"/>
  <c r="U185" i="3" s="1"/>
  <c r="U184" i="3" s="1"/>
  <c r="T240" i="1"/>
  <c r="T239" i="1"/>
  <c r="T183" i="3"/>
  <c r="T182" i="3" s="1"/>
  <c r="T181" i="3" s="1"/>
  <c r="U231" i="1"/>
  <c r="U230" i="1" s="1"/>
  <c r="U274" i="2"/>
  <c r="U273" i="2" s="1"/>
  <c r="U272" i="2" s="1"/>
  <c r="T214" i="1"/>
  <c r="T206" i="2"/>
  <c r="T205" i="2" s="1"/>
  <c r="T358" i="3"/>
  <c r="T357" i="3" s="1"/>
  <c r="S211" i="1"/>
  <c r="S210" i="1" s="1"/>
  <c r="S203" i="2"/>
  <c r="S202" i="2" s="1"/>
  <c r="S201" i="2" s="1"/>
  <c r="S355" i="3"/>
  <c r="S354" i="3" s="1"/>
  <c r="S353" i="3" s="1"/>
  <c r="U206" i="1"/>
  <c r="U198" i="2"/>
  <c r="U197" i="2" s="1"/>
  <c r="U350" i="3"/>
  <c r="U349" i="3" s="1"/>
  <c r="S193" i="2"/>
  <c r="S192" i="2" s="1"/>
  <c r="S345" i="3"/>
  <c r="S344" i="3" s="1"/>
  <c r="U203" i="1"/>
  <c r="T225" i="1"/>
  <c r="T224" i="1" s="1"/>
  <c r="U228" i="1"/>
  <c r="U227" i="1" s="1"/>
  <c r="U171" i="3"/>
  <c r="U170" i="3" s="1"/>
  <c r="U169" i="3" s="1"/>
  <c r="U174" i="3"/>
  <c r="U173" i="3" s="1"/>
  <c r="U172" i="3" s="1"/>
  <c r="U180" i="3"/>
  <c r="U179" i="3" s="1"/>
  <c r="U178" i="3" s="1"/>
  <c r="U277" i="1"/>
  <c r="U276" i="1" s="1"/>
  <c r="U220" i="3"/>
  <c r="U219" i="3" s="1"/>
  <c r="U218" i="3" s="1"/>
  <c r="T268" i="1"/>
  <c r="T267" i="1"/>
  <c r="T211" i="3"/>
  <c r="T210" i="3" s="1"/>
  <c r="T209" i="3" s="1"/>
  <c r="S265" i="1"/>
  <c r="S264" i="1" s="1"/>
  <c r="S283" i="2"/>
  <c r="S282" i="2" s="1"/>
  <c r="S281" i="2" s="1"/>
  <c r="S208" i="3"/>
  <c r="S207" i="3" s="1"/>
  <c r="S206" i="3" s="1"/>
  <c r="U259" i="1"/>
  <c r="U258" i="1" s="1"/>
  <c r="U202" i="3"/>
  <c r="U201" i="3" s="1"/>
  <c r="U200" i="3" s="1"/>
  <c r="S253" i="1"/>
  <c r="S252" i="1"/>
  <c r="S261" i="2"/>
  <c r="S260" i="2" s="1"/>
  <c r="S259" i="2" s="1"/>
  <c r="S196" i="3"/>
  <c r="S195" i="3" s="1"/>
  <c r="S194" i="3" s="1"/>
  <c r="U246" i="1"/>
  <c r="U245" i="1" s="1"/>
  <c r="U189" i="3"/>
  <c r="U188" i="3" s="1"/>
  <c r="U187" i="3" s="1"/>
  <c r="T243" i="1"/>
  <c r="T242" i="1" s="1"/>
  <c r="T286" i="2"/>
  <c r="T285" i="2" s="1"/>
  <c r="T284" i="2" s="1"/>
  <c r="T186" i="3"/>
  <c r="T185" i="3" s="1"/>
  <c r="T184" i="3" s="1"/>
  <c r="S240" i="1"/>
  <c r="S239" i="1" s="1"/>
  <c r="S183" i="3"/>
  <c r="S182" i="3" s="1"/>
  <c r="S181" i="3" s="1"/>
  <c r="U234" i="1"/>
  <c r="U233" i="1" s="1"/>
  <c r="U277" i="2"/>
  <c r="U276" i="2" s="1"/>
  <c r="U275" i="2" s="1"/>
  <c r="S228" i="1"/>
  <c r="S227" i="1" s="1"/>
  <c r="S258" i="2"/>
  <c r="S257" i="2" s="1"/>
  <c r="S256" i="2" s="1"/>
  <c r="U219" i="1"/>
  <c r="U218" i="1" s="1"/>
  <c r="U218" i="2"/>
  <c r="U217" i="2" s="1"/>
  <c r="U216" i="2" s="1"/>
  <c r="U215" i="2" s="1"/>
  <c r="U214" i="2" s="1"/>
  <c r="U363" i="3"/>
  <c r="U362" i="3" s="1"/>
  <c r="U361" i="3" s="1"/>
  <c r="T216" i="1"/>
  <c r="T208" i="2"/>
  <c r="T207" i="2" s="1"/>
  <c r="T360" i="3"/>
  <c r="T359" i="3" s="1"/>
  <c r="S214" i="1"/>
  <c r="S206" i="2"/>
  <c r="S205" i="2" s="1"/>
  <c r="S358" i="3"/>
  <c r="S357" i="3" s="1"/>
  <c r="U208" i="1"/>
  <c r="U200" i="2"/>
  <c r="U199" i="2" s="1"/>
  <c r="U352" i="3"/>
  <c r="U351" i="3" s="1"/>
  <c r="S203" i="1"/>
  <c r="S195" i="2"/>
  <c r="S194" i="2" s="1"/>
  <c r="S347" i="3"/>
  <c r="S346" i="3" s="1"/>
  <c r="S243" i="1"/>
  <c r="S242" i="1" s="1"/>
  <c r="S286" i="2"/>
  <c r="S285" i="2" s="1"/>
  <c r="S284" i="2" s="1"/>
  <c r="S186" i="3"/>
  <c r="S185" i="3" s="1"/>
  <c r="S184" i="3" s="1"/>
  <c r="S231" i="1"/>
  <c r="S230" i="1" s="1"/>
  <c r="S274" i="2"/>
  <c r="S273" i="2" s="1"/>
  <c r="S272" i="2" s="1"/>
  <c r="U225" i="1"/>
  <c r="U224" i="1" s="1"/>
  <c r="U252" i="2"/>
  <c r="U251" i="2" s="1"/>
  <c r="U250" i="2" s="1"/>
  <c r="T219" i="1"/>
  <c r="T218" i="1" s="1"/>
  <c r="T218" i="2"/>
  <c r="T217" i="2" s="1"/>
  <c r="T216" i="2" s="1"/>
  <c r="T215" i="2" s="1"/>
  <c r="T214" i="2" s="1"/>
  <c r="T363" i="3"/>
  <c r="T362" i="3" s="1"/>
  <c r="T361" i="3" s="1"/>
  <c r="S216" i="1"/>
  <c r="S208" i="2"/>
  <c r="S207" i="2" s="1"/>
  <c r="S360" i="3"/>
  <c r="S359" i="3" s="1"/>
  <c r="U211" i="1"/>
  <c r="U210" i="1" s="1"/>
  <c r="U203" i="2"/>
  <c r="U202" i="2" s="1"/>
  <c r="U201" i="2" s="1"/>
  <c r="U355" i="3"/>
  <c r="U354" i="3" s="1"/>
  <c r="U353" i="3" s="1"/>
  <c r="S206" i="1"/>
  <c r="S198" i="2"/>
  <c r="S197" i="2" s="1"/>
  <c r="S350" i="3"/>
  <c r="S349" i="3" s="1"/>
  <c r="U193" i="2"/>
  <c r="U192" i="2" s="1"/>
  <c r="U345" i="3"/>
  <c r="U344" i="3" s="1"/>
  <c r="O101" i="1"/>
  <c r="S171" i="3"/>
  <c r="S170" i="3" s="1"/>
  <c r="S169" i="3" s="1"/>
  <c r="S174" i="3"/>
  <c r="S173" i="3" s="1"/>
  <c r="S172" i="3" s="1"/>
  <c r="S177" i="3"/>
  <c r="S176" i="3" s="1"/>
  <c r="S175" i="3" s="1"/>
  <c r="S180" i="3"/>
  <c r="S179" i="3" s="1"/>
  <c r="S178" i="3" s="1"/>
  <c r="AE42" i="3"/>
  <c r="AS343" i="3"/>
  <c r="AG238" i="3"/>
  <c r="AG237" i="3" s="1"/>
  <c r="L317" i="2"/>
  <c r="L316" i="2" s="1"/>
  <c r="M191" i="2"/>
  <c r="AE327" i="2"/>
  <c r="AE326" i="2" s="1"/>
  <c r="AE325" i="2" s="1"/>
  <c r="AE191" i="2"/>
  <c r="AG371" i="2"/>
  <c r="AG370" i="2" s="1"/>
  <c r="AS327" i="2"/>
  <c r="AS326" i="2" s="1"/>
  <c r="AS325" i="2" s="1"/>
  <c r="T175" i="2"/>
  <c r="T174" i="2" s="1"/>
  <c r="T173" i="2" s="1"/>
  <c r="S175" i="2"/>
  <c r="S174" i="2" s="1"/>
  <c r="S173" i="2" s="1"/>
  <c r="AD356" i="3"/>
  <c r="AD238" i="3"/>
  <c r="AD237" i="3" s="1"/>
  <c r="L356" i="3"/>
  <c r="M317" i="3"/>
  <c r="M316" i="3" s="1"/>
  <c r="K87" i="3"/>
  <c r="AG127" i="3"/>
  <c r="AG126" i="3" s="1"/>
  <c r="AE86" i="3"/>
  <c r="AE12" i="3"/>
  <c r="AE11" i="3" s="1"/>
  <c r="S181" i="2"/>
  <c r="S180" i="2" s="1"/>
  <c r="S179" i="2" s="1"/>
  <c r="R181" i="2"/>
  <c r="R180" i="2" s="1"/>
  <c r="R179" i="2" s="1"/>
  <c r="S356" i="1"/>
  <c r="S355" i="1" s="1"/>
  <c r="S357" i="1"/>
  <c r="S343" i="1"/>
  <c r="T332" i="1"/>
  <c r="U325" i="1"/>
  <c r="U324" i="1" s="1"/>
  <c r="T325" i="1"/>
  <c r="T324" i="1"/>
  <c r="U356" i="1"/>
  <c r="U355" i="1" s="1"/>
  <c r="U357" i="1"/>
  <c r="T356" i="1"/>
  <c r="T355" i="1"/>
  <c r="T357" i="1"/>
  <c r="O95" i="1"/>
  <c r="O94" i="1" s="1"/>
  <c r="S146" i="1"/>
  <c r="O205" i="1"/>
  <c r="U371" i="1"/>
  <c r="U370" i="1" s="1"/>
  <c r="U369" i="1" s="1"/>
  <c r="U368" i="1" s="1"/>
  <c r="M371" i="1"/>
  <c r="M370" i="1" s="1"/>
  <c r="M369" i="1" s="1"/>
  <c r="M368" i="1" s="1"/>
  <c r="U343" i="1"/>
  <c r="M343" i="1"/>
  <c r="N331" i="1"/>
  <c r="L320" i="1"/>
  <c r="N320" i="1"/>
  <c r="M320" i="1"/>
  <c r="K305" i="1"/>
  <c r="N301" i="1"/>
  <c r="M200" i="1"/>
  <c r="U189" i="1"/>
  <c r="U188" i="1" s="1"/>
  <c r="T154" i="1"/>
  <c r="U68" i="1"/>
  <c r="S14" i="1"/>
  <c r="T59" i="1"/>
  <c r="T58" i="1" s="1"/>
  <c r="T57" i="1" s="1"/>
  <c r="L59" i="1"/>
  <c r="L58" i="1" s="1"/>
  <c r="L57" i="1" s="1"/>
  <c r="U35" i="1"/>
  <c r="M35" i="1"/>
  <c r="K14" i="1"/>
  <c r="AQ247" i="3"/>
  <c r="AQ243" i="3" s="1"/>
  <c r="M115" i="3"/>
  <c r="AS356" i="3"/>
  <c r="AR317" i="3"/>
  <c r="AR316" i="3" s="1"/>
  <c r="AF317" i="2"/>
  <c r="AF316" i="2" s="1"/>
  <c r="M329" i="3"/>
  <c r="AR299" i="3"/>
  <c r="K59" i="2"/>
  <c r="K58" i="2" s="1"/>
  <c r="K57" i="2" s="1"/>
  <c r="AF317" i="3"/>
  <c r="AF316" i="3" s="1"/>
  <c r="K364" i="2"/>
  <c r="AG317" i="2"/>
  <c r="AG316" i="2" s="1"/>
  <c r="AG340" i="2"/>
  <c r="AF168" i="2"/>
  <c r="AR308" i="2"/>
  <c r="AR304" i="2" s="1"/>
  <c r="AR303" i="2" s="1"/>
  <c r="AS191" i="2"/>
  <c r="AT79" i="2"/>
  <c r="AT78" i="2" s="1"/>
  <c r="AT77" i="2" s="1"/>
  <c r="AT18" i="2"/>
  <c r="M324" i="3"/>
  <c r="AQ317" i="3"/>
  <c r="AQ316" i="3" s="1"/>
  <c r="AQ127" i="3"/>
  <c r="AQ126" i="3" s="1"/>
  <c r="AD86" i="3"/>
  <c r="M12" i="3"/>
  <c r="M11" i="3" s="1"/>
  <c r="AG348" i="3"/>
  <c r="M87" i="3"/>
  <c r="AG343" i="3"/>
  <c r="AF91" i="3"/>
  <c r="AF90" i="3" s="1"/>
  <c r="AF89" i="3" s="1"/>
  <c r="K133" i="3"/>
  <c r="AF324" i="3"/>
  <c r="AG86" i="3"/>
  <c r="AG87" i="3"/>
  <c r="AQ12" i="3"/>
  <c r="AQ11" i="3" s="1"/>
  <c r="AE100" i="3"/>
  <c r="AE99" i="3" s="1"/>
  <c r="AE98" i="3" s="1"/>
  <c r="AF64" i="3"/>
  <c r="AS86" i="3"/>
  <c r="AS299" i="3"/>
  <c r="AS247" i="3"/>
  <c r="AT91" i="3"/>
  <c r="AT90" i="3" s="1"/>
  <c r="AT89" i="3" s="1"/>
  <c r="M364" i="2"/>
  <c r="M317" i="2"/>
  <c r="M316" i="2" s="1"/>
  <c r="AF204" i="2"/>
  <c r="AE26" i="2"/>
  <c r="K371" i="2"/>
  <c r="K370" i="2" s="1"/>
  <c r="M327" i="2"/>
  <c r="M326" i="2" s="1"/>
  <c r="M325" i="2" s="1"/>
  <c r="L168" i="2"/>
  <c r="AE371" i="2"/>
  <c r="AE370" i="2" s="1"/>
  <c r="AG364" i="2"/>
  <c r="M340" i="2"/>
  <c r="L298" i="2"/>
  <c r="L297" i="2" s="1"/>
  <c r="L296" i="2" s="1"/>
  <c r="L18" i="2"/>
  <c r="AG308" i="2"/>
  <c r="AT308" i="2"/>
  <c r="AR18" i="2"/>
  <c r="AE340" i="2"/>
  <c r="AE339" i="2" s="1"/>
  <c r="AE338" i="2" s="1"/>
  <c r="AG327" i="2"/>
  <c r="AG326" i="2" s="1"/>
  <c r="AG325" i="2" s="1"/>
  <c r="AF298" i="2"/>
  <c r="AF297" i="2" s="1"/>
  <c r="AF296" i="2" s="1"/>
  <c r="AS308" i="2"/>
  <c r="AR265" i="2"/>
  <c r="AR374" i="2"/>
  <c r="AT317" i="2"/>
  <c r="AT316" i="2" s="1"/>
  <c r="AG191" i="2"/>
  <c r="AG18" i="2"/>
  <c r="AS317" i="2"/>
  <c r="AS316" i="2" s="1"/>
  <c r="AR349" i="2"/>
  <c r="AR348" i="2" s="1"/>
  <c r="AT182" i="2"/>
  <c r="AT183" i="2"/>
  <c r="AS265" i="2"/>
  <c r="AS374" i="2"/>
  <c r="AR79" i="2"/>
  <c r="AR78" i="2" s="1"/>
  <c r="AR77" i="2" s="1"/>
  <c r="AT11" i="2"/>
  <c r="AT59" i="2"/>
  <c r="AT58" i="2" s="1"/>
  <c r="AT57" i="2" s="1"/>
  <c r="AS18" i="2"/>
  <c r="AE204" i="2"/>
  <c r="AG265" i="2"/>
  <c r="AF233" i="2"/>
  <c r="AG183" i="2"/>
  <c r="AG182" i="2"/>
  <c r="AE364" i="2"/>
  <c r="AF308" i="2"/>
  <c r="AG298" i="2"/>
  <c r="AG297" i="2" s="1"/>
  <c r="AG296" i="2" s="1"/>
  <c r="AE265" i="2"/>
  <c r="AG233" i="2"/>
  <c r="AG234" i="2"/>
  <c r="AG196" i="2"/>
  <c r="AE183" i="2"/>
  <c r="AF79" i="2"/>
  <c r="AF78" i="2" s="1"/>
  <c r="AF77" i="2" s="1"/>
  <c r="AG59" i="2"/>
  <c r="AG11" i="2"/>
  <c r="K204" i="2"/>
  <c r="K160" i="2"/>
  <c r="M308" i="2"/>
  <c r="K233" i="2"/>
  <c r="M196" i="2"/>
  <c r="M233" i="2"/>
  <c r="K265" i="2"/>
  <c r="K196" i="2"/>
  <c r="M59" i="2"/>
  <c r="M58" i="2" s="1"/>
  <c r="M57" i="2" s="1"/>
  <c r="M11" i="2"/>
  <c r="M18" i="2"/>
  <c r="L11" i="2"/>
  <c r="M26" i="2"/>
  <c r="L79" i="2"/>
  <c r="L78" i="2" s="1"/>
  <c r="L77" i="2" s="1"/>
  <c r="AS364" i="3"/>
  <c r="AR364" i="3"/>
  <c r="AT364" i="3"/>
  <c r="AR343" i="3"/>
  <c r="AR356" i="3"/>
  <c r="AT247" i="3"/>
  <c r="AS317" i="3"/>
  <c r="AS316" i="3" s="1"/>
  <c r="AR115" i="3"/>
  <c r="AR91" i="3"/>
  <c r="AR90" i="3" s="1"/>
  <c r="AR89" i="3" s="1"/>
  <c r="AT64" i="3"/>
  <c r="AT21" i="3"/>
  <c r="AT17" i="3" s="1"/>
  <c r="AT12" i="3"/>
  <c r="AT11" i="3" s="1"/>
  <c r="AT115" i="3"/>
  <c r="AR42" i="3"/>
  <c r="AS91" i="3"/>
  <c r="AS90" i="3" s="1"/>
  <c r="AS89" i="3" s="1"/>
  <c r="AR87" i="3"/>
  <c r="AT86" i="3"/>
  <c r="AE247" i="3"/>
  <c r="AE348" i="3"/>
  <c r="AG21" i="3"/>
  <c r="AE115" i="3"/>
  <c r="K247" i="3"/>
  <c r="M238" i="3"/>
  <c r="M237" i="3" s="1"/>
  <c r="L86" i="3"/>
  <c r="M42" i="3"/>
  <c r="L127" i="3"/>
  <c r="L126" i="3" s="1"/>
  <c r="K21" i="3"/>
  <c r="M100" i="3"/>
  <c r="M64" i="3"/>
  <c r="AQ324" i="3"/>
  <c r="AD91" i="3"/>
  <c r="AD90" i="3" s="1"/>
  <c r="AD89" i="3" s="1"/>
  <c r="AD324" i="3"/>
  <c r="AD323" i="3" s="1"/>
  <c r="AD133" i="3"/>
  <c r="AD100" i="3"/>
  <c r="AD99" i="3" s="1"/>
  <c r="AD98" i="3" s="1"/>
  <c r="AD21" i="3"/>
  <c r="AQ86" i="3"/>
  <c r="AQ87" i="3"/>
  <c r="AQ64" i="3"/>
  <c r="AQ42" i="3"/>
  <c r="AD252" i="2"/>
  <c r="AD251" i="2" s="1"/>
  <c r="AD250" i="2" s="1"/>
  <c r="AQ252" i="2"/>
  <c r="AD249" i="2"/>
  <c r="AQ249" i="2"/>
  <c r="AD280" i="2"/>
  <c r="AD279" i="2" s="1"/>
  <c r="AD278" i="2" s="1"/>
  <c r="AQ280" i="2"/>
  <c r="AQ279" i="2" s="1"/>
  <c r="AQ278" i="2" s="1"/>
  <c r="J280" i="2"/>
  <c r="J279" i="2" s="1"/>
  <c r="J278" i="2" s="1"/>
  <c r="AD283" i="2"/>
  <c r="AQ283" i="2"/>
  <c r="AD286" i="2"/>
  <c r="AD285" i="2" s="1"/>
  <c r="AD284" i="2" s="1"/>
  <c r="AQ286" i="2"/>
  <c r="AQ285" i="2" s="1"/>
  <c r="AQ284" i="2" s="1"/>
  <c r="J286" i="2"/>
  <c r="J285" i="2" s="1"/>
  <c r="J284" i="2" s="1"/>
  <c r="J249" i="2"/>
  <c r="P343" i="1"/>
  <c r="P323" i="3"/>
  <c r="P371" i="1"/>
  <c r="P370" i="1" s="1"/>
  <c r="P369" i="1" s="1"/>
  <c r="P368" i="1" s="1"/>
  <c r="P304" i="2"/>
  <c r="P303" i="2" s="1"/>
  <c r="S26" i="2"/>
  <c r="N245" i="2"/>
  <c r="U233" i="2"/>
  <c r="S205" i="1"/>
  <c r="R364" i="3"/>
  <c r="R371" i="2"/>
  <c r="R370" i="2" s="1"/>
  <c r="N190" i="2"/>
  <c r="N189" i="2" s="1"/>
  <c r="R340" i="2"/>
  <c r="R349" i="2"/>
  <c r="R348" i="2" s="1"/>
  <c r="O329" i="3"/>
  <c r="Q204" i="2"/>
  <c r="Q190" i="2" s="1"/>
  <c r="Q189" i="2" s="1"/>
  <c r="Q188" i="2" s="1"/>
  <c r="O317" i="3"/>
  <c r="O316" i="3" s="1"/>
  <c r="S371" i="2"/>
  <c r="S370" i="2" s="1"/>
  <c r="P348" i="3"/>
  <c r="O317" i="2"/>
  <c r="O316" i="2" s="1"/>
  <c r="S371" i="1"/>
  <c r="S370" i="1" s="1"/>
  <c r="S369" i="1" s="1"/>
  <c r="S368" i="1" s="1"/>
  <c r="O35" i="1"/>
  <c r="S87" i="3"/>
  <c r="S86" i="3"/>
  <c r="T87" i="3"/>
  <c r="T86" i="3"/>
  <c r="R87" i="3"/>
  <c r="R86" i="3"/>
  <c r="U87" i="3"/>
  <c r="U86" i="3"/>
  <c r="P191" i="2"/>
  <c r="P59" i="2"/>
  <c r="P58" i="2" s="1"/>
  <c r="P57" i="2" s="1"/>
  <c r="U371" i="2"/>
  <c r="U370" i="2" s="1"/>
  <c r="U348" i="3"/>
  <c r="S213" i="1"/>
  <c r="U332" i="1"/>
  <c r="N315" i="1"/>
  <c r="L315" i="1"/>
  <c r="S305" i="1"/>
  <c r="U305" i="1"/>
  <c r="T213" i="1"/>
  <c r="T317" i="3"/>
  <c r="T316" i="3" s="1"/>
  <c r="T317" i="2"/>
  <c r="T316" i="2" s="1"/>
  <c r="U317" i="3"/>
  <c r="U316" i="3" s="1"/>
  <c r="U205" i="1"/>
  <c r="U317" i="2"/>
  <c r="U316" i="2" s="1"/>
  <c r="R317" i="2"/>
  <c r="R316" i="2" s="1"/>
  <c r="J211" i="3"/>
  <c r="J210" i="3" s="1"/>
  <c r="J209" i="3" s="1"/>
  <c r="J186" i="3"/>
  <c r="J185" i="3" s="1"/>
  <c r="J184" i="3" s="1"/>
  <c r="J174" i="3"/>
  <c r="J173" i="3" s="1"/>
  <c r="J172" i="3" s="1"/>
  <c r="AQ251" i="2"/>
  <c r="AQ250" i="2" s="1"/>
  <c r="J252" i="2"/>
  <c r="J251" i="2" s="1"/>
  <c r="J250" i="2" s="1"/>
  <c r="AG356" i="1"/>
  <c r="AG355" i="1" s="1"/>
  <c r="AG386" i="1"/>
  <c r="AG385" i="1" s="1"/>
  <c r="AF386" i="1"/>
  <c r="AF385" i="1" s="1"/>
  <c r="AF383" i="1"/>
  <c r="AF382" i="1" s="1"/>
  <c r="AF380" i="1"/>
  <c r="AF379" i="1" s="1"/>
  <c r="AF374" i="1"/>
  <c r="AF372" i="1"/>
  <c r="AF371" i="1" s="1"/>
  <c r="AF370" i="1" s="1"/>
  <c r="AF369" i="1" s="1"/>
  <c r="AF368" i="1" s="1"/>
  <c r="AF366" i="1"/>
  <c r="AF365" i="1" s="1"/>
  <c r="AF364" i="1" s="1"/>
  <c r="AG362" i="1"/>
  <c r="AG361" i="1" s="1"/>
  <c r="AG360" i="1" s="1"/>
  <c r="AH357" i="1"/>
  <c r="AF357" i="1"/>
  <c r="AF356" i="1"/>
  <c r="AF355" i="1" s="1"/>
  <c r="AF353" i="1"/>
  <c r="AF352" i="1"/>
  <c r="AF351" i="1" s="1"/>
  <c r="AG349" i="1"/>
  <c r="AG348" i="1" s="1"/>
  <c r="AF349" i="1"/>
  <c r="AF348" i="1" s="1"/>
  <c r="AF346" i="1"/>
  <c r="AF344" i="1"/>
  <c r="AG338" i="1"/>
  <c r="AG337" i="1" s="1"/>
  <c r="AG335" i="1"/>
  <c r="AG333" i="1"/>
  <c r="AG332" i="1" s="1"/>
  <c r="AG329" i="1"/>
  <c r="AG328" i="1" s="1"/>
  <c r="AG325" i="1"/>
  <c r="AG324" i="1" s="1"/>
  <c r="AG322" i="1"/>
  <c r="AG321" i="1" s="1"/>
  <c r="AG318" i="1"/>
  <c r="AG317" i="1" s="1"/>
  <c r="AG316" i="1" s="1"/>
  <c r="AG313" i="1"/>
  <c r="AG312" i="1" s="1"/>
  <c r="AF310" i="1"/>
  <c r="AF308" i="1"/>
  <c r="AF306" i="1"/>
  <c r="AF303" i="1"/>
  <c r="AF302" i="1" s="1"/>
  <c r="AF299" i="1"/>
  <c r="AG297" i="1"/>
  <c r="AF297" i="1"/>
  <c r="AG293" i="1"/>
  <c r="AG292" i="1" s="1"/>
  <c r="AF287" i="1"/>
  <c r="AF286" i="1"/>
  <c r="AF284" i="1"/>
  <c r="AF283" i="1" s="1"/>
  <c r="AG280" i="1"/>
  <c r="AG279" i="1" s="1"/>
  <c r="AF280" i="1"/>
  <c r="AF279" i="1" s="1"/>
  <c r="AG277" i="1"/>
  <c r="AG276" i="1" s="1"/>
  <c r="AG268" i="1"/>
  <c r="AG267" i="1" s="1"/>
  <c r="AF268" i="1"/>
  <c r="AF267" i="1" s="1"/>
  <c r="AG265" i="1"/>
  <c r="AG264" i="1" s="1"/>
  <c r="AF265" i="1"/>
  <c r="AF264" i="1" s="1"/>
  <c r="AG262" i="1"/>
  <c r="AG261" i="1"/>
  <c r="AF262" i="1"/>
  <c r="AF261" i="1" s="1"/>
  <c r="AG259" i="1"/>
  <c r="AG258" i="1" s="1"/>
  <c r="AF259" i="1"/>
  <c r="AF258" i="1" s="1"/>
  <c r="AF256" i="1"/>
  <c r="AF255" i="1" s="1"/>
  <c r="AF253" i="1"/>
  <c r="AF252" i="1"/>
  <c r="AG250" i="1"/>
  <c r="AG249" i="1" s="1"/>
  <c r="AG246" i="1"/>
  <c r="AG245" i="1" s="1"/>
  <c r="AG243" i="1"/>
  <c r="AG242" i="1" s="1"/>
  <c r="AF243" i="1"/>
  <c r="AF242" i="1" s="1"/>
  <c r="AG240" i="1"/>
  <c r="AG239" i="1" s="1"/>
  <c r="AF240" i="1"/>
  <c r="AF239" i="1" s="1"/>
  <c r="AF237" i="1"/>
  <c r="AF236" i="1"/>
  <c r="AF234" i="1"/>
  <c r="AF233" i="1" s="1"/>
  <c r="AF231" i="1"/>
  <c r="AF230" i="1" s="1"/>
  <c r="AF228" i="1"/>
  <c r="AF227" i="1"/>
  <c r="AG225" i="1"/>
  <c r="AG224" i="1" s="1"/>
  <c r="AF225" i="1"/>
  <c r="AF224" i="1" s="1"/>
  <c r="AG219" i="1"/>
  <c r="AG218" i="1" s="1"/>
  <c r="AF219" i="1"/>
  <c r="AF218" i="1" s="1"/>
  <c r="AG216" i="1"/>
  <c r="AF216" i="1"/>
  <c r="AG214" i="1"/>
  <c r="AF214" i="1"/>
  <c r="AF211" i="1"/>
  <c r="AF210" i="1" s="1"/>
  <c r="AF208" i="1"/>
  <c r="AF206" i="1"/>
  <c r="AF205" i="1" s="1"/>
  <c r="AF203" i="1"/>
  <c r="AF201" i="1"/>
  <c r="AF200" i="1" s="1"/>
  <c r="AF197" i="1"/>
  <c r="AF196" i="1"/>
  <c r="AF195" i="1" s="1"/>
  <c r="AG192" i="1"/>
  <c r="AG190" i="1"/>
  <c r="AG186" i="1"/>
  <c r="AG185" i="1" s="1"/>
  <c r="AF186" i="1"/>
  <c r="AF185" i="1" s="1"/>
  <c r="AG183" i="1"/>
  <c r="AG182" i="1" s="1"/>
  <c r="AF179" i="1"/>
  <c r="AF178" i="1" s="1"/>
  <c r="AF177" i="1" s="1"/>
  <c r="AF175" i="1"/>
  <c r="AF174" i="1"/>
  <c r="AF173" i="1" s="1"/>
  <c r="AF170" i="1"/>
  <c r="AF169" i="1" s="1"/>
  <c r="AF168" i="1" s="1"/>
  <c r="AG166" i="1"/>
  <c r="AG165" i="1" s="1"/>
  <c r="AF166" i="1"/>
  <c r="AF165" i="1"/>
  <c r="AG163" i="1"/>
  <c r="AG162" i="1" s="1"/>
  <c r="AF163" i="1"/>
  <c r="AF162" i="1"/>
  <c r="AG160" i="1"/>
  <c r="AG159" i="1" s="1"/>
  <c r="AF160" i="1"/>
  <c r="AF159" i="1"/>
  <c r="AG157" i="1"/>
  <c r="AF157" i="1"/>
  <c r="AG155" i="1"/>
  <c r="AF155" i="1"/>
  <c r="AG152" i="1"/>
  <c r="AG151" i="1" s="1"/>
  <c r="AF152" i="1"/>
  <c r="AF151" i="1"/>
  <c r="AG149" i="1"/>
  <c r="AF149" i="1"/>
  <c r="AF147" i="1"/>
  <c r="AF144" i="1"/>
  <c r="AF143" i="1" s="1"/>
  <c r="AF141" i="1"/>
  <c r="AF140" i="1" s="1"/>
  <c r="AG138" i="1"/>
  <c r="AG137" i="1" s="1"/>
  <c r="AG133" i="1"/>
  <c r="AG132" i="1" s="1"/>
  <c r="AG131" i="1" s="1"/>
  <c r="AF133" i="1"/>
  <c r="AF132" i="1" s="1"/>
  <c r="AF131" i="1" s="1"/>
  <c r="AG129" i="1"/>
  <c r="AG128" i="1" s="1"/>
  <c r="AG127" i="1" s="1"/>
  <c r="AF129" i="1"/>
  <c r="AF128" i="1" s="1"/>
  <c r="AF127" i="1" s="1"/>
  <c r="AG125" i="1"/>
  <c r="AG124" i="1" s="1"/>
  <c r="AF125" i="1"/>
  <c r="AF124" i="1" s="1"/>
  <c r="AG122" i="1"/>
  <c r="AG121" i="1" s="1"/>
  <c r="AF122" i="1"/>
  <c r="AF121" i="1" s="1"/>
  <c r="AG119" i="1"/>
  <c r="AG118" i="1" s="1"/>
  <c r="AF119" i="1"/>
  <c r="AF118" i="1" s="1"/>
  <c r="AF116" i="1"/>
  <c r="AF115" i="1" s="1"/>
  <c r="AG113" i="1"/>
  <c r="AG112" i="1" s="1"/>
  <c r="AF113" i="1"/>
  <c r="AF112" i="1" s="1"/>
  <c r="AG110" i="1"/>
  <c r="AG109" i="1" s="1"/>
  <c r="AF110" i="1"/>
  <c r="AF109" i="1" s="1"/>
  <c r="AF106" i="1"/>
  <c r="AF105" i="1" s="1"/>
  <c r="AF103" i="1"/>
  <c r="AF102" i="1" s="1"/>
  <c r="AG98" i="1"/>
  <c r="AG96" i="1"/>
  <c r="AG95" i="1" s="1"/>
  <c r="AG94" i="1" s="1"/>
  <c r="AF92" i="1"/>
  <c r="AF91" i="1" s="1"/>
  <c r="AF90" i="1" s="1"/>
  <c r="AF88" i="1"/>
  <c r="AF87" i="1" s="1"/>
  <c r="AF85" i="1"/>
  <c r="AF84" i="1" s="1"/>
  <c r="AF81" i="1"/>
  <c r="AF80" i="1" s="1"/>
  <c r="AF79" i="1" s="1"/>
  <c r="AG81" i="1"/>
  <c r="AG80" i="1"/>
  <c r="AG79" i="1" s="1"/>
  <c r="AF76" i="1"/>
  <c r="AF75" i="1" s="1"/>
  <c r="AF73" i="1"/>
  <c r="AF71" i="1"/>
  <c r="AF69" i="1"/>
  <c r="AG64" i="1"/>
  <c r="AG62" i="1"/>
  <c r="AF62" i="1"/>
  <c r="AG60" i="1"/>
  <c r="AF60" i="1"/>
  <c r="AF55" i="1"/>
  <c r="AF54" i="1" s="1"/>
  <c r="AF52" i="1"/>
  <c r="AF51" i="1" s="1"/>
  <c r="AF49" i="1"/>
  <c r="AF48" i="1"/>
  <c r="AF46" i="1"/>
  <c r="AF45" i="1" s="1"/>
  <c r="AF43" i="1"/>
  <c r="AF42" i="1"/>
  <c r="AG40" i="1"/>
  <c r="AG38" i="1"/>
  <c r="AG36" i="1"/>
  <c r="AF32" i="1"/>
  <c r="AF31" i="1" s="1"/>
  <c r="AF30" i="1" s="1"/>
  <c r="AG32" i="1"/>
  <c r="AG31" i="1" s="1"/>
  <c r="AG30" i="1" s="1"/>
  <c r="AG28" i="1"/>
  <c r="AG27" i="1"/>
  <c r="AF28" i="1"/>
  <c r="AF27" i="1" s="1"/>
  <c r="AF25" i="1"/>
  <c r="AF24" i="1" s="1"/>
  <c r="AF22" i="1"/>
  <c r="AF21" i="1" s="1"/>
  <c r="AF19" i="1"/>
  <c r="AF17" i="1"/>
  <c r="AG15" i="1"/>
  <c r="AF15" i="1"/>
  <c r="AF12" i="1"/>
  <c r="AF11" i="1" s="1"/>
  <c r="M29" i="1"/>
  <c r="K33" i="1"/>
  <c r="K41" i="1"/>
  <c r="K39" i="1"/>
  <c r="K37" i="1"/>
  <c r="M61" i="1"/>
  <c r="M63" i="1"/>
  <c r="K65" i="1"/>
  <c r="K97" i="3" s="1"/>
  <c r="K96" i="3" s="1"/>
  <c r="K91" i="3" s="1"/>
  <c r="K90" i="3" s="1"/>
  <c r="K89" i="3" s="1"/>
  <c r="K82" i="1"/>
  <c r="K97" i="1"/>
  <c r="K99" i="1"/>
  <c r="L107" i="1"/>
  <c r="L117" i="1"/>
  <c r="AG12" i="1"/>
  <c r="AG11" i="1" s="1"/>
  <c r="AF36" i="1"/>
  <c r="AG55" i="1"/>
  <c r="AG54" i="1"/>
  <c r="AF64" i="1"/>
  <c r="AG19" i="1"/>
  <c r="AF40" i="1"/>
  <c r="AG85" i="1"/>
  <c r="AG84" i="1" s="1"/>
  <c r="AG228" i="1"/>
  <c r="AG227" i="1"/>
  <c r="AG256" i="1"/>
  <c r="AG255" i="1" s="1"/>
  <c r="AF325" i="1"/>
  <c r="AF324" i="1" s="1"/>
  <c r="K139" i="1"/>
  <c r="K261" i="3" s="1"/>
  <c r="K260" i="3" s="1"/>
  <c r="K259" i="3" s="1"/>
  <c r="M156" i="1"/>
  <c r="M278" i="3" s="1"/>
  <c r="M277" i="3" s="1"/>
  <c r="M158" i="1"/>
  <c r="M280" i="3" s="1"/>
  <c r="M279" i="3" s="1"/>
  <c r="L202" i="1"/>
  <c r="L193" i="2" s="1"/>
  <c r="L192" i="2" s="1"/>
  <c r="M215" i="1"/>
  <c r="M217" i="1"/>
  <c r="M350" i="1"/>
  <c r="K184" i="1"/>
  <c r="K183" i="1" s="1"/>
  <c r="K182" i="1" s="1"/>
  <c r="K181" i="1" s="1"/>
  <c r="K191" i="1"/>
  <c r="S191" i="1" s="1"/>
  <c r="K193" i="1"/>
  <c r="K226" i="1"/>
  <c r="K247" i="1"/>
  <c r="K251" i="1"/>
  <c r="K278" i="1"/>
  <c r="K294" i="1"/>
  <c r="K314" i="1"/>
  <c r="K319" i="1"/>
  <c r="K326" i="1"/>
  <c r="K323" i="1"/>
  <c r="K327" i="1"/>
  <c r="K330" i="1"/>
  <c r="K334" i="1"/>
  <c r="K336" i="1"/>
  <c r="K339" i="1"/>
  <c r="K363" i="1"/>
  <c r="L13" i="1"/>
  <c r="L16" i="1"/>
  <c r="L18" i="1"/>
  <c r="L20" i="1"/>
  <c r="L23" i="1"/>
  <c r="L22" i="1" s="1"/>
  <c r="L21" i="1" s="1"/>
  <c r="L26" i="1"/>
  <c r="L44" i="1"/>
  <c r="L47" i="1"/>
  <c r="L50" i="1"/>
  <c r="L53" i="1"/>
  <c r="L56" i="1"/>
  <c r="L70" i="1"/>
  <c r="L72" i="1"/>
  <c r="L74" i="1"/>
  <c r="L77" i="1"/>
  <c r="L86" i="1"/>
  <c r="L89" i="1"/>
  <c r="L93" i="1"/>
  <c r="L104" i="1"/>
  <c r="L111" i="1"/>
  <c r="L143" i="3" s="1"/>
  <c r="L142" i="3" s="1"/>
  <c r="L141" i="3" s="1"/>
  <c r="L114" i="1"/>
  <c r="L146" i="3" s="1"/>
  <c r="L145" i="3" s="1"/>
  <c r="L144" i="3" s="1"/>
  <c r="L142" i="1"/>
  <c r="L264" i="3" s="1"/>
  <c r="L263" i="3" s="1"/>
  <c r="L262" i="3" s="1"/>
  <c r="L145" i="1"/>
  <c r="L267" i="3" s="1"/>
  <c r="L266" i="3" s="1"/>
  <c r="L265" i="3" s="1"/>
  <c r="L148" i="1"/>
  <c r="L270" i="3" s="1"/>
  <c r="L269" i="3" s="1"/>
  <c r="L150" i="1"/>
  <c r="L272" i="3" s="1"/>
  <c r="L271" i="3" s="1"/>
  <c r="L153" i="1"/>
  <c r="L275" i="3" s="1"/>
  <c r="L274" i="3" s="1"/>
  <c r="L273" i="3" s="1"/>
  <c r="L171" i="1"/>
  <c r="L176" i="1"/>
  <c r="L180" i="1"/>
  <c r="L198" i="1"/>
  <c r="L197" i="1" s="1"/>
  <c r="L196" i="1" s="1"/>
  <c r="L195" i="1" s="1"/>
  <c r="L204" i="1"/>
  <c r="L203" i="1" s="1"/>
  <c r="L207" i="1"/>
  <c r="L350" i="3" s="1"/>
  <c r="L349" i="3" s="1"/>
  <c r="L209" i="1"/>
  <c r="L212" i="1"/>
  <c r="T212" i="1" s="1"/>
  <c r="L229" i="1"/>
  <c r="L232" i="1"/>
  <c r="L235" i="1"/>
  <c r="L238" i="1"/>
  <c r="L254" i="1"/>
  <c r="L257" i="1"/>
  <c r="L260" i="1"/>
  <c r="L263" i="1"/>
  <c r="L285" i="1"/>
  <c r="L288" i="1"/>
  <c r="L298" i="1"/>
  <c r="L300" i="1"/>
  <c r="L311" i="1"/>
  <c r="L309" i="1"/>
  <c r="L307" i="1"/>
  <c r="L304" i="1"/>
  <c r="L345" i="1"/>
  <c r="L347" i="1"/>
  <c r="L354" i="1"/>
  <c r="L367" i="1"/>
  <c r="L373" i="1"/>
  <c r="L375" i="1"/>
  <c r="L381" i="1"/>
  <c r="L384" i="1"/>
  <c r="M387" i="1"/>
  <c r="J357" i="1"/>
  <c r="J166" i="1"/>
  <c r="J165" i="1"/>
  <c r="AE357" i="1"/>
  <c r="AE268" i="1"/>
  <c r="AE267" i="1" s="1"/>
  <c r="J268" i="1"/>
  <c r="J267" i="1"/>
  <c r="AE243" i="1"/>
  <c r="AE242" i="1" s="1"/>
  <c r="J243" i="1"/>
  <c r="AD366" i="2"/>
  <c r="AD365" i="2" s="1"/>
  <c r="AQ366" i="2"/>
  <c r="AQ365" i="2" s="1"/>
  <c r="J366" i="2"/>
  <c r="J365" i="2" s="1"/>
  <c r="J88" i="3"/>
  <c r="J87" i="3" s="1"/>
  <c r="AE356" i="1"/>
  <c r="AE355" i="1" s="1"/>
  <c r="J356" i="1"/>
  <c r="J355" i="1" s="1"/>
  <c r="G15" i="23"/>
  <c r="F15" i="23"/>
  <c r="C15" i="23"/>
  <c r="E15" i="22"/>
  <c r="D15" i="22"/>
  <c r="C15" i="22"/>
  <c r="J283" i="2"/>
  <c r="J282" i="2" s="1"/>
  <c r="J281" i="2" s="1"/>
  <c r="J116" i="2"/>
  <c r="J115" i="2" s="1"/>
  <c r="J114" i="2" s="1"/>
  <c r="AD116" i="2"/>
  <c r="AD115" i="2" s="1"/>
  <c r="AD114" i="2" s="1"/>
  <c r="AQ116" i="2"/>
  <c r="AQ115" i="2" s="1"/>
  <c r="AQ114" i="2" s="1"/>
  <c r="J238" i="2"/>
  <c r="J237" i="2" s="1"/>
  <c r="J236" i="2" s="1"/>
  <c r="J235" i="2" s="1"/>
  <c r="AD238" i="2"/>
  <c r="AD237" i="2" s="1"/>
  <c r="AD236" i="2" s="1"/>
  <c r="AD235" i="2" s="1"/>
  <c r="AQ238" i="2"/>
  <c r="AQ237" i="2" s="1"/>
  <c r="AQ236" i="2" s="1"/>
  <c r="AQ235" i="2" s="1"/>
  <c r="J13" i="2"/>
  <c r="J12" i="2" s="1"/>
  <c r="AD13" i="2"/>
  <c r="AD12" i="2" s="1"/>
  <c r="AQ13" i="2"/>
  <c r="AQ12" i="2" s="1"/>
  <c r="J15" i="2"/>
  <c r="J14" i="2" s="1"/>
  <c r="AD15" i="2"/>
  <c r="AD14" i="2" s="1"/>
  <c r="AQ15" i="2"/>
  <c r="AQ14" i="2" s="1"/>
  <c r="J17" i="2"/>
  <c r="J16" i="2" s="1"/>
  <c r="AD17" i="2"/>
  <c r="AD16" i="2" s="1"/>
  <c r="AQ17" i="2"/>
  <c r="AQ16" i="2" s="1"/>
  <c r="J20" i="2"/>
  <c r="AD20" i="2"/>
  <c r="AD19" i="2" s="1"/>
  <c r="AQ20" i="2"/>
  <c r="AQ19" i="2" s="1"/>
  <c r="J22" i="2"/>
  <c r="J21" i="2" s="1"/>
  <c r="AD22" i="2"/>
  <c r="AD21" i="2" s="1"/>
  <c r="AQ22" i="2"/>
  <c r="AQ21" i="2" s="1"/>
  <c r="AQ18" i="2" s="1"/>
  <c r="J25" i="2"/>
  <c r="J24" i="2" s="1"/>
  <c r="J23" i="2" s="1"/>
  <c r="AD25" i="2"/>
  <c r="AD24" i="2" s="1"/>
  <c r="AD23" i="2" s="1"/>
  <c r="AQ25" i="2"/>
  <c r="AQ24" i="2" s="1"/>
  <c r="AQ23" i="2" s="1"/>
  <c r="J28" i="2"/>
  <c r="J27" i="2" s="1"/>
  <c r="AD28" i="2"/>
  <c r="AD27" i="2" s="1"/>
  <c r="AQ28" i="2"/>
  <c r="AQ27" i="2" s="1"/>
  <c r="J30" i="2"/>
  <c r="J29" i="2" s="1"/>
  <c r="AD30" i="2"/>
  <c r="AD29" i="2" s="1"/>
  <c r="AQ30" i="2"/>
  <c r="AQ29" i="2" s="1"/>
  <c r="J32" i="2"/>
  <c r="J31" i="2" s="1"/>
  <c r="AD32" i="2"/>
  <c r="AD31" i="2" s="1"/>
  <c r="AQ32" i="2"/>
  <c r="AQ31" i="2" s="1"/>
  <c r="J35" i="2"/>
  <c r="J34" i="2" s="1"/>
  <c r="J33" i="2" s="1"/>
  <c r="AD35" i="2"/>
  <c r="AD34" i="2" s="1"/>
  <c r="AD33" i="2" s="1"/>
  <c r="AQ35" i="2"/>
  <c r="AQ34" i="2" s="1"/>
  <c r="AQ33" i="2" s="1"/>
  <c r="J38" i="2"/>
  <c r="J37" i="2" s="1"/>
  <c r="J36" i="2" s="1"/>
  <c r="AD38" i="2"/>
  <c r="AD37" i="2" s="1"/>
  <c r="AD36" i="2" s="1"/>
  <c r="AQ38" i="2"/>
  <c r="AQ37" i="2" s="1"/>
  <c r="AQ36" i="2" s="1"/>
  <c r="J41" i="2"/>
  <c r="J40" i="2" s="1"/>
  <c r="J39" i="2" s="1"/>
  <c r="AD41" i="2"/>
  <c r="AD40" i="2" s="1"/>
  <c r="AD39" i="2" s="1"/>
  <c r="AQ41" i="2"/>
  <c r="AQ40" i="2" s="1"/>
  <c r="AQ39" i="2" s="1"/>
  <c r="J44" i="2"/>
  <c r="J43" i="2" s="1"/>
  <c r="J42" i="2" s="1"/>
  <c r="AD44" i="2"/>
  <c r="AD43" i="2" s="1"/>
  <c r="AD42" i="2" s="1"/>
  <c r="AQ44" i="2"/>
  <c r="AQ43" i="2" s="1"/>
  <c r="AQ42" i="2" s="1"/>
  <c r="J47" i="2"/>
  <c r="J46" i="2" s="1"/>
  <c r="J45" i="2" s="1"/>
  <c r="AD47" i="2"/>
  <c r="AD46" i="2" s="1"/>
  <c r="AD45" i="2" s="1"/>
  <c r="AQ47" i="2"/>
  <c r="AQ46" i="2" s="1"/>
  <c r="AQ45" i="2" s="1"/>
  <c r="J50" i="2"/>
  <c r="J49" i="2" s="1"/>
  <c r="J48" i="2" s="1"/>
  <c r="AD50" i="2"/>
  <c r="AD49" i="2" s="1"/>
  <c r="AD48" i="2" s="1"/>
  <c r="AQ50" i="2"/>
  <c r="AQ49" i="2" s="1"/>
  <c r="AQ48" i="2" s="1"/>
  <c r="J56" i="2"/>
  <c r="J55" i="2" s="1"/>
  <c r="J54" i="2" s="1"/>
  <c r="AD56" i="2"/>
  <c r="AD55" i="2" s="1"/>
  <c r="AD54" i="2" s="1"/>
  <c r="AQ56" i="2"/>
  <c r="AQ55" i="2" s="1"/>
  <c r="AQ54" i="2" s="1"/>
  <c r="J61" i="2"/>
  <c r="J60" i="2" s="1"/>
  <c r="AD61" i="2"/>
  <c r="AD60" i="2" s="1"/>
  <c r="AQ61" i="2"/>
  <c r="AQ60" i="2" s="1"/>
  <c r="J63" i="2"/>
  <c r="J62" i="2" s="1"/>
  <c r="AD63" i="2"/>
  <c r="AD62" i="2" s="1"/>
  <c r="AQ63" i="2"/>
  <c r="AQ62" i="2" s="1"/>
  <c r="J65" i="2"/>
  <c r="J64" i="2" s="1"/>
  <c r="AD65" i="2"/>
  <c r="AD64" i="2" s="1"/>
  <c r="AQ65" i="2"/>
  <c r="AQ64" i="2" s="1"/>
  <c r="J68" i="2"/>
  <c r="J67" i="2" s="1"/>
  <c r="J66" i="2" s="1"/>
  <c r="AD68" i="2"/>
  <c r="AD67" i="2" s="1"/>
  <c r="AD66" i="2" s="1"/>
  <c r="AQ68" i="2"/>
  <c r="AQ67" i="2" s="1"/>
  <c r="AQ66" i="2" s="1"/>
  <c r="J73" i="2"/>
  <c r="J72" i="2" s="1"/>
  <c r="J71" i="2" s="1"/>
  <c r="AD73" i="2"/>
  <c r="AD72" i="2" s="1"/>
  <c r="AD71" i="2" s="1"/>
  <c r="AQ73" i="2"/>
  <c r="AQ72" i="2" s="1"/>
  <c r="AQ71" i="2" s="1"/>
  <c r="AD75" i="2"/>
  <c r="AD74" i="2" s="1"/>
  <c r="AQ75" i="2"/>
  <c r="AQ74" i="2" s="1"/>
  <c r="J81" i="2"/>
  <c r="J80" i="2" s="1"/>
  <c r="AD81" i="2"/>
  <c r="AD80" i="2" s="1"/>
  <c r="AQ81" i="2"/>
  <c r="AQ80" i="2" s="1"/>
  <c r="J83" i="2"/>
  <c r="J82" i="2" s="1"/>
  <c r="AD83" i="2"/>
  <c r="AD82" i="2" s="1"/>
  <c r="AD79" i="2" s="1"/>
  <c r="AD78" i="2" s="1"/>
  <c r="AD77" i="2" s="1"/>
  <c r="AQ83" i="2"/>
  <c r="AQ82" i="2" s="1"/>
  <c r="J85" i="2"/>
  <c r="J84" i="2" s="1"/>
  <c r="AD85" i="2"/>
  <c r="AD84" i="2" s="1"/>
  <c r="AQ85" i="2"/>
  <c r="AQ84" i="2" s="1"/>
  <c r="J90" i="2"/>
  <c r="J89" i="2" s="1"/>
  <c r="J88" i="2" s="1"/>
  <c r="J87" i="2" s="1"/>
  <c r="J86" i="2" s="1"/>
  <c r="AD90" i="2"/>
  <c r="AD89" i="2" s="1"/>
  <c r="AD88" i="2" s="1"/>
  <c r="AD87" i="2" s="1"/>
  <c r="AD86" i="2" s="1"/>
  <c r="AQ90" i="2"/>
  <c r="AQ89" i="2" s="1"/>
  <c r="AQ88" i="2" s="1"/>
  <c r="AQ87" i="2" s="1"/>
  <c r="AQ86" i="2" s="1"/>
  <c r="J95" i="2"/>
  <c r="J94" i="2" s="1"/>
  <c r="J93" i="2" s="1"/>
  <c r="AD95" i="2"/>
  <c r="AD94" i="2" s="1"/>
  <c r="AD93" i="2" s="1"/>
  <c r="AQ95" i="2"/>
  <c r="AQ94" i="2" s="1"/>
  <c r="AQ93" i="2" s="1"/>
  <c r="J98" i="2"/>
  <c r="J97" i="2" s="1"/>
  <c r="J96" i="2" s="1"/>
  <c r="AD98" i="2"/>
  <c r="AD97" i="2" s="1"/>
  <c r="AD96" i="2" s="1"/>
  <c r="AQ98" i="2"/>
  <c r="AQ97" i="2"/>
  <c r="AQ96" i="2"/>
  <c r="J101" i="2"/>
  <c r="J100" i="2" s="1"/>
  <c r="J99" i="2" s="1"/>
  <c r="AD101" i="2"/>
  <c r="AD100" i="2" s="1"/>
  <c r="AD99" i="2" s="1"/>
  <c r="AQ101" i="2"/>
  <c r="AQ100" i="2" s="1"/>
  <c r="AQ99" i="2" s="1"/>
  <c r="J104" i="2"/>
  <c r="J103" i="2" s="1"/>
  <c r="J102" i="2" s="1"/>
  <c r="AD104" i="2"/>
  <c r="AD103" i="2" s="1"/>
  <c r="AD102" i="2" s="1"/>
  <c r="AQ104" i="2"/>
  <c r="AQ103" i="2" s="1"/>
  <c r="AQ102" i="2" s="1"/>
  <c r="J107" i="2"/>
  <c r="J106" i="2" s="1"/>
  <c r="J105" i="2" s="1"/>
  <c r="AD107" i="2"/>
  <c r="AD106" i="2" s="1"/>
  <c r="AD105" i="2" s="1"/>
  <c r="AQ107" i="2"/>
  <c r="AQ106" i="2" s="1"/>
  <c r="AQ105" i="2" s="1"/>
  <c r="J110" i="2"/>
  <c r="J109" i="2" s="1"/>
  <c r="J108" i="2" s="1"/>
  <c r="AD110" i="2"/>
  <c r="AD109" i="2" s="1"/>
  <c r="AD108" i="2" s="1"/>
  <c r="AQ110" i="2"/>
  <c r="AQ109" i="2" s="1"/>
  <c r="AQ108" i="2" s="1"/>
  <c r="J113" i="2"/>
  <c r="J112" i="2" s="1"/>
  <c r="J111" i="2" s="1"/>
  <c r="AD113" i="2"/>
  <c r="AD112" i="2" s="1"/>
  <c r="AD111" i="2" s="1"/>
  <c r="AQ113" i="2"/>
  <c r="AQ112" i="2"/>
  <c r="AQ111" i="2" s="1"/>
  <c r="J121" i="2"/>
  <c r="J120" i="2" s="1"/>
  <c r="J119" i="2" s="1"/>
  <c r="J118" i="2" s="1"/>
  <c r="J117" i="2" s="1"/>
  <c r="AD121" i="2"/>
  <c r="AD120" i="2" s="1"/>
  <c r="AD119" i="2" s="1"/>
  <c r="AD118" i="2" s="1"/>
  <c r="AD117" i="2" s="1"/>
  <c r="AQ121" i="2"/>
  <c r="AQ120" i="2" s="1"/>
  <c r="AQ119" i="2" s="1"/>
  <c r="AQ118" i="2" s="1"/>
  <c r="AQ117" i="2" s="1"/>
  <c r="J126" i="2"/>
  <c r="J125" i="2" s="1"/>
  <c r="J124" i="2" s="1"/>
  <c r="AD126" i="2"/>
  <c r="AD125" i="2" s="1"/>
  <c r="AD124" i="2" s="1"/>
  <c r="AQ126" i="2"/>
  <c r="AQ125" i="2" s="1"/>
  <c r="AQ124" i="2" s="1"/>
  <c r="AD128" i="2"/>
  <c r="AD127" i="2"/>
  <c r="AQ128" i="2"/>
  <c r="AQ127" i="2" s="1"/>
  <c r="J132" i="2"/>
  <c r="J131" i="2" s="1"/>
  <c r="J130" i="2" s="1"/>
  <c r="AD132" i="2"/>
  <c r="AD131" i="2" s="1"/>
  <c r="AD130" i="2" s="1"/>
  <c r="AQ132" i="2"/>
  <c r="AQ131" i="2" s="1"/>
  <c r="AQ130" i="2" s="1"/>
  <c r="J137" i="2"/>
  <c r="J136" i="2" s="1"/>
  <c r="J135" i="2" s="1"/>
  <c r="J134" i="2" s="1"/>
  <c r="J133" i="2" s="1"/>
  <c r="AD137" i="2"/>
  <c r="AD136" i="2" s="1"/>
  <c r="AD135" i="2" s="1"/>
  <c r="AD134" i="2" s="1"/>
  <c r="AD133" i="2" s="1"/>
  <c r="AQ137" i="2"/>
  <c r="AQ136" i="2" s="1"/>
  <c r="AQ135" i="2" s="1"/>
  <c r="AQ134" i="2" s="1"/>
  <c r="AQ133" i="2" s="1"/>
  <c r="J142" i="2"/>
  <c r="J141" i="2" s="1"/>
  <c r="J140" i="2" s="1"/>
  <c r="J139" i="2" s="1"/>
  <c r="J138" i="2" s="1"/>
  <c r="AD142" i="2"/>
  <c r="AD141" i="2" s="1"/>
  <c r="AD140" i="2" s="1"/>
  <c r="AD139" i="2" s="1"/>
  <c r="AD138" i="2" s="1"/>
  <c r="AQ142" i="2"/>
  <c r="AQ141" i="2" s="1"/>
  <c r="AQ140" i="2" s="1"/>
  <c r="AQ139" i="2" s="1"/>
  <c r="AQ138" i="2" s="1"/>
  <c r="J147" i="2"/>
  <c r="J146" i="2" s="1"/>
  <c r="J145" i="2" s="1"/>
  <c r="J144" i="2" s="1"/>
  <c r="J143" i="2" s="1"/>
  <c r="AD147" i="2"/>
  <c r="AD146" i="2" s="1"/>
  <c r="AD145" i="2" s="1"/>
  <c r="AD144" i="2" s="1"/>
  <c r="AD143" i="2" s="1"/>
  <c r="AQ147" i="2"/>
  <c r="AQ146" i="2" s="1"/>
  <c r="AQ145" i="2" s="1"/>
  <c r="AQ144" i="2" s="1"/>
  <c r="AQ143" i="2" s="1"/>
  <c r="J153" i="2"/>
  <c r="J152" i="2" s="1"/>
  <c r="J151" i="2" s="1"/>
  <c r="AD153" i="2"/>
  <c r="AD152" i="2" s="1"/>
  <c r="AD151" i="2" s="1"/>
  <c r="AQ153" i="2"/>
  <c r="AQ152" i="2" s="1"/>
  <c r="AQ151" i="2" s="1"/>
  <c r="J156" i="2"/>
  <c r="J155" i="2" s="1"/>
  <c r="J154" i="2" s="1"/>
  <c r="AD156" i="2"/>
  <c r="AD155" i="2" s="1"/>
  <c r="AD154" i="2" s="1"/>
  <c r="AQ156" i="2"/>
  <c r="AQ155" i="2" s="1"/>
  <c r="AQ154" i="2" s="1"/>
  <c r="J159" i="2"/>
  <c r="J158" i="2" s="1"/>
  <c r="J157" i="2" s="1"/>
  <c r="AD159" i="2"/>
  <c r="AD158" i="2" s="1"/>
  <c r="AD157" i="2" s="1"/>
  <c r="AQ159" i="2"/>
  <c r="AQ158" i="2" s="1"/>
  <c r="AQ157" i="2" s="1"/>
  <c r="J162" i="2"/>
  <c r="J161" i="2" s="1"/>
  <c r="AD162" i="2"/>
  <c r="AD161" i="2" s="1"/>
  <c r="AQ162" i="2"/>
  <c r="AQ161" i="2"/>
  <c r="J164" i="2"/>
  <c r="J163" i="2" s="1"/>
  <c r="AD164" i="2"/>
  <c r="AD163" i="2" s="1"/>
  <c r="AD160" i="2" s="1"/>
  <c r="AQ164" i="2"/>
  <c r="AQ163" i="2" s="1"/>
  <c r="J167" i="2"/>
  <c r="J166" i="2" s="1"/>
  <c r="J165" i="2" s="1"/>
  <c r="AD167" i="2"/>
  <c r="AD166" i="2" s="1"/>
  <c r="AD165" i="2" s="1"/>
  <c r="AQ167" i="2"/>
  <c r="AQ166" i="2" s="1"/>
  <c r="AQ165" i="2" s="1"/>
  <c r="J170" i="2"/>
  <c r="J169" i="2" s="1"/>
  <c r="AD170" i="2"/>
  <c r="AD169" i="2" s="1"/>
  <c r="AQ170" i="2"/>
  <c r="AQ169" i="2" s="1"/>
  <c r="J172" i="2"/>
  <c r="J171" i="2" s="1"/>
  <c r="AD172" i="2"/>
  <c r="AD171" i="2" s="1"/>
  <c r="AQ172" i="2"/>
  <c r="AQ171" i="2" s="1"/>
  <c r="J175" i="2"/>
  <c r="J174" i="2" s="1"/>
  <c r="J173" i="2" s="1"/>
  <c r="AD175" i="2"/>
  <c r="AD174" i="2" s="1"/>
  <c r="AD173" i="2" s="1"/>
  <c r="AQ175" i="2"/>
  <c r="AQ174" i="2" s="1"/>
  <c r="AQ173" i="2" s="1"/>
  <c r="J178" i="2"/>
  <c r="J177" i="2" s="1"/>
  <c r="J176" i="2" s="1"/>
  <c r="AD178" i="2"/>
  <c r="AD177" i="2" s="1"/>
  <c r="AD176" i="2" s="1"/>
  <c r="AQ178" i="2"/>
  <c r="AQ177" i="2" s="1"/>
  <c r="AQ176" i="2" s="1"/>
  <c r="J181" i="2"/>
  <c r="J180" i="2"/>
  <c r="J179" i="2" s="1"/>
  <c r="AD181" i="2"/>
  <c r="AD180" i="2" s="1"/>
  <c r="AD179" i="2" s="1"/>
  <c r="AQ181" i="2"/>
  <c r="AQ180" i="2" s="1"/>
  <c r="AQ179" i="2" s="1"/>
  <c r="J187" i="2"/>
  <c r="J186" i="2" s="1"/>
  <c r="J185" i="2" s="1"/>
  <c r="J184" i="2" s="1"/>
  <c r="AD187" i="2"/>
  <c r="AD186" i="2" s="1"/>
  <c r="AD185" i="2" s="1"/>
  <c r="AD184" i="2" s="1"/>
  <c r="AQ187" i="2"/>
  <c r="AQ186" i="2" s="1"/>
  <c r="AQ185" i="2" s="1"/>
  <c r="AQ184" i="2" s="1"/>
  <c r="J218" i="2"/>
  <c r="J217" i="2" s="1"/>
  <c r="J216" i="2" s="1"/>
  <c r="J215" i="2" s="1"/>
  <c r="J214" i="2" s="1"/>
  <c r="AD218" i="2"/>
  <c r="AD217" i="2" s="1"/>
  <c r="AD216" i="2" s="1"/>
  <c r="AD215" i="2" s="1"/>
  <c r="AD214" i="2" s="1"/>
  <c r="AQ218" i="2"/>
  <c r="AQ217" i="2" s="1"/>
  <c r="AQ216" i="2" s="1"/>
  <c r="AQ215" i="2" s="1"/>
  <c r="AQ214" i="2" s="1"/>
  <c r="J213" i="2"/>
  <c r="J212" i="2" s="1"/>
  <c r="J211" i="2" s="1"/>
  <c r="J210" i="2" s="1"/>
  <c r="J209" i="2" s="1"/>
  <c r="AD213" i="2"/>
  <c r="AD212" i="2" s="1"/>
  <c r="AD211" i="2" s="1"/>
  <c r="AD210" i="2" s="1"/>
  <c r="AD209" i="2" s="1"/>
  <c r="AQ213" i="2"/>
  <c r="AQ212" i="2" s="1"/>
  <c r="AQ211" i="2" s="1"/>
  <c r="AQ210" i="2" s="1"/>
  <c r="AQ209" i="2" s="1"/>
  <c r="J193" i="2"/>
  <c r="J192" i="2" s="1"/>
  <c r="AD193" i="2"/>
  <c r="AD192" i="2" s="1"/>
  <c r="AQ193" i="2"/>
  <c r="AQ192" i="2" s="1"/>
  <c r="J195" i="2"/>
  <c r="J194" i="2" s="1"/>
  <c r="AD195" i="2"/>
  <c r="AD194" i="2" s="1"/>
  <c r="AQ195" i="2"/>
  <c r="AQ194" i="2" s="1"/>
  <c r="J198" i="2"/>
  <c r="J197" i="2" s="1"/>
  <c r="AD198" i="2"/>
  <c r="AD197" i="2" s="1"/>
  <c r="AQ198" i="2"/>
  <c r="AQ197" i="2" s="1"/>
  <c r="J200" i="2"/>
  <c r="J199" i="2" s="1"/>
  <c r="J196" i="2" s="1"/>
  <c r="AD200" i="2"/>
  <c r="AD199" i="2" s="1"/>
  <c r="AQ200" i="2"/>
  <c r="AQ199" i="2" s="1"/>
  <c r="AQ196" i="2" s="1"/>
  <c r="J203" i="2"/>
  <c r="J202" i="2" s="1"/>
  <c r="J201" i="2" s="1"/>
  <c r="AD203" i="2"/>
  <c r="AD202" i="2" s="1"/>
  <c r="AD201" i="2" s="1"/>
  <c r="AQ203" i="2"/>
  <c r="AQ202" i="2" s="1"/>
  <c r="AQ201" i="2" s="1"/>
  <c r="J206" i="2"/>
  <c r="J205" i="2" s="1"/>
  <c r="AD206" i="2"/>
  <c r="AD205" i="2" s="1"/>
  <c r="AQ206" i="2"/>
  <c r="AQ205" i="2" s="1"/>
  <c r="J208" i="2"/>
  <c r="J207" i="2" s="1"/>
  <c r="AD208" i="2"/>
  <c r="AD207" i="2" s="1"/>
  <c r="AQ208" i="2"/>
  <c r="AQ207" i="2" s="1"/>
  <c r="J224" i="2"/>
  <c r="J223" i="2" s="1"/>
  <c r="J222" i="2" s="1"/>
  <c r="J221" i="2" s="1"/>
  <c r="J220" i="2" s="1"/>
  <c r="AD224" i="2"/>
  <c r="AD223" i="2" s="1"/>
  <c r="AD222" i="2" s="1"/>
  <c r="AD221" i="2" s="1"/>
  <c r="AD220" i="2" s="1"/>
  <c r="AQ224" i="2"/>
  <c r="AQ223" i="2" s="1"/>
  <c r="AQ222" i="2" s="1"/>
  <c r="AQ221" i="2" s="1"/>
  <c r="AQ220" i="2" s="1"/>
  <c r="J228" i="2"/>
  <c r="AD228" i="2"/>
  <c r="AD227" i="2" s="1"/>
  <c r="AD226" i="2" s="1"/>
  <c r="AD225" i="2" s="1"/>
  <c r="AQ228" i="2"/>
  <c r="AQ227" i="2" s="1"/>
  <c r="AQ226" i="2" s="1"/>
  <c r="AQ225" i="2" s="1"/>
  <c r="AQ219" i="2" s="1"/>
  <c r="J232" i="2"/>
  <c r="J231" i="2" s="1"/>
  <c r="J230" i="2" s="1"/>
  <c r="AD232" i="2"/>
  <c r="AD231" i="2" s="1"/>
  <c r="AD230" i="2" s="1"/>
  <c r="AQ232" i="2"/>
  <c r="AQ231" i="2" s="1"/>
  <c r="AQ230" i="2" s="1"/>
  <c r="J244" i="2"/>
  <c r="J243" i="2" s="1"/>
  <c r="J242" i="2" s="1"/>
  <c r="J241" i="2" s="1"/>
  <c r="J240" i="2" s="1"/>
  <c r="AD244" i="2"/>
  <c r="AD243" i="2" s="1"/>
  <c r="AD242" i="2" s="1"/>
  <c r="AD241" i="2" s="1"/>
  <c r="AD240" i="2" s="1"/>
  <c r="AQ244" i="2"/>
  <c r="AQ243" i="2" s="1"/>
  <c r="AQ242" i="2" s="1"/>
  <c r="AQ241" i="2" s="1"/>
  <c r="AQ240" i="2" s="1"/>
  <c r="AD248" i="2"/>
  <c r="AD247" i="2" s="1"/>
  <c r="AQ248" i="2"/>
  <c r="AQ247" i="2" s="1"/>
  <c r="J255" i="2"/>
  <c r="J254" i="2" s="1"/>
  <c r="J253" i="2" s="1"/>
  <c r="AD255" i="2"/>
  <c r="AD254" i="2" s="1"/>
  <c r="AD253" i="2" s="1"/>
  <c r="AQ255" i="2"/>
  <c r="AQ254" i="2" s="1"/>
  <c r="AQ253" i="2" s="1"/>
  <c r="J258" i="2"/>
  <c r="J257" i="2" s="1"/>
  <c r="J256" i="2" s="1"/>
  <c r="AD258" i="2"/>
  <c r="AD257" i="2" s="1"/>
  <c r="AD256" i="2" s="1"/>
  <c r="AQ258" i="2"/>
  <c r="AQ257" i="2" s="1"/>
  <c r="AQ256" i="2" s="1"/>
  <c r="J261" i="2"/>
  <c r="J260" i="2" s="1"/>
  <c r="J259" i="2" s="1"/>
  <c r="AD261" i="2"/>
  <c r="AD260" i="2"/>
  <c r="AD259" i="2" s="1"/>
  <c r="AQ261" i="2"/>
  <c r="AQ260" i="2" s="1"/>
  <c r="AQ259" i="2" s="1"/>
  <c r="J264" i="2"/>
  <c r="J263" i="2" s="1"/>
  <c r="J262" i="2" s="1"/>
  <c r="AD264" i="2"/>
  <c r="AD263" i="2" s="1"/>
  <c r="AD262" i="2" s="1"/>
  <c r="AQ264" i="2"/>
  <c r="AQ263" i="2" s="1"/>
  <c r="AQ262" i="2" s="1"/>
  <c r="J267" i="2"/>
  <c r="J266" i="2" s="1"/>
  <c r="AD267" i="2"/>
  <c r="AD266" i="2" s="1"/>
  <c r="AQ267" i="2"/>
  <c r="AQ266" i="2" s="1"/>
  <c r="J269" i="2"/>
  <c r="J268" i="2" s="1"/>
  <c r="AD269" i="2"/>
  <c r="AD268" i="2" s="1"/>
  <c r="AQ269" i="2"/>
  <c r="AQ268" i="2" s="1"/>
  <c r="J271" i="2"/>
  <c r="J270" i="2" s="1"/>
  <c r="AD271" i="2"/>
  <c r="AD270" i="2" s="1"/>
  <c r="AQ271" i="2"/>
  <c r="AQ270" i="2" s="1"/>
  <c r="J274" i="2"/>
  <c r="J273" i="2" s="1"/>
  <c r="J272" i="2" s="1"/>
  <c r="AD274" i="2"/>
  <c r="AD273" i="2" s="1"/>
  <c r="AD272" i="2" s="1"/>
  <c r="AQ274" i="2"/>
  <c r="AQ273" i="2" s="1"/>
  <c r="AQ272" i="2" s="1"/>
  <c r="J277" i="2"/>
  <c r="J276" i="2" s="1"/>
  <c r="J275" i="2" s="1"/>
  <c r="AD277" i="2"/>
  <c r="AD276" i="2" s="1"/>
  <c r="AD275" i="2" s="1"/>
  <c r="AQ277" i="2"/>
  <c r="AQ276" i="2" s="1"/>
  <c r="AQ275" i="2" s="1"/>
  <c r="AD282" i="2"/>
  <c r="AD281" i="2" s="1"/>
  <c r="AQ282" i="2"/>
  <c r="AQ281" i="2" s="1"/>
  <c r="J300" i="2"/>
  <c r="J299" i="2" s="1"/>
  <c r="AD300" i="2"/>
  <c r="AD299" i="2" s="1"/>
  <c r="AQ300" i="2"/>
  <c r="AQ299" i="2" s="1"/>
  <c r="J302" i="2"/>
  <c r="J301" i="2" s="1"/>
  <c r="AD302" i="2"/>
  <c r="AD301" i="2" s="1"/>
  <c r="AQ302" i="2"/>
  <c r="AQ301" i="2" s="1"/>
  <c r="J307" i="2"/>
  <c r="J306" i="2" s="1"/>
  <c r="J305" i="2" s="1"/>
  <c r="AD307" i="2"/>
  <c r="AD306" i="2" s="1"/>
  <c r="AD305" i="2" s="1"/>
  <c r="AQ307" i="2"/>
  <c r="AQ306" i="2" s="1"/>
  <c r="AQ305" i="2" s="1"/>
  <c r="J310" i="2"/>
  <c r="J309" i="2" s="1"/>
  <c r="AD310" i="2"/>
  <c r="AD309" i="2" s="1"/>
  <c r="AQ310" i="2"/>
  <c r="AQ309" i="2"/>
  <c r="J312" i="2"/>
  <c r="J311" i="2" s="1"/>
  <c r="AD312" i="2"/>
  <c r="AD311" i="2" s="1"/>
  <c r="AD308" i="2" s="1"/>
  <c r="AQ312" i="2"/>
  <c r="AQ311" i="2" s="1"/>
  <c r="J315" i="2"/>
  <c r="J314" i="2" s="1"/>
  <c r="J313" i="2" s="1"/>
  <c r="AD315" i="2"/>
  <c r="AD314" i="2" s="1"/>
  <c r="AD313" i="2" s="1"/>
  <c r="AQ315" i="2"/>
  <c r="AQ314" i="2" s="1"/>
  <c r="AQ313" i="2" s="1"/>
  <c r="J318" i="2"/>
  <c r="AD318" i="2"/>
  <c r="AQ318" i="2"/>
  <c r="J319" i="2"/>
  <c r="AD319" i="2"/>
  <c r="AQ319" i="2"/>
  <c r="AQ317" i="2" s="1"/>
  <c r="AQ316" i="2" s="1"/>
  <c r="J324" i="2"/>
  <c r="J323" i="2" s="1"/>
  <c r="J322" i="2" s="1"/>
  <c r="J321" i="2" s="1"/>
  <c r="J320" i="2" s="1"/>
  <c r="AD324" i="2"/>
  <c r="AD323" i="2" s="1"/>
  <c r="AD322" i="2" s="1"/>
  <c r="AD321" i="2" s="1"/>
  <c r="AD320" i="2" s="1"/>
  <c r="AQ324" i="2"/>
  <c r="AQ323" i="2" s="1"/>
  <c r="AQ322" i="2" s="1"/>
  <c r="AQ321" i="2" s="1"/>
  <c r="AQ320" i="2" s="1"/>
  <c r="J329" i="2"/>
  <c r="J328" i="2" s="1"/>
  <c r="AD329" i="2"/>
  <c r="AD328" i="2" s="1"/>
  <c r="AQ329" i="2"/>
  <c r="AQ328" i="2" s="1"/>
  <c r="J331" i="2"/>
  <c r="J330" i="2" s="1"/>
  <c r="AD331" i="2"/>
  <c r="AD330" i="2" s="1"/>
  <c r="AQ331" i="2"/>
  <c r="AQ330" i="2" s="1"/>
  <c r="J336" i="2"/>
  <c r="J335" i="2" s="1"/>
  <c r="J334" i="2" s="1"/>
  <c r="J333" i="2" s="1"/>
  <c r="J332" i="2" s="1"/>
  <c r="AD336" i="2"/>
  <c r="AD335" i="2" s="1"/>
  <c r="AD334" i="2" s="1"/>
  <c r="AD333" i="2" s="1"/>
  <c r="AD332" i="2" s="1"/>
  <c r="AQ336" i="2"/>
  <c r="AQ335" i="2" s="1"/>
  <c r="AQ334" i="2" s="1"/>
  <c r="AQ333" i="2" s="1"/>
  <c r="AQ332" i="2" s="1"/>
  <c r="J342" i="2"/>
  <c r="J341" i="2" s="1"/>
  <c r="AD342" i="2"/>
  <c r="AD341" i="2" s="1"/>
  <c r="AQ342" i="2"/>
  <c r="AQ341" i="2" s="1"/>
  <c r="J344" i="2"/>
  <c r="J343" i="2" s="1"/>
  <c r="AD344" i="2"/>
  <c r="AD343" i="2" s="1"/>
  <c r="AQ344" i="2"/>
  <c r="AQ343" i="2" s="1"/>
  <c r="J347" i="2"/>
  <c r="J346" i="2" s="1"/>
  <c r="J345" i="2" s="1"/>
  <c r="AD347" i="2"/>
  <c r="AD346" i="2" s="1"/>
  <c r="AD345" i="2" s="1"/>
  <c r="AQ347" i="2"/>
  <c r="AQ346" i="2" s="1"/>
  <c r="AQ345" i="2" s="1"/>
  <c r="J352" i="2"/>
  <c r="J351" i="2" s="1"/>
  <c r="J350" i="2" s="1"/>
  <c r="AD352" i="2"/>
  <c r="AD351" i="2" s="1"/>
  <c r="AD350" i="2" s="1"/>
  <c r="AQ352" i="2"/>
  <c r="AQ351" i="2" s="1"/>
  <c r="AQ350" i="2" s="1"/>
  <c r="J358" i="2"/>
  <c r="J357" i="2" s="1"/>
  <c r="J356" i="2" s="1"/>
  <c r="AD358" i="2"/>
  <c r="AD357" i="2" s="1"/>
  <c r="AD356" i="2" s="1"/>
  <c r="AQ358" i="2"/>
  <c r="AQ357" i="2" s="1"/>
  <c r="AQ356" i="2" s="1"/>
  <c r="J363" i="2"/>
  <c r="J362" i="2" s="1"/>
  <c r="J361" i="2" s="1"/>
  <c r="J360" i="2" s="1"/>
  <c r="AD363" i="2"/>
  <c r="AD362" i="2"/>
  <c r="AD361" i="2" s="1"/>
  <c r="AD360" i="2" s="1"/>
  <c r="AQ363" i="2"/>
  <c r="AQ362" i="2" s="1"/>
  <c r="AQ361" i="2" s="1"/>
  <c r="AQ360" i="2" s="1"/>
  <c r="J369" i="2"/>
  <c r="J368" i="2" s="1"/>
  <c r="J367" i="2" s="1"/>
  <c r="AD369" i="2"/>
  <c r="AD368" i="2" s="1"/>
  <c r="AD367" i="2" s="1"/>
  <c r="AQ369" i="2"/>
  <c r="AQ368" i="2" s="1"/>
  <c r="AQ367" i="2" s="1"/>
  <c r="J373" i="2"/>
  <c r="J372" i="2" s="1"/>
  <c r="AD373" i="2"/>
  <c r="AD372" i="2" s="1"/>
  <c r="AQ373" i="2"/>
  <c r="AQ372" i="2" s="1"/>
  <c r="J375" i="2"/>
  <c r="J374" i="2" s="1"/>
  <c r="AD375" i="2"/>
  <c r="AD374" i="2" s="1"/>
  <c r="AQ375" i="2"/>
  <c r="AQ374" i="2" s="1"/>
  <c r="J379" i="2"/>
  <c r="J378" i="2" s="1"/>
  <c r="J377" i="2" s="1"/>
  <c r="AD379" i="2"/>
  <c r="AD378" i="2" s="1"/>
  <c r="AD377" i="2" s="1"/>
  <c r="AQ379" i="2"/>
  <c r="AQ378" i="2" s="1"/>
  <c r="AQ377" i="2" s="1"/>
  <c r="J382" i="2"/>
  <c r="J381" i="2" s="1"/>
  <c r="J380" i="2" s="1"/>
  <c r="AD382" i="2"/>
  <c r="AD381" i="2" s="1"/>
  <c r="AD380" i="2" s="1"/>
  <c r="AQ382" i="2"/>
  <c r="AQ381" i="2" s="1"/>
  <c r="AQ380" i="2" s="1"/>
  <c r="J385" i="2"/>
  <c r="J384" i="2" s="1"/>
  <c r="J383" i="2" s="1"/>
  <c r="AD385" i="2"/>
  <c r="AD384" i="2" s="1"/>
  <c r="AD383" i="2" s="1"/>
  <c r="AQ385" i="2"/>
  <c r="AQ384" i="2" s="1"/>
  <c r="AQ383" i="2" s="1"/>
  <c r="J363" i="3"/>
  <c r="J362" i="3" s="1"/>
  <c r="J361" i="3" s="1"/>
  <c r="J341" i="3"/>
  <c r="J340" i="3" s="1"/>
  <c r="J339" i="3" s="1"/>
  <c r="J338" i="3" s="1"/>
  <c r="J183" i="3"/>
  <c r="J182" i="3" s="1"/>
  <c r="J181" i="3" s="1"/>
  <c r="J163" i="3"/>
  <c r="J162" i="3" s="1"/>
  <c r="J161" i="3" s="1"/>
  <c r="J160" i="3" s="1"/>
  <c r="J159" i="3"/>
  <c r="J158" i="3" s="1"/>
  <c r="J157" i="3" s="1"/>
  <c r="J156" i="3" s="1"/>
  <c r="J155" i="3"/>
  <c r="J154" i="3" s="1"/>
  <c r="J153" i="3" s="1"/>
  <c r="J227" i="2"/>
  <c r="J75" i="2"/>
  <c r="J74" i="2" s="1"/>
  <c r="J70" i="2" s="1"/>
  <c r="J69" i="2" s="1"/>
  <c r="J19" i="2"/>
  <c r="J128" i="2"/>
  <c r="J127" i="2"/>
  <c r="J248" i="2"/>
  <c r="J247" i="2" s="1"/>
  <c r="J197" i="1"/>
  <c r="J196" i="1"/>
  <c r="J195" i="1" s="1"/>
  <c r="AE197" i="1"/>
  <c r="AE196" i="1" s="1"/>
  <c r="AE195" i="1" s="1"/>
  <c r="AE119" i="1"/>
  <c r="AE118" i="1" s="1"/>
  <c r="J119" i="1"/>
  <c r="AE122" i="1"/>
  <c r="AE121" i="1" s="1"/>
  <c r="J122" i="1"/>
  <c r="AE125" i="1"/>
  <c r="AE124" i="1" s="1"/>
  <c r="J125" i="1"/>
  <c r="J124" i="1" s="1"/>
  <c r="AE133" i="1"/>
  <c r="AE132" i="1" s="1"/>
  <c r="AE131" i="1" s="1"/>
  <c r="J133" i="1"/>
  <c r="J132" i="1" s="1"/>
  <c r="J131" i="1" s="1"/>
  <c r="AE129" i="1"/>
  <c r="AE128" i="1"/>
  <c r="AE127" i="1" s="1"/>
  <c r="J129" i="1"/>
  <c r="J128" i="1" s="1"/>
  <c r="J127" i="1" s="1"/>
  <c r="J219" i="1"/>
  <c r="J218" i="1" s="1"/>
  <c r="AE219" i="1"/>
  <c r="AE218" i="1"/>
  <c r="AE240" i="1"/>
  <c r="AE239" i="1" s="1"/>
  <c r="J240" i="1"/>
  <c r="J239" i="1" s="1"/>
  <c r="AE386" i="1"/>
  <c r="AE385" i="1" s="1"/>
  <c r="AE383" i="1"/>
  <c r="AE382" i="1" s="1"/>
  <c r="AE380" i="1"/>
  <c r="AE379" i="1" s="1"/>
  <c r="AE374" i="1"/>
  <c r="AE372" i="1"/>
  <c r="AE366" i="1"/>
  <c r="AE365" i="1" s="1"/>
  <c r="AE364" i="1" s="1"/>
  <c r="AE362" i="1"/>
  <c r="AE361" i="1" s="1"/>
  <c r="AE360" i="1" s="1"/>
  <c r="AE353" i="1"/>
  <c r="AE349" i="1"/>
  <c r="AE348" i="1" s="1"/>
  <c r="AE346" i="1"/>
  <c r="AE344" i="1"/>
  <c r="AE343" i="1" s="1"/>
  <c r="AE338" i="1"/>
  <c r="AE337" i="1" s="1"/>
  <c r="AE331" i="1" s="1"/>
  <c r="AE335" i="1"/>
  <c r="AE333" i="1"/>
  <c r="AE329" i="1"/>
  <c r="AE328" i="1" s="1"/>
  <c r="AE325" i="1"/>
  <c r="AE324" i="1" s="1"/>
  <c r="AE322" i="1"/>
  <c r="AE321" i="1"/>
  <c r="AE318" i="1"/>
  <c r="AE317" i="1" s="1"/>
  <c r="AE316" i="1" s="1"/>
  <c r="AE313" i="1"/>
  <c r="AE312" i="1" s="1"/>
  <c r="AE310" i="1"/>
  <c r="AE308" i="1"/>
  <c r="AE306" i="1"/>
  <c r="AE303" i="1"/>
  <c r="AE302" i="1" s="1"/>
  <c r="AE299" i="1"/>
  <c r="AE297" i="1"/>
  <c r="AE293" i="1"/>
  <c r="AE292" i="1" s="1"/>
  <c r="AE287" i="1"/>
  <c r="AE284" i="1"/>
  <c r="AE283" i="1"/>
  <c r="AE280" i="1"/>
  <c r="AE279" i="1" s="1"/>
  <c r="AE277" i="1"/>
  <c r="AE276" i="1" s="1"/>
  <c r="AE265" i="1"/>
  <c r="AE264" i="1" s="1"/>
  <c r="AE262" i="1"/>
  <c r="AE261" i="1" s="1"/>
  <c r="AE259" i="1"/>
  <c r="AE258" i="1" s="1"/>
  <c r="AE256" i="1"/>
  <c r="AE255" i="1"/>
  <c r="AE253" i="1"/>
  <c r="AE252" i="1" s="1"/>
  <c r="AE250" i="1"/>
  <c r="AE249" i="1" s="1"/>
  <c r="AE246" i="1"/>
  <c r="AE245" i="1" s="1"/>
  <c r="AE237" i="1"/>
  <c r="AE236" i="1" s="1"/>
  <c r="AE234" i="1"/>
  <c r="AE233" i="1" s="1"/>
  <c r="AE231" i="1"/>
  <c r="AE230" i="1" s="1"/>
  <c r="AE228" i="1"/>
  <c r="AE227" i="1"/>
  <c r="AE225" i="1"/>
  <c r="AE224" i="1" s="1"/>
  <c r="AE216" i="1"/>
  <c r="AE213" i="1" s="1"/>
  <c r="AE214" i="1"/>
  <c r="AE211" i="1"/>
  <c r="AE210" i="1" s="1"/>
  <c r="AE208" i="1"/>
  <c r="AE206" i="1"/>
  <c r="AE203" i="1"/>
  <c r="AE201" i="1"/>
  <c r="AE192" i="1"/>
  <c r="AE190" i="1"/>
  <c r="AE183" i="1"/>
  <c r="AE182" i="1" s="1"/>
  <c r="AE186" i="1"/>
  <c r="AE185" i="1"/>
  <c r="AE179" i="1"/>
  <c r="AE178" i="1" s="1"/>
  <c r="AE177" i="1" s="1"/>
  <c r="AE175" i="1"/>
  <c r="AE174" i="1" s="1"/>
  <c r="AE173" i="1" s="1"/>
  <c r="AE170" i="1"/>
  <c r="AE169" i="1" s="1"/>
  <c r="AE168" i="1" s="1"/>
  <c r="AE163" i="1"/>
  <c r="AE162" i="1" s="1"/>
  <c r="AE160" i="1"/>
  <c r="AE159" i="1" s="1"/>
  <c r="AE157" i="1"/>
  <c r="AE155" i="1"/>
  <c r="AE152" i="1"/>
  <c r="AE151" i="1" s="1"/>
  <c r="AE149" i="1"/>
  <c r="AE147" i="1"/>
  <c r="AE144" i="1"/>
  <c r="AE143" i="1" s="1"/>
  <c r="AE141" i="1"/>
  <c r="AE138" i="1"/>
  <c r="AE137" i="1" s="1"/>
  <c r="AE116" i="1"/>
  <c r="AE115" i="1" s="1"/>
  <c r="AE113" i="1"/>
  <c r="AE112" i="1"/>
  <c r="AE110" i="1"/>
  <c r="AE109" i="1" s="1"/>
  <c r="AE106" i="1"/>
  <c r="AE105" i="1" s="1"/>
  <c r="AE103" i="1"/>
  <c r="AE102" i="1" s="1"/>
  <c r="AE98" i="1"/>
  <c r="AE96" i="1"/>
  <c r="AE92" i="1"/>
  <c r="AE91" i="1" s="1"/>
  <c r="AE90" i="1" s="1"/>
  <c r="AE88" i="1"/>
  <c r="AE87" i="1" s="1"/>
  <c r="AE85" i="1"/>
  <c r="AE84" i="1"/>
  <c r="AE81" i="1"/>
  <c r="AE80" i="1" s="1"/>
  <c r="AE79" i="1" s="1"/>
  <c r="AE76" i="1"/>
  <c r="AE75" i="1" s="1"/>
  <c r="AE73" i="1"/>
  <c r="AE71" i="1"/>
  <c r="AE69" i="1"/>
  <c r="AE64" i="1"/>
  <c r="AE62" i="1"/>
  <c r="AE60" i="1"/>
  <c r="AE59" i="1" s="1"/>
  <c r="AE58" i="1" s="1"/>
  <c r="AE57" i="1" s="1"/>
  <c r="AE55" i="1"/>
  <c r="AE54" i="1" s="1"/>
  <c r="AE52" i="1"/>
  <c r="AE51" i="1"/>
  <c r="AE49" i="1"/>
  <c r="AE48" i="1" s="1"/>
  <c r="AE46" i="1"/>
  <c r="AE45" i="1" s="1"/>
  <c r="AE43" i="1"/>
  <c r="AE42" i="1" s="1"/>
  <c r="AE40" i="1"/>
  <c r="AE38" i="1"/>
  <c r="AE36" i="1"/>
  <c r="AE32" i="1"/>
  <c r="AE31" i="1" s="1"/>
  <c r="AE30" i="1" s="1"/>
  <c r="AE28" i="1"/>
  <c r="AE27" i="1"/>
  <c r="AE25" i="1"/>
  <c r="AE24" i="1" s="1"/>
  <c r="AE22" i="1"/>
  <c r="AE21" i="1" s="1"/>
  <c r="AE19" i="1"/>
  <c r="AE17" i="1"/>
  <c r="AE15" i="1"/>
  <c r="AE12" i="1"/>
  <c r="AE11" i="1"/>
  <c r="AE140" i="1"/>
  <c r="AE352" i="1"/>
  <c r="AE351" i="1" s="1"/>
  <c r="AE286" i="1"/>
  <c r="J118" i="1"/>
  <c r="J121" i="1"/>
  <c r="G23" i="13"/>
  <c r="G22" i="13"/>
  <c r="G24" i="13" s="1"/>
  <c r="F23" i="13"/>
  <c r="E23" i="13"/>
  <c r="F22" i="13"/>
  <c r="F24" i="13" s="1"/>
  <c r="E22" i="13"/>
  <c r="E24" i="13" s="1"/>
  <c r="F13" i="13"/>
  <c r="F12" i="13" s="1"/>
  <c r="F11" i="13" s="1"/>
  <c r="E13" i="13"/>
  <c r="E12" i="13"/>
  <c r="E11" i="13" s="1"/>
  <c r="J16" i="3"/>
  <c r="J15" i="3" s="1"/>
  <c r="J25" i="3"/>
  <c r="J24" i="3" s="1"/>
  <c r="J30" i="3"/>
  <c r="J29" i="3" s="1"/>
  <c r="J28" i="3" s="1"/>
  <c r="J33" i="3"/>
  <c r="J32" i="3" s="1"/>
  <c r="J31" i="3" s="1"/>
  <c r="J36" i="3"/>
  <c r="J35" i="3" s="1"/>
  <c r="J34" i="3" s="1"/>
  <c r="J40" i="3"/>
  <c r="J39" i="3" s="1"/>
  <c r="J38" i="3" s="1"/>
  <c r="J37" i="3" s="1"/>
  <c r="J46" i="3"/>
  <c r="J45" i="3" s="1"/>
  <c r="J49" i="3"/>
  <c r="J48" i="3" s="1"/>
  <c r="J47" i="3" s="1"/>
  <c r="J52" i="3"/>
  <c r="J51" i="3" s="1"/>
  <c r="J50" i="3" s="1"/>
  <c r="J58" i="3"/>
  <c r="J57" i="3" s="1"/>
  <c r="J56" i="3" s="1"/>
  <c r="J62" i="3"/>
  <c r="J61" i="3" s="1"/>
  <c r="J60" i="3" s="1"/>
  <c r="J59" i="3" s="1"/>
  <c r="J68" i="3"/>
  <c r="J67" i="3" s="1"/>
  <c r="J70" i="3"/>
  <c r="J69" i="3" s="1"/>
  <c r="J73" i="3"/>
  <c r="J72" i="3" s="1"/>
  <c r="J71" i="3" s="1"/>
  <c r="J76" i="3"/>
  <c r="J75" i="3" s="1"/>
  <c r="J74" i="3" s="1"/>
  <c r="J79" i="3"/>
  <c r="J78" i="3" s="1"/>
  <c r="J77" i="3" s="1"/>
  <c r="J82" i="3"/>
  <c r="J81" i="3" s="1"/>
  <c r="J80" i="3" s="1"/>
  <c r="J85" i="3"/>
  <c r="J84" i="3" s="1"/>
  <c r="J83" i="3" s="1"/>
  <c r="J95" i="3"/>
  <c r="J94" i="3" s="1"/>
  <c r="J97" i="3"/>
  <c r="J96" i="3" s="1"/>
  <c r="J104" i="3"/>
  <c r="J103" i="3" s="1"/>
  <c r="J106" i="3"/>
  <c r="J105" i="3" s="1"/>
  <c r="J109" i="3"/>
  <c r="J108" i="3" s="1"/>
  <c r="J107" i="3" s="1"/>
  <c r="J114" i="3"/>
  <c r="J113" i="3" s="1"/>
  <c r="J112" i="3" s="1"/>
  <c r="J111" i="3" s="1"/>
  <c r="J118" i="3"/>
  <c r="J117" i="3" s="1"/>
  <c r="J116" i="3" s="1"/>
  <c r="J121" i="3"/>
  <c r="J120" i="3" s="1"/>
  <c r="J119" i="3" s="1"/>
  <c r="J125" i="3"/>
  <c r="J124" i="3" s="1"/>
  <c r="J123" i="3" s="1"/>
  <c r="J122" i="3" s="1"/>
  <c r="J131" i="3"/>
  <c r="J130" i="3" s="1"/>
  <c r="J136" i="3"/>
  <c r="J135" i="3" s="1"/>
  <c r="J134" i="3" s="1"/>
  <c r="J139" i="3"/>
  <c r="J138" i="3" s="1"/>
  <c r="J137" i="3" s="1"/>
  <c r="J149" i="3"/>
  <c r="J148" i="3" s="1"/>
  <c r="J147" i="3" s="1"/>
  <c r="J152" i="3"/>
  <c r="J151" i="3" s="1"/>
  <c r="J150" i="3" s="1"/>
  <c r="J168" i="3"/>
  <c r="J167" i="3" s="1"/>
  <c r="J166" i="3" s="1"/>
  <c r="J171" i="3"/>
  <c r="J170" i="3" s="1"/>
  <c r="J169" i="3" s="1"/>
  <c r="J177" i="3"/>
  <c r="J176" i="3" s="1"/>
  <c r="J175" i="3" s="1"/>
  <c r="J180" i="3"/>
  <c r="J179" i="3" s="1"/>
  <c r="J178" i="3" s="1"/>
  <c r="J189" i="3"/>
  <c r="J188" i="3" s="1"/>
  <c r="J187" i="3" s="1"/>
  <c r="J193" i="3"/>
  <c r="J192" i="3" s="1"/>
  <c r="J191" i="3" s="1"/>
  <c r="J196" i="3"/>
  <c r="J195" i="3" s="1"/>
  <c r="J194" i="3" s="1"/>
  <c r="J199" i="3"/>
  <c r="J198" i="3"/>
  <c r="J197" i="3" s="1"/>
  <c r="J202" i="3"/>
  <c r="J201" i="3" s="1"/>
  <c r="J200" i="3" s="1"/>
  <c r="J205" i="3"/>
  <c r="J204" i="3" s="1"/>
  <c r="J203" i="3" s="1"/>
  <c r="J220" i="3"/>
  <c r="J219" i="3" s="1"/>
  <c r="J218" i="3" s="1"/>
  <c r="J227" i="3"/>
  <c r="J226" i="3" s="1"/>
  <c r="J225" i="3" s="1"/>
  <c r="J230" i="3"/>
  <c r="J229" i="3" s="1"/>
  <c r="J228" i="3" s="1"/>
  <c r="J236" i="3"/>
  <c r="J235" i="3" s="1"/>
  <c r="J234" i="3" s="1"/>
  <c r="J240" i="3"/>
  <c r="J239" i="3" s="1"/>
  <c r="J242" i="3"/>
  <c r="J241" i="3" s="1"/>
  <c r="J251" i="3"/>
  <c r="J250" i="3" s="1"/>
  <c r="J256" i="3"/>
  <c r="J255" i="3" s="1"/>
  <c r="J254" i="3" s="1"/>
  <c r="J293" i="3"/>
  <c r="J292" i="3" s="1"/>
  <c r="J291" i="3" s="1"/>
  <c r="J290" i="3" s="1"/>
  <c r="J298" i="3"/>
  <c r="J297" i="3" s="1"/>
  <c r="J296" i="3" s="1"/>
  <c r="J295" i="3" s="1"/>
  <c r="J302" i="3"/>
  <c r="J301" i="3" s="1"/>
  <c r="J300" i="3" s="1"/>
  <c r="J305" i="3"/>
  <c r="J304" i="3" s="1"/>
  <c r="J303" i="3" s="1"/>
  <c r="J309" i="3"/>
  <c r="J308" i="3" s="1"/>
  <c r="J307" i="3" s="1"/>
  <c r="J315" i="3"/>
  <c r="J314" i="3" s="1"/>
  <c r="J313" i="3" s="1"/>
  <c r="J318" i="3"/>
  <c r="J319" i="3"/>
  <c r="J322" i="3"/>
  <c r="J321" i="3" s="1"/>
  <c r="J320" i="3" s="1"/>
  <c r="J328" i="3"/>
  <c r="J327" i="3" s="1"/>
  <c r="J333" i="3"/>
  <c r="J332" i="3" s="1"/>
  <c r="J336" i="3"/>
  <c r="J335" i="3" s="1"/>
  <c r="J334" i="3" s="1"/>
  <c r="J345" i="3"/>
  <c r="J344" i="3" s="1"/>
  <c r="J347" i="3"/>
  <c r="J346" i="3" s="1"/>
  <c r="J350" i="3"/>
  <c r="J349" i="3" s="1"/>
  <c r="J352" i="3"/>
  <c r="J351" i="3" s="1"/>
  <c r="J355" i="3"/>
  <c r="J354" i="3" s="1"/>
  <c r="J353" i="3" s="1"/>
  <c r="J358" i="3"/>
  <c r="J357" i="3" s="1"/>
  <c r="J360" i="3"/>
  <c r="J359" i="3" s="1"/>
  <c r="J368" i="3"/>
  <c r="J367" i="3" s="1"/>
  <c r="J366" i="3" s="1"/>
  <c r="J365" i="3" s="1"/>
  <c r="J372" i="3"/>
  <c r="J371" i="3" s="1"/>
  <c r="J370" i="3" s="1"/>
  <c r="J369" i="3" s="1"/>
  <c r="J46" i="1"/>
  <c r="J366" i="1"/>
  <c r="J365" i="1" s="1"/>
  <c r="J364" i="1" s="1"/>
  <c r="J362" i="1"/>
  <c r="J361" i="1"/>
  <c r="J360" i="1" s="1"/>
  <c r="J216" i="1"/>
  <c r="J213" i="1" s="1"/>
  <c r="J214" i="1"/>
  <c r="J211" i="1"/>
  <c r="J210" i="1" s="1"/>
  <c r="J208" i="1"/>
  <c r="J205" i="1" s="1"/>
  <c r="J206" i="1"/>
  <c r="J203" i="1"/>
  <c r="J201" i="1"/>
  <c r="J335" i="1"/>
  <c r="J338" i="1"/>
  <c r="J337" i="1" s="1"/>
  <c r="J192" i="1"/>
  <c r="J329" i="1"/>
  <c r="J325" i="1"/>
  <c r="J322" i="1"/>
  <c r="J318" i="1"/>
  <c r="J317" i="1" s="1"/>
  <c r="J316" i="1" s="1"/>
  <c r="J183" i="1"/>
  <c r="J182" i="1" s="1"/>
  <c r="J179" i="1"/>
  <c r="J178" i="1" s="1"/>
  <c r="J177" i="1" s="1"/>
  <c r="J175" i="1"/>
  <c r="J174" i="1" s="1"/>
  <c r="J173" i="1" s="1"/>
  <c r="J170" i="1"/>
  <c r="J155" i="1"/>
  <c r="J152" i="1"/>
  <c r="J149" i="1"/>
  <c r="J146" i="1" s="1"/>
  <c r="J147" i="1"/>
  <c r="J144" i="1"/>
  <c r="J143" i="1" s="1"/>
  <c r="J138" i="1"/>
  <c r="J313" i="1"/>
  <c r="J308" i="1"/>
  <c r="J299" i="1"/>
  <c r="J297" i="1"/>
  <c r="J293" i="1"/>
  <c r="J292" i="1" s="1"/>
  <c r="J287" i="1"/>
  <c r="J286" i="1" s="1"/>
  <c r="J284" i="1"/>
  <c r="J283" i="1"/>
  <c r="J277" i="1"/>
  <c r="J262" i="1"/>
  <c r="J261" i="1"/>
  <c r="J259" i="1"/>
  <c r="J256" i="1"/>
  <c r="J255" i="1" s="1"/>
  <c r="J253" i="1"/>
  <c r="J252" i="1"/>
  <c r="J250" i="1"/>
  <c r="J246" i="1"/>
  <c r="J237" i="1"/>
  <c r="J234" i="1"/>
  <c r="J233" i="1" s="1"/>
  <c r="J231" i="1"/>
  <c r="J230" i="1" s="1"/>
  <c r="J228" i="1"/>
  <c r="J225" i="1"/>
  <c r="J224" i="1" s="1"/>
  <c r="J116" i="1"/>
  <c r="J113" i="1"/>
  <c r="J110" i="1"/>
  <c r="J106" i="1"/>
  <c r="J105" i="1" s="1"/>
  <c r="J103" i="1"/>
  <c r="J98" i="1"/>
  <c r="J96" i="1"/>
  <c r="J92" i="1"/>
  <c r="J91" i="1" s="1"/>
  <c r="J90" i="1" s="1"/>
  <c r="J88" i="1"/>
  <c r="J85" i="1"/>
  <c r="J81" i="1"/>
  <c r="J76" i="1"/>
  <c r="J75" i="1" s="1"/>
  <c r="J73" i="1"/>
  <c r="J71" i="1"/>
  <c r="J64" i="1"/>
  <c r="J62" i="1"/>
  <c r="J60" i="1"/>
  <c r="J55" i="1"/>
  <c r="J54" i="1" s="1"/>
  <c r="J52" i="1"/>
  <c r="J49" i="1"/>
  <c r="J43" i="1"/>
  <c r="J36" i="1"/>
  <c r="J40" i="1"/>
  <c r="J38" i="1"/>
  <c r="J386" i="1"/>
  <c r="J380" i="1"/>
  <c r="J379" i="1" s="1"/>
  <c r="J344" i="1"/>
  <c r="J343" i="1" s="1"/>
  <c r="J342" i="1" s="1"/>
  <c r="J341" i="1" s="1"/>
  <c r="J346" i="1"/>
  <c r="J349" i="1"/>
  <c r="J353" i="1"/>
  <c r="J32" i="1"/>
  <c r="J28" i="1"/>
  <c r="J27" i="1" s="1"/>
  <c r="J25" i="1"/>
  <c r="J22" i="1"/>
  <c r="J17" i="1"/>
  <c r="J374" i="1"/>
  <c r="J12" i="1"/>
  <c r="J11" i="1" s="1"/>
  <c r="J19" i="1"/>
  <c r="J69" i="1"/>
  <c r="J68" i="1" s="1"/>
  <c r="J15" i="1"/>
  <c r="J383" i="1"/>
  <c r="J84" i="1"/>
  <c r="J306" i="1"/>
  <c r="J157" i="1"/>
  <c r="J280" i="1"/>
  <c r="J186" i="1"/>
  <c r="J185" i="1" s="1"/>
  <c r="J181" i="1" s="1"/>
  <c r="J326" i="3"/>
  <c r="J325" i="3" s="1"/>
  <c r="J324" i="3" s="1"/>
  <c r="J310" i="1"/>
  <c r="J163" i="1"/>
  <c r="J14" i="3"/>
  <c r="J13" i="3" s="1"/>
  <c r="J246" i="3"/>
  <c r="J245" i="3" s="1"/>
  <c r="J244" i="3" s="1"/>
  <c r="J331" i="3"/>
  <c r="J330" i="3" s="1"/>
  <c r="J44" i="3"/>
  <c r="J43" i="3" s="1"/>
  <c r="J55" i="3"/>
  <c r="J54" i="3" s="1"/>
  <c r="J53" i="3" s="1"/>
  <c r="J66" i="3"/>
  <c r="J65" i="3" s="1"/>
  <c r="J93" i="3"/>
  <c r="J92" i="3" s="1"/>
  <c r="J102" i="3"/>
  <c r="J101" i="3" s="1"/>
  <c r="J129" i="3"/>
  <c r="J128" i="3" s="1"/>
  <c r="J249" i="3"/>
  <c r="J248" i="3" s="1"/>
  <c r="J247" i="3" s="1"/>
  <c r="J253" i="3"/>
  <c r="J252" i="3" s="1"/>
  <c r="J372" i="1"/>
  <c r="J303" i="1"/>
  <c r="J302" i="1" s="1"/>
  <c r="J141" i="1"/>
  <c r="J140" i="1" s="1"/>
  <c r="J160" i="1"/>
  <c r="J159" i="1" s="1"/>
  <c r="J190" i="1"/>
  <c r="J333" i="1"/>
  <c r="J20" i="3"/>
  <c r="J19" i="3" s="1"/>
  <c r="J18" i="3" s="1"/>
  <c r="J23" i="3"/>
  <c r="J22" i="3" s="1"/>
  <c r="J27" i="3"/>
  <c r="J26" i="3" s="1"/>
  <c r="J223" i="3"/>
  <c r="J222" i="3" s="1"/>
  <c r="J221" i="3" s="1"/>
  <c r="J208" i="3"/>
  <c r="J207" i="3" s="1"/>
  <c r="J206" i="3" s="1"/>
  <c r="J312" i="3"/>
  <c r="J311" i="3" s="1"/>
  <c r="J310" i="3" s="1"/>
  <c r="J265" i="1"/>
  <c r="J264" i="1" s="1"/>
  <c r="AF59" i="1"/>
  <c r="AF58" i="1" s="1"/>
  <c r="AF57" i="1" s="1"/>
  <c r="AG357" i="1"/>
  <c r="AF146" i="1"/>
  <c r="AG213" i="1"/>
  <c r="AF305" i="1"/>
  <c r="AF313" i="1"/>
  <c r="AF312" i="1" s="1"/>
  <c r="AG284" i="1"/>
  <c r="AG283" i="1" s="1"/>
  <c r="AE296" i="1"/>
  <c r="AE295" i="1" s="1"/>
  <c r="AG92" i="1"/>
  <c r="AG91" i="1" s="1"/>
  <c r="AG90" i="1" s="1"/>
  <c r="AG76" i="1"/>
  <c r="AG75" i="1" s="1"/>
  <c r="AF14" i="1"/>
  <c r="AG46" i="1"/>
  <c r="AG45" i="1" s="1"/>
  <c r="AF68" i="1"/>
  <c r="AG103" i="1"/>
  <c r="AG102" i="1" s="1"/>
  <c r="AF138" i="1"/>
  <c r="AF137" i="1" s="1"/>
  <c r="AG189" i="1"/>
  <c r="AG188" i="1" s="1"/>
  <c r="AF329" i="1"/>
  <c r="AF328" i="1" s="1"/>
  <c r="AG346" i="1"/>
  <c r="AG353" i="1"/>
  <c r="AG352" i="1" s="1"/>
  <c r="AG351" i="1" s="1"/>
  <c r="AH385" i="1"/>
  <c r="AG141" i="1"/>
  <c r="AG140" i="1" s="1"/>
  <c r="AG231" i="1"/>
  <c r="AG230" i="1" s="1"/>
  <c r="AF246" i="1"/>
  <c r="AF245" i="1" s="1"/>
  <c r="AG299" i="1"/>
  <c r="AG22" i="1"/>
  <c r="AG21" i="1" s="1"/>
  <c r="AG88" i="1"/>
  <c r="AG87" i="1" s="1"/>
  <c r="AG52" i="1"/>
  <c r="AG51" i="1" s="1"/>
  <c r="AG43" i="1"/>
  <c r="AG42" i="1" s="1"/>
  <c r="AF96" i="1"/>
  <c r="AF98" i="1"/>
  <c r="AG106" i="1"/>
  <c r="AG105" i="1" s="1"/>
  <c r="AG237" i="1"/>
  <c r="AG236" i="1" s="1"/>
  <c r="AF250" i="1"/>
  <c r="AF249" i="1" s="1"/>
  <c r="AG253" i="1"/>
  <c r="AG252" i="1"/>
  <c r="AF293" i="1"/>
  <c r="AF292" i="1" s="1"/>
  <c r="AG383" i="1"/>
  <c r="AG382" i="1" s="1"/>
  <c r="AF38" i="1"/>
  <c r="AE332" i="1"/>
  <c r="AG69" i="1"/>
  <c r="AG49" i="1"/>
  <c r="AG48" i="1"/>
  <c r="AG25" i="1"/>
  <c r="AG24" i="1" s="1"/>
  <c r="AG71" i="1"/>
  <c r="AG73" i="1"/>
  <c r="AG116" i="1"/>
  <c r="AG115" i="1" s="1"/>
  <c r="AG144" i="1"/>
  <c r="AG143" i="1" s="1"/>
  <c r="AG170" i="1"/>
  <c r="AG169" i="1" s="1"/>
  <c r="AG168" i="1" s="1"/>
  <c r="AG175" i="1"/>
  <c r="AG174" i="1"/>
  <c r="AG173" i="1" s="1"/>
  <c r="AG179" i="1"/>
  <c r="AG178" i="1" s="1"/>
  <c r="AG177" i="1" s="1"/>
  <c r="AF183" i="1"/>
  <c r="AF182" i="1" s="1"/>
  <c r="AF190" i="1"/>
  <c r="AF192" i="1"/>
  <c r="AG197" i="1"/>
  <c r="AG196" i="1" s="1"/>
  <c r="AG195" i="1" s="1"/>
  <c r="AG201" i="1"/>
  <c r="AG203" i="1"/>
  <c r="AG206" i="1"/>
  <c r="AG208" i="1"/>
  <c r="AG211" i="1"/>
  <c r="AG210" i="1" s="1"/>
  <c r="AG234" i="1"/>
  <c r="AG233" i="1" s="1"/>
  <c r="AG287" i="1"/>
  <c r="AG286" i="1" s="1"/>
  <c r="AG303" i="1"/>
  <c r="AG302" i="1" s="1"/>
  <c r="AG306" i="1"/>
  <c r="AG308" i="1"/>
  <c r="AG310" i="1"/>
  <c r="AF362" i="1"/>
  <c r="AF361" i="1" s="1"/>
  <c r="AF360" i="1" s="1"/>
  <c r="AG366" i="1"/>
  <c r="AG365" i="1" s="1"/>
  <c r="AG364" i="1" s="1"/>
  <c r="AG372" i="1"/>
  <c r="AG374" i="1"/>
  <c r="AG380" i="1"/>
  <c r="AG379" i="1" s="1"/>
  <c r="AG378" i="1" s="1"/>
  <c r="AG377" i="1" s="1"/>
  <c r="AG376" i="1" s="1"/>
  <c r="AE95" i="1"/>
  <c r="AE94" i="1" s="1"/>
  <c r="AF154" i="1"/>
  <c r="AE189" i="1"/>
  <c r="AE188" i="1" s="1"/>
  <c r="AE205" i="1"/>
  <c r="AG154" i="1"/>
  <c r="L383" i="1"/>
  <c r="L382" i="1" s="1"/>
  <c r="T384" i="1"/>
  <c r="L382" i="2"/>
  <c r="L381" i="2" s="1"/>
  <c r="L380" i="2" s="1"/>
  <c r="L55" i="3"/>
  <c r="L54" i="3" s="1"/>
  <c r="L53" i="3" s="1"/>
  <c r="L366" i="1"/>
  <c r="L365" i="1"/>
  <c r="L364" i="1" s="1"/>
  <c r="T367" i="1"/>
  <c r="L358" i="2"/>
  <c r="L357" i="2" s="1"/>
  <c r="L356" i="2" s="1"/>
  <c r="L349" i="2" s="1"/>
  <c r="L348" i="2" s="1"/>
  <c r="L372" i="3"/>
  <c r="L371" i="3" s="1"/>
  <c r="L370" i="3" s="1"/>
  <c r="L369" i="3" s="1"/>
  <c r="L303" i="1"/>
  <c r="L302" i="1"/>
  <c r="T304" i="1"/>
  <c r="L244" i="2"/>
  <c r="L243" i="2" s="1"/>
  <c r="L242" i="2" s="1"/>
  <c r="L241" i="2" s="1"/>
  <c r="L240" i="2" s="1"/>
  <c r="L246" i="3"/>
  <c r="L245" i="3" s="1"/>
  <c r="L244" i="3" s="1"/>
  <c r="L299" i="1"/>
  <c r="L331" i="2"/>
  <c r="L330" i="2" s="1"/>
  <c r="T300" i="1"/>
  <c r="L242" i="3"/>
  <c r="L241" i="3" s="1"/>
  <c r="L262" i="1"/>
  <c r="L261" i="1" s="1"/>
  <c r="L280" i="2"/>
  <c r="L279" i="2" s="1"/>
  <c r="L278" i="2" s="1"/>
  <c r="L205" i="3"/>
  <c r="L204" i="3" s="1"/>
  <c r="L203" i="3" s="1"/>
  <c r="L237" i="1"/>
  <c r="L236" i="1" s="1"/>
  <c r="L180" i="3"/>
  <c r="L179" i="3" s="1"/>
  <c r="L178" i="3" s="1"/>
  <c r="L211" i="1"/>
  <c r="L210" i="1" s="1"/>
  <c r="L203" i="2"/>
  <c r="L202" i="2" s="1"/>
  <c r="L201" i="2" s="1"/>
  <c r="L355" i="3"/>
  <c r="L354" i="3" s="1"/>
  <c r="L353" i="3" s="1"/>
  <c r="L213" i="2"/>
  <c r="L212" i="2" s="1"/>
  <c r="L211" i="2" s="1"/>
  <c r="L210" i="2" s="1"/>
  <c r="L209" i="2" s="1"/>
  <c r="L341" i="3"/>
  <c r="L340" i="3" s="1"/>
  <c r="L339" i="3" s="1"/>
  <c r="L338" i="3" s="1"/>
  <c r="T153" i="1"/>
  <c r="T275" i="3" s="1"/>
  <c r="T274" i="3" s="1"/>
  <c r="T273" i="3" s="1"/>
  <c r="L152" i="1"/>
  <c r="L151" i="1" s="1"/>
  <c r="L167" i="2"/>
  <c r="L166" i="2" s="1"/>
  <c r="L165" i="2" s="1"/>
  <c r="T142" i="1"/>
  <c r="T264" i="3" s="1"/>
  <c r="T263" i="3" s="1"/>
  <c r="T262" i="3" s="1"/>
  <c r="L156" i="2"/>
  <c r="L155" i="2" s="1"/>
  <c r="L154" i="2" s="1"/>
  <c r="L141" i="1"/>
  <c r="L140" i="1" s="1"/>
  <c r="L92" i="1"/>
  <c r="L91" i="1" s="1"/>
  <c r="L90" i="1" s="1"/>
  <c r="T93" i="1"/>
  <c r="L137" i="2"/>
  <c r="L136" i="2" s="1"/>
  <c r="L135" i="2" s="1"/>
  <c r="L134" i="2" s="1"/>
  <c r="L133" i="2" s="1"/>
  <c r="L125" i="3"/>
  <c r="L124" i="3" s="1"/>
  <c r="L123" i="3" s="1"/>
  <c r="L122" i="3" s="1"/>
  <c r="T74" i="1"/>
  <c r="T65" i="2" s="1"/>
  <c r="T64" i="2" s="1"/>
  <c r="L73" i="1"/>
  <c r="L65" i="2"/>
  <c r="L64" i="2" s="1"/>
  <c r="L106" i="3"/>
  <c r="L105" i="3" s="1"/>
  <c r="L52" i="1"/>
  <c r="L51" i="1"/>
  <c r="T53" i="1"/>
  <c r="L50" i="2"/>
  <c r="L49" i="2" s="1"/>
  <c r="L48" i="2" s="1"/>
  <c r="L82" i="3"/>
  <c r="L81" i="3" s="1"/>
  <c r="L80" i="3" s="1"/>
  <c r="T26" i="1"/>
  <c r="L25" i="1"/>
  <c r="L24" i="1" s="1"/>
  <c r="L47" i="2"/>
  <c r="L46" i="2" s="1"/>
  <c r="L45" i="2" s="1"/>
  <c r="L33" i="3"/>
  <c r="L32" i="3" s="1"/>
  <c r="L31" i="3" s="1"/>
  <c r="L15" i="1"/>
  <c r="L28" i="2"/>
  <c r="L27" i="2" s="1"/>
  <c r="T16" i="1"/>
  <c r="L23" i="3"/>
  <c r="L22" i="3" s="1"/>
  <c r="K335" i="1"/>
  <c r="S336" i="1"/>
  <c r="K312" i="2"/>
  <c r="K311" i="2" s="1"/>
  <c r="K333" i="3"/>
  <c r="K332" i="3" s="1"/>
  <c r="K322" i="1"/>
  <c r="K321" i="1" s="1"/>
  <c r="S323" i="1"/>
  <c r="K255" i="2"/>
  <c r="K254" i="2" s="1"/>
  <c r="K253" i="2" s="1"/>
  <c r="K315" i="3"/>
  <c r="K314" i="3" s="1"/>
  <c r="K313" i="3" s="1"/>
  <c r="S294" i="1"/>
  <c r="K293" i="1"/>
  <c r="K292" i="1" s="1"/>
  <c r="K282" i="1" s="1"/>
  <c r="K300" i="2"/>
  <c r="K299" i="2" s="1"/>
  <c r="K236" i="3"/>
  <c r="K235" i="3" s="1"/>
  <c r="K234" i="3" s="1"/>
  <c r="K224" i="3" s="1"/>
  <c r="K252" i="2"/>
  <c r="K251" i="2" s="1"/>
  <c r="K250" i="2" s="1"/>
  <c r="K225" i="1"/>
  <c r="K224" i="1"/>
  <c r="S226" i="1"/>
  <c r="K168" i="3"/>
  <c r="K167" i="3" s="1"/>
  <c r="K166" i="3" s="1"/>
  <c r="U350" i="1"/>
  <c r="M349" i="1"/>
  <c r="M348" i="1" s="1"/>
  <c r="M342" i="1" s="1"/>
  <c r="M49" i="3"/>
  <c r="M48" i="3" s="1"/>
  <c r="M47" i="3" s="1"/>
  <c r="M347" i="2"/>
  <c r="M346" i="2" s="1"/>
  <c r="M345" i="2" s="1"/>
  <c r="M339" i="2" s="1"/>
  <c r="M338" i="2" s="1"/>
  <c r="M172" i="2"/>
  <c r="M171" i="2" s="1"/>
  <c r="M157" i="1"/>
  <c r="U158" i="1"/>
  <c r="U280" i="3" s="1"/>
  <c r="U279" i="3" s="1"/>
  <c r="K96" i="1"/>
  <c r="K20" i="2"/>
  <c r="K19" i="2" s="1"/>
  <c r="S97" i="1"/>
  <c r="K129" i="3"/>
  <c r="K128" i="3" s="1"/>
  <c r="M60" i="1"/>
  <c r="U61" i="1"/>
  <c r="U93" i="3" s="1"/>
  <c r="U92" i="3" s="1"/>
  <c r="M81" i="2"/>
  <c r="M80" i="2" s="1"/>
  <c r="M93" i="3"/>
  <c r="M92" i="3" s="1"/>
  <c r="K121" i="2"/>
  <c r="K120" i="2" s="1"/>
  <c r="K119" i="2" s="1"/>
  <c r="K118" i="2" s="1"/>
  <c r="K117" i="2" s="1"/>
  <c r="S33" i="1"/>
  <c r="S40" i="3" s="1"/>
  <c r="S39" i="3" s="1"/>
  <c r="S38" i="3" s="1"/>
  <c r="S37" i="3" s="1"/>
  <c r="K32" i="1"/>
  <c r="K31" i="1" s="1"/>
  <c r="K30" i="1" s="1"/>
  <c r="K40" i="3"/>
  <c r="K39" i="3" s="1"/>
  <c r="K38" i="3" s="1"/>
  <c r="K37" i="3" s="1"/>
  <c r="AN25" i="3"/>
  <c r="AN24" i="3" s="1"/>
  <c r="AF30" i="2"/>
  <c r="AF29" i="2" s="1"/>
  <c r="AF25" i="3"/>
  <c r="AF24" i="3" s="1"/>
  <c r="AM40" i="3"/>
  <c r="AM39" i="3" s="1"/>
  <c r="AM38" i="3" s="1"/>
  <c r="AM37" i="3" s="1"/>
  <c r="AE121" i="2"/>
  <c r="AE120" i="2" s="1"/>
  <c r="AE119" i="2" s="1"/>
  <c r="AE118" i="2" s="1"/>
  <c r="AE117" i="2" s="1"/>
  <c r="AE40" i="3"/>
  <c r="AE39" i="3" s="1"/>
  <c r="AE38" i="3" s="1"/>
  <c r="AE37" i="3" s="1"/>
  <c r="AN85" i="3"/>
  <c r="AN84" i="3" s="1"/>
  <c r="AN83" i="3" s="1"/>
  <c r="AF73" i="2"/>
  <c r="AF72" i="2" s="1"/>
  <c r="AF71" i="2" s="1"/>
  <c r="AF85" i="3"/>
  <c r="AF84" i="3" s="1"/>
  <c r="AF83" i="3" s="1"/>
  <c r="AO93" i="3"/>
  <c r="AO92" i="3" s="1"/>
  <c r="AO95" i="3"/>
  <c r="AO94" i="3" s="1"/>
  <c r="AG81" i="2"/>
  <c r="AG80" i="2" s="1"/>
  <c r="AG93" i="3"/>
  <c r="AG92" i="3" s="1"/>
  <c r="AG83" i="2"/>
  <c r="AG82" i="2" s="1"/>
  <c r="AG95" i="3"/>
  <c r="AG94" i="3" s="1"/>
  <c r="AE90" i="2"/>
  <c r="AE89" i="2" s="1"/>
  <c r="AE88" i="2" s="1"/>
  <c r="AE87" i="2" s="1"/>
  <c r="AE86" i="2" s="1"/>
  <c r="AE114" i="3"/>
  <c r="AE113" i="3" s="1"/>
  <c r="AE112" i="3" s="1"/>
  <c r="AE111" i="3" s="1"/>
  <c r="AM189" i="3"/>
  <c r="AM188" i="3" s="1"/>
  <c r="AM187" i="3" s="1"/>
  <c r="AE252" i="2"/>
  <c r="AE251" i="2" s="1"/>
  <c r="AE250" i="2" s="1"/>
  <c r="AE168" i="3"/>
  <c r="AE167" i="3" s="1"/>
  <c r="AE166" i="3" s="1"/>
  <c r="AE189" i="3"/>
  <c r="AE188" i="3" s="1"/>
  <c r="AE187" i="3" s="1"/>
  <c r="AE249" i="2"/>
  <c r="AE248" i="2" s="1"/>
  <c r="AE247" i="2" s="1"/>
  <c r="AE193" i="3"/>
  <c r="AE192" i="3" s="1"/>
  <c r="AE191" i="3" s="1"/>
  <c r="AN196" i="3"/>
  <c r="AN195" i="3" s="1"/>
  <c r="AN194" i="3" s="1"/>
  <c r="AF261" i="2"/>
  <c r="AF260" i="2" s="1"/>
  <c r="AF259" i="2" s="1"/>
  <c r="AF196" i="3"/>
  <c r="AF195" i="3" s="1"/>
  <c r="AF194" i="3" s="1"/>
  <c r="AE220" i="3"/>
  <c r="AE219" i="3" s="1"/>
  <c r="AE218" i="3" s="1"/>
  <c r="AM322" i="3"/>
  <c r="AM321" i="3" s="1"/>
  <c r="AM320" i="3" s="1"/>
  <c r="AE324" i="2"/>
  <c r="AE323" i="2" s="1"/>
  <c r="AE322" i="2" s="1"/>
  <c r="AE321" i="2" s="1"/>
  <c r="AE320" i="2" s="1"/>
  <c r="AE322" i="3"/>
  <c r="AE321" i="3" s="1"/>
  <c r="AE320" i="3" s="1"/>
  <c r="AM331" i="3"/>
  <c r="AM330" i="3" s="1"/>
  <c r="AM333" i="3"/>
  <c r="AM332" i="3" s="1"/>
  <c r="AE310" i="2"/>
  <c r="AE309" i="2" s="1"/>
  <c r="AE331" i="3"/>
  <c r="AE330" i="3" s="1"/>
  <c r="AE312" i="2"/>
  <c r="AE311" i="2" s="1"/>
  <c r="AE333" i="3"/>
  <c r="AE332" i="3" s="1"/>
  <c r="AM336" i="3"/>
  <c r="AM335" i="3" s="1"/>
  <c r="AM334" i="3" s="1"/>
  <c r="AE315" i="2"/>
  <c r="AE314" i="2" s="1"/>
  <c r="AE313" i="2" s="1"/>
  <c r="AE336" i="3"/>
  <c r="AE335" i="3" s="1"/>
  <c r="AE334" i="3" s="1"/>
  <c r="AO49" i="3"/>
  <c r="AO48" i="3" s="1"/>
  <c r="AO47" i="3" s="1"/>
  <c r="AG347" i="2"/>
  <c r="AG346" i="2" s="1"/>
  <c r="AG345" i="2" s="1"/>
  <c r="AG339" i="2" s="1"/>
  <c r="AG338" i="2" s="1"/>
  <c r="AG49" i="3"/>
  <c r="AG48" i="3" s="1"/>
  <c r="AG47" i="3" s="1"/>
  <c r="AN62" i="3"/>
  <c r="AN61" i="3" s="1"/>
  <c r="AN60" i="3" s="1"/>
  <c r="AN59" i="3" s="1"/>
  <c r="AF369" i="2"/>
  <c r="AF368" i="2" s="1"/>
  <c r="AF367" i="2" s="1"/>
  <c r="AF62" i="3"/>
  <c r="AF61" i="3" s="1"/>
  <c r="AF60" i="3" s="1"/>
  <c r="AF59" i="3" s="1"/>
  <c r="AO58" i="3"/>
  <c r="AO57" i="3" s="1"/>
  <c r="AO56" i="3" s="1"/>
  <c r="AG385" i="2"/>
  <c r="AG384" i="2" s="1"/>
  <c r="AG383" i="2" s="1"/>
  <c r="AG58" i="3"/>
  <c r="AG57" i="3" s="1"/>
  <c r="AG56" i="3" s="1"/>
  <c r="L380" i="1"/>
  <c r="L379" i="1" s="1"/>
  <c r="T381" i="1"/>
  <c r="L379" i="2"/>
  <c r="L378" i="2" s="1"/>
  <c r="L377" i="2" s="1"/>
  <c r="L52" i="3"/>
  <c r="L51" i="3" s="1"/>
  <c r="L50" i="3" s="1"/>
  <c r="T354" i="1"/>
  <c r="L353" i="1"/>
  <c r="L352" i="1" s="1"/>
  <c r="L351" i="1" s="1"/>
  <c r="L62" i="3"/>
  <c r="L61" i="3" s="1"/>
  <c r="L60" i="3" s="1"/>
  <c r="L59" i="3" s="1"/>
  <c r="L369" i="2"/>
  <c r="L368" i="2" s="1"/>
  <c r="L367" i="2" s="1"/>
  <c r="L306" i="1"/>
  <c r="L267" i="2"/>
  <c r="L266" i="2" s="1"/>
  <c r="L249" i="3"/>
  <c r="L248" i="3" s="1"/>
  <c r="L297" i="1"/>
  <c r="T298" i="1"/>
  <c r="L329" i="2"/>
  <c r="L328" i="2" s="1"/>
  <c r="L240" i="3"/>
  <c r="L239" i="3" s="1"/>
  <c r="T260" i="1"/>
  <c r="L259" i="1"/>
  <c r="L258" i="1" s="1"/>
  <c r="L202" i="3"/>
  <c r="L201" i="3" s="1"/>
  <c r="L200" i="3" s="1"/>
  <c r="L277" i="2"/>
  <c r="L276" i="2" s="1"/>
  <c r="L275" i="2" s="1"/>
  <c r="T235" i="1"/>
  <c r="L234" i="1"/>
  <c r="L233" i="1" s="1"/>
  <c r="L177" i="3"/>
  <c r="L176" i="3" s="1"/>
  <c r="L175" i="3" s="1"/>
  <c r="L200" i="2"/>
  <c r="L199" i="2" s="1"/>
  <c r="T209" i="1"/>
  <c r="T200" i="2" s="1"/>
  <c r="T199" i="2" s="1"/>
  <c r="L208" i="1"/>
  <c r="L352" i="3"/>
  <c r="L351" i="3" s="1"/>
  <c r="T180" i="1"/>
  <c r="L179" i="1"/>
  <c r="L178" i="1" s="1"/>
  <c r="L177" i="1" s="1"/>
  <c r="L305" i="3"/>
  <c r="L304" i="3" s="1"/>
  <c r="L303" i="3" s="1"/>
  <c r="L363" i="2"/>
  <c r="L362" i="2" s="1"/>
  <c r="L361" i="2" s="1"/>
  <c r="L360" i="2" s="1"/>
  <c r="L149" i="1"/>
  <c r="T150" i="1"/>
  <c r="T272" i="3" s="1"/>
  <c r="T271" i="3" s="1"/>
  <c r="L164" i="2"/>
  <c r="L163" i="2" s="1"/>
  <c r="T114" i="1"/>
  <c r="T146" i="3" s="1"/>
  <c r="T145" i="3" s="1"/>
  <c r="T144" i="3" s="1"/>
  <c r="L113" i="1"/>
  <c r="L112" i="1" s="1"/>
  <c r="L98" i="2"/>
  <c r="L97" i="2" s="1"/>
  <c r="L96" i="2" s="1"/>
  <c r="L88" i="1"/>
  <c r="L87" i="1" s="1"/>
  <c r="T89" i="1"/>
  <c r="L132" i="2"/>
  <c r="L131" i="2" s="1"/>
  <c r="L130" i="2" s="1"/>
  <c r="L121" i="3"/>
  <c r="L120" i="3" s="1"/>
  <c r="L119" i="3" s="1"/>
  <c r="T72" i="1"/>
  <c r="L71" i="1"/>
  <c r="L63" i="2"/>
  <c r="L62" i="2" s="1"/>
  <c r="L104" i="3"/>
  <c r="L103" i="3" s="1"/>
  <c r="L44" i="2"/>
  <c r="L43" i="2" s="1"/>
  <c r="L42" i="2" s="1"/>
  <c r="T50" i="1"/>
  <c r="L49" i="1"/>
  <c r="L48" i="1" s="1"/>
  <c r="L79" i="3"/>
  <c r="L78" i="3" s="1"/>
  <c r="L77" i="3" s="1"/>
  <c r="T23" i="1"/>
  <c r="T35" i="2" s="1"/>
  <c r="T34" i="2" s="1"/>
  <c r="T33" i="2" s="1"/>
  <c r="T13" i="1"/>
  <c r="L12" i="1"/>
  <c r="L11" i="1" s="1"/>
  <c r="L25" i="2"/>
  <c r="L24" i="2" s="1"/>
  <c r="L23" i="2" s="1"/>
  <c r="L20" i="3"/>
  <c r="L19" i="3" s="1"/>
  <c r="L18" i="3" s="1"/>
  <c r="K310" i="2"/>
  <c r="K309" i="2" s="1"/>
  <c r="K333" i="1"/>
  <c r="S334" i="1"/>
  <c r="K331" i="3"/>
  <c r="K330" i="3" s="1"/>
  <c r="K318" i="2"/>
  <c r="S326" i="1"/>
  <c r="K325" i="1"/>
  <c r="K324" i="1" s="1"/>
  <c r="K318" i="3"/>
  <c r="S278" i="1"/>
  <c r="K277" i="1"/>
  <c r="K276" i="1" s="1"/>
  <c r="K220" i="3"/>
  <c r="K219" i="3" s="1"/>
  <c r="K218" i="3" s="1"/>
  <c r="S193" i="1"/>
  <c r="K192" i="1"/>
  <c r="K328" i="3"/>
  <c r="K327" i="3" s="1"/>
  <c r="M208" i="2"/>
  <c r="M207" i="2" s="1"/>
  <c r="M216" i="1"/>
  <c r="U217" i="1"/>
  <c r="U216" i="1" s="1"/>
  <c r="M360" i="3"/>
  <c r="M359" i="3" s="1"/>
  <c r="M155" i="1"/>
  <c r="U156" i="1"/>
  <c r="U278" i="3" s="1"/>
  <c r="U277" i="3" s="1"/>
  <c r="M170" i="2"/>
  <c r="M169" i="2" s="1"/>
  <c r="T117" i="1"/>
  <c r="L116" i="1"/>
  <c r="L115" i="1" s="1"/>
  <c r="L104" i="2"/>
  <c r="L103" i="2" s="1"/>
  <c r="L102" i="2" s="1"/>
  <c r="L149" i="3"/>
  <c r="L148" i="3" s="1"/>
  <c r="L147" i="3" s="1"/>
  <c r="K81" i="1"/>
  <c r="K80" i="1" s="1"/>
  <c r="K79" i="1" s="1"/>
  <c r="S82" i="1"/>
  <c r="K90" i="2"/>
  <c r="K89" i="2" s="1"/>
  <c r="K88" i="2" s="1"/>
  <c r="K87" i="2" s="1"/>
  <c r="K86" i="2" s="1"/>
  <c r="K114" i="3"/>
  <c r="K113" i="3" s="1"/>
  <c r="K112" i="3" s="1"/>
  <c r="K111" i="3" s="1"/>
  <c r="K36" i="1"/>
  <c r="S37" i="1"/>
  <c r="K13" i="2"/>
  <c r="K12" i="2" s="1"/>
  <c r="K66" i="3"/>
  <c r="K65" i="3" s="1"/>
  <c r="M56" i="2"/>
  <c r="M55" i="2" s="1"/>
  <c r="M54" i="2" s="1"/>
  <c r="U29" i="1"/>
  <c r="U28" i="1" s="1"/>
  <c r="U27" i="1" s="1"/>
  <c r="M28" i="1"/>
  <c r="M27" i="1" s="1"/>
  <c r="M36" i="3"/>
  <c r="M35" i="3" s="1"/>
  <c r="M34" i="3" s="1"/>
  <c r="AF28" i="2"/>
  <c r="AF27" i="2" s="1"/>
  <c r="AF23" i="3"/>
  <c r="AF22" i="3" s="1"/>
  <c r="AO36" i="3"/>
  <c r="AO35" i="3" s="1"/>
  <c r="AO34" i="3" s="1"/>
  <c r="AG56" i="2"/>
  <c r="AG55" i="2" s="1"/>
  <c r="AG54" i="2" s="1"/>
  <c r="AG36" i="3"/>
  <c r="AG35" i="3" s="1"/>
  <c r="AG34" i="3" s="1"/>
  <c r="AN82" i="3"/>
  <c r="AN81" i="3" s="1"/>
  <c r="AN80" i="3" s="1"/>
  <c r="AF50" i="2"/>
  <c r="AF49" i="2" s="1"/>
  <c r="AF48" i="2" s="1"/>
  <c r="AF82" i="3"/>
  <c r="AF81" i="3" s="1"/>
  <c r="AF80" i="3" s="1"/>
  <c r="AF68" i="2"/>
  <c r="AF67" i="2" s="1"/>
  <c r="AF66" i="2" s="1"/>
  <c r="AF109" i="3"/>
  <c r="AF108" i="3" s="1"/>
  <c r="AF107" i="3" s="1"/>
  <c r="AF162" i="2"/>
  <c r="AF161" i="2" s="1"/>
  <c r="AF160" i="2" s="1"/>
  <c r="AF164" i="2"/>
  <c r="AF163" i="2" s="1"/>
  <c r="AF167" i="2"/>
  <c r="AF166" i="2" s="1"/>
  <c r="AF165" i="2" s="1"/>
  <c r="AG170" i="2"/>
  <c r="AG169" i="2" s="1"/>
  <c r="AG172" i="2"/>
  <c r="AG171" i="2" s="1"/>
  <c r="AO360" i="3"/>
  <c r="AO359" i="3" s="1"/>
  <c r="AO358" i="3"/>
  <c r="AO357" i="3" s="1"/>
  <c r="AG208" i="2"/>
  <c r="AG207" i="2" s="1"/>
  <c r="AG360" i="3"/>
  <c r="AG359" i="3" s="1"/>
  <c r="AF277" i="1"/>
  <c r="AF276" i="1" s="1"/>
  <c r="AF331" i="2"/>
  <c r="AF330" i="2" s="1"/>
  <c r="AF242" i="3"/>
  <c r="AF241" i="3" s="1"/>
  <c r="AN246" i="3"/>
  <c r="AN245" i="3" s="1"/>
  <c r="AN244" i="3" s="1"/>
  <c r="AF244" i="2"/>
  <c r="AF243" i="2" s="1"/>
  <c r="AF242" i="2" s="1"/>
  <c r="AF241" i="2" s="1"/>
  <c r="AF240" i="2" s="1"/>
  <c r="AF246" i="3"/>
  <c r="AF245" i="3" s="1"/>
  <c r="AF244" i="3" s="1"/>
  <c r="AN249" i="3"/>
  <c r="AN248" i="3" s="1"/>
  <c r="AF267" i="2"/>
  <c r="AF266" i="2" s="1"/>
  <c r="AF249" i="3"/>
  <c r="AF248" i="3" s="1"/>
  <c r="AN251" i="3"/>
  <c r="AN250" i="3" s="1"/>
  <c r="AF269" i="2"/>
  <c r="AF268" i="2" s="1"/>
  <c r="AF251" i="3"/>
  <c r="AF250" i="3" s="1"/>
  <c r="AN253" i="3"/>
  <c r="AN252" i="3" s="1"/>
  <c r="AF271" i="2"/>
  <c r="AF270" i="2" s="1"/>
  <c r="AF253" i="3"/>
  <c r="AF252" i="3" s="1"/>
  <c r="AM256" i="3"/>
  <c r="AM255" i="3" s="1"/>
  <c r="AM254" i="3" s="1"/>
  <c r="AE302" i="2"/>
  <c r="AE301" i="2" s="1"/>
  <c r="AE256" i="3"/>
  <c r="AE255" i="3" s="1"/>
  <c r="AE254" i="3" s="1"/>
  <c r="AM302" i="3"/>
  <c r="AM301" i="3" s="1"/>
  <c r="AM300" i="3" s="1"/>
  <c r="AM299" i="3" s="1"/>
  <c r="AE307" i="2"/>
  <c r="AE306" i="2" s="1"/>
  <c r="AE305" i="2" s="1"/>
  <c r="AE302" i="3"/>
  <c r="AE301" i="3" s="1"/>
  <c r="AE300" i="3" s="1"/>
  <c r="AE299" i="3" s="1"/>
  <c r="AM315" i="3"/>
  <c r="AM314" i="3" s="1"/>
  <c r="AM313" i="3" s="1"/>
  <c r="AE255" i="2"/>
  <c r="AE254" i="2" s="1"/>
  <c r="AE253" i="2" s="1"/>
  <c r="AE246" i="2" s="1"/>
  <c r="AE245" i="2" s="1"/>
  <c r="AE315" i="3"/>
  <c r="AE314" i="3" s="1"/>
  <c r="AE313" i="3" s="1"/>
  <c r="AF333" i="1"/>
  <c r="AF335" i="1"/>
  <c r="AF332" i="1" s="1"/>
  <c r="AF338" i="1"/>
  <c r="AF337" i="1" s="1"/>
  <c r="AF331" i="1" s="1"/>
  <c r="AN46" i="3"/>
  <c r="AN45" i="3" s="1"/>
  <c r="AF342" i="2"/>
  <c r="AF341" i="2" s="1"/>
  <c r="AF44" i="3"/>
  <c r="AF43" i="3" s="1"/>
  <c r="AF344" i="2"/>
  <c r="AF343" i="2" s="1"/>
  <c r="AF340" i="2" s="1"/>
  <c r="AF339" i="2" s="1"/>
  <c r="AF338" i="2" s="1"/>
  <c r="AF46" i="3"/>
  <c r="AF45" i="3" s="1"/>
  <c r="AF366" i="2"/>
  <c r="AF365" i="2" s="1"/>
  <c r="AF88" i="3"/>
  <c r="AF87" i="3" s="1"/>
  <c r="J296" i="1"/>
  <c r="J295" i="1" s="1"/>
  <c r="L374" i="1"/>
  <c r="T375" i="1"/>
  <c r="L16" i="3"/>
  <c r="L15" i="3" s="1"/>
  <c r="L375" i="2"/>
  <c r="L374" i="2" s="1"/>
  <c r="T347" i="1"/>
  <c r="L346" i="1"/>
  <c r="L46" i="3"/>
  <c r="L45" i="3" s="1"/>
  <c r="L344" i="2"/>
  <c r="L343" i="2" s="1"/>
  <c r="L308" i="1"/>
  <c r="L305" i="1" s="1"/>
  <c r="T309" i="1"/>
  <c r="L269" i="2"/>
  <c r="L268" i="2" s="1"/>
  <c r="L251" i="3"/>
  <c r="L250" i="3" s="1"/>
  <c r="L287" i="1"/>
  <c r="L286" i="1" s="1"/>
  <c r="T288" i="1"/>
  <c r="L230" i="3"/>
  <c r="L229" i="3" s="1"/>
  <c r="L228" i="3" s="1"/>
  <c r="L256" i="1"/>
  <c r="L255" i="1" s="1"/>
  <c r="T257" i="1"/>
  <c r="L199" i="3"/>
  <c r="L198" i="3" s="1"/>
  <c r="L197" i="3" s="1"/>
  <c r="L274" i="2"/>
  <c r="L273" i="2" s="1"/>
  <c r="L272" i="2" s="1"/>
  <c r="L231" i="1"/>
  <c r="L230" i="1" s="1"/>
  <c r="T232" i="1"/>
  <c r="L174" i="3"/>
  <c r="L173" i="3" s="1"/>
  <c r="L172" i="3" s="1"/>
  <c r="L198" i="2"/>
  <c r="L197" i="2" s="1"/>
  <c r="T207" i="1"/>
  <c r="T206" i="1" s="1"/>
  <c r="L206" i="1"/>
  <c r="L175" i="1"/>
  <c r="L174" i="1" s="1"/>
  <c r="L173" i="1" s="1"/>
  <c r="L224" i="2"/>
  <c r="L223" i="2" s="1"/>
  <c r="L222" i="2" s="1"/>
  <c r="L221" i="2" s="1"/>
  <c r="L220" i="2" s="1"/>
  <c r="T176" i="1"/>
  <c r="L298" i="3"/>
  <c r="L297" i="3" s="1"/>
  <c r="L296" i="3" s="1"/>
  <c r="L295" i="3" s="1"/>
  <c r="L162" i="2"/>
  <c r="L161" i="2" s="1"/>
  <c r="T148" i="1"/>
  <c r="T270" i="3" s="1"/>
  <c r="T269" i="3" s="1"/>
  <c r="L147" i="1"/>
  <c r="L146" i="1"/>
  <c r="L110" i="1"/>
  <c r="L109" i="1" s="1"/>
  <c r="L95" i="2"/>
  <c r="L94" i="2" s="1"/>
  <c r="L93" i="2" s="1"/>
  <c r="T111" i="1"/>
  <c r="T143" i="3" s="1"/>
  <c r="T142" i="3" s="1"/>
  <c r="T141" i="3" s="1"/>
  <c r="T86" i="1"/>
  <c r="L126" i="2"/>
  <c r="L125" i="2" s="1"/>
  <c r="L124" i="2" s="1"/>
  <c r="L85" i="1"/>
  <c r="L84" i="1" s="1"/>
  <c r="L118" i="3"/>
  <c r="L117" i="3" s="1"/>
  <c r="L116" i="3" s="1"/>
  <c r="L61" i="2"/>
  <c r="L60" i="2" s="1"/>
  <c r="L69" i="1"/>
  <c r="T70" i="1"/>
  <c r="L102" i="3"/>
  <c r="L101" i="3" s="1"/>
  <c r="T47" i="1"/>
  <c r="T76" i="3" s="1"/>
  <c r="T75" i="3" s="1"/>
  <c r="T74" i="3" s="1"/>
  <c r="L46" i="1"/>
  <c r="L45" i="1" s="1"/>
  <c r="L41" i="2"/>
  <c r="L40" i="2" s="1"/>
  <c r="L39" i="2" s="1"/>
  <c r="L76" i="3"/>
  <c r="L75" i="3" s="1"/>
  <c r="L74" i="3" s="1"/>
  <c r="T20" i="1"/>
  <c r="L32" i="2"/>
  <c r="L31" i="2" s="1"/>
  <c r="L19" i="1"/>
  <c r="L27" i="3"/>
  <c r="L26" i="3" s="1"/>
  <c r="K362" i="1"/>
  <c r="K361" i="1" s="1"/>
  <c r="K360" i="1" s="1"/>
  <c r="K359" i="1" s="1"/>
  <c r="S363" i="1"/>
  <c r="S362" i="1" s="1"/>
  <c r="S361" i="1" s="1"/>
  <c r="S360" i="1" s="1"/>
  <c r="K352" i="2"/>
  <c r="K351" i="2" s="1"/>
  <c r="K350" i="2" s="1"/>
  <c r="K368" i="3"/>
  <c r="K367" i="3" s="1"/>
  <c r="K366" i="3" s="1"/>
  <c r="K365" i="3" s="1"/>
  <c r="K364" i="3" s="1"/>
  <c r="S330" i="1"/>
  <c r="K329" i="1"/>
  <c r="K328" i="1" s="1"/>
  <c r="K324" i="2"/>
  <c r="K323" i="2" s="1"/>
  <c r="K322" i="2" s="1"/>
  <c r="K321" i="2" s="1"/>
  <c r="K320" i="2" s="1"/>
  <c r="K322" i="3"/>
  <c r="K321" i="3" s="1"/>
  <c r="K320" i="3" s="1"/>
  <c r="S319" i="1"/>
  <c r="K307" i="2"/>
  <c r="K306" i="2" s="1"/>
  <c r="K305" i="2" s="1"/>
  <c r="K318" i="1"/>
  <c r="K317" i="1" s="1"/>
  <c r="K316" i="1" s="1"/>
  <c r="K302" i="3"/>
  <c r="K301" i="3" s="1"/>
  <c r="K300" i="3" s="1"/>
  <c r="K299" i="3" s="1"/>
  <c r="K250" i="1"/>
  <c r="K249" i="1" s="1"/>
  <c r="K249" i="2"/>
  <c r="K248" i="2" s="1"/>
  <c r="K247" i="2" s="1"/>
  <c r="S251" i="1"/>
  <c r="K193" i="3"/>
  <c r="K192" i="3" s="1"/>
  <c r="K191" i="3" s="1"/>
  <c r="K190" i="1"/>
  <c r="K189" i="1" s="1"/>
  <c r="K188" i="1" s="1"/>
  <c r="M214" i="1"/>
  <c r="U215" i="1"/>
  <c r="U206" i="2" s="1"/>
  <c r="U205" i="2" s="1"/>
  <c r="M206" i="2"/>
  <c r="M205" i="2" s="1"/>
  <c r="M358" i="3"/>
  <c r="M357" i="3" s="1"/>
  <c r="K138" i="1"/>
  <c r="K137" i="1" s="1"/>
  <c r="K136" i="1" s="1"/>
  <c r="S139" i="1"/>
  <c r="S261" i="3" s="1"/>
  <c r="S260" i="3" s="1"/>
  <c r="S259" i="3" s="1"/>
  <c r="K153" i="2"/>
  <c r="K152" i="2" s="1"/>
  <c r="K151" i="2" s="1"/>
  <c r="AG17" i="1"/>
  <c r="L106" i="1"/>
  <c r="L105" i="1" s="1"/>
  <c r="T107" i="1"/>
  <c r="L107" i="2"/>
  <c r="L106" i="2" s="1"/>
  <c r="L105" i="2" s="1"/>
  <c r="L139" i="3"/>
  <c r="L138" i="3" s="1"/>
  <c r="L137" i="3" s="1"/>
  <c r="K64" i="1"/>
  <c r="K59" i="1" s="1"/>
  <c r="K58" i="1" s="1"/>
  <c r="K57" i="1" s="1"/>
  <c r="S65" i="1"/>
  <c r="S97" i="3" s="1"/>
  <c r="S96" i="3" s="1"/>
  <c r="S39" i="1"/>
  <c r="K15" i="2"/>
  <c r="K14" i="2" s="1"/>
  <c r="K38" i="1"/>
  <c r="K68" i="3"/>
  <c r="K67" i="3" s="1"/>
  <c r="AF25" i="2"/>
  <c r="AF24" i="2" s="1"/>
  <c r="AF23" i="2" s="1"/>
  <c r="AF20" i="3"/>
  <c r="AF19" i="3" s="1"/>
  <c r="AF18" i="3" s="1"/>
  <c r="AN30" i="3"/>
  <c r="AN29" i="3" s="1"/>
  <c r="AN28" i="3" s="1"/>
  <c r="AF35" i="2"/>
  <c r="AF34" i="2" s="1"/>
  <c r="AF33" i="2" s="1"/>
  <c r="AF30" i="3"/>
  <c r="AF29" i="3" s="1"/>
  <c r="AF28" i="3" s="1"/>
  <c r="AN33" i="3"/>
  <c r="AN32" i="3" s="1"/>
  <c r="AN31" i="3" s="1"/>
  <c r="AF47" i="2"/>
  <c r="AF46" i="2" s="1"/>
  <c r="AF45" i="2" s="1"/>
  <c r="AF33" i="3"/>
  <c r="AF32" i="3" s="1"/>
  <c r="AF31" i="3" s="1"/>
  <c r="AM70" i="3"/>
  <c r="AM69" i="3" s="1"/>
  <c r="AE17" i="2"/>
  <c r="AE16" i="2" s="1"/>
  <c r="AE70" i="3"/>
  <c r="AE69" i="3" s="1"/>
  <c r="AN79" i="3"/>
  <c r="AN78" i="3" s="1"/>
  <c r="AN77" i="3" s="1"/>
  <c r="AF44" i="2"/>
  <c r="AF43" i="2" s="1"/>
  <c r="AF42" i="2" s="1"/>
  <c r="AF79" i="3"/>
  <c r="AF78" i="3" s="1"/>
  <c r="AF77" i="3" s="1"/>
  <c r="AF61" i="2"/>
  <c r="AF60" i="2" s="1"/>
  <c r="AF102" i="3"/>
  <c r="AF101" i="3" s="1"/>
  <c r="AN104" i="3"/>
  <c r="AN103" i="3" s="1"/>
  <c r="AF63" i="2"/>
  <c r="AF62" i="2" s="1"/>
  <c r="AF104" i="3"/>
  <c r="AF103" i="3" s="1"/>
  <c r="AF65" i="2"/>
  <c r="AF64" i="2" s="1"/>
  <c r="AF106" i="3"/>
  <c r="AF105" i="3" s="1"/>
  <c r="AN125" i="3"/>
  <c r="AN124" i="3" s="1"/>
  <c r="AN123" i="3" s="1"/>
  <c r="AN122" i="3" s="1"/>
  <c r="AF137" i="2"/>
  <c r="AF136" i="2" s="1"/>
  <c r="AF135" i="2" s="1"/>
  <c r="AF134" i="2" s="1"/>
  <c r="AF133" i="2" s="1"/>
  <c r="AF125" i="3"/>
  <c r="AF124" i="3" s="1"/>
  <c r="AF123" i="3" s="1"/>
  <c r="AF122" i="3" s="1"/>
  <c r="AE20" i="2"/>
  <c r="AE19" i="2" s="1"/>
  <c r="AE129" i="3"/>
  <c r="AE128" i="3" s="1"/>
  <c r="AE22" i="2"/>
  <c r="AE21" i="2" s="1"/>
  <c r="AE131" i="3"/>
  <c r="AE130" i="3" s="1"/>
  <c r="AF101" i="2"/>
  <c r="AF100" i="2" s="1"/>
  <c r="AF99" i="2" s="1"/>
  <c r="AF136" i="3"/>
  <c r="AF135" i="3" s="1"/>
  <c r="AF134" i="3" s="1"/>
  <c r="AG147" i="1"/>
  <c r="AG146" i="1" s="1"/>
  <c r="AF187" i="2"/>
  <c r="AF186" i="2" s="1"/>
  <c r="AF185" i="2" s="1"/>
  <c r="AF184" i="2" s="1"/>
  <c r="AF293" i="3"/>
  <c r="AF292" i="3" s="1"/>
  <c r="AF291" i="3" s="1"/>
  <c r="AF290" i="3" s="1"/>
  <c r="AN298" i="3"/>
  <c r="AN297" i="3" s="1"/>
  <c r="AN296" i="3" s="1"/>
  <c r="AN295" i="3" s="1"/>
  <c r="AN305" i="3"/>
  <c r="AN304" i="3" s="1"/>
  <c r="AN303" i="3" s="1"/>
  <c r="AN299" i="3" s="1"/>
  <c r="AF224" i="2"/>
  <c r="AF223" i="2" s="1"/>
  <c r="AF222" i="2" s="1"/>
  <c r="AF221" i="2" s="1"/>
  <c r="AF220" i="2" s="1"/>
  <c r="AF298" i="3"/>
  <c r="AF297" i="3" s="1"/>
  <c r="AF296" i="3" s="1"/>
  <c r="AF295" i="3" s="1"/>
  <c r="AF363" i="2"/>
  <c r="AF362" i="2" s="1"/>
  <c r="AF361" i="2" s="1"/>
  <c r="AF360" i="2" s="1"/>
  <c r="AF305" i="3"/>
  <c r="AF304" i="3" s="1"/>
  <c r="AF303" i="3" s="1"/>
  <c r="AM309" i="3"/>
  <c r="AM308" i="3" s="1"/>
  <c r="AM307" i="3" s="1"/>
  <c r="AE232" i="2"/>
  <c r="AE231" i="2" s="1"/>
  <c r="AE230" i="2" s="1"/>
  <c r="AE309" i="3"/>
  <c r="AE308" i="3" s="1"/>
  <c r="AE307" i="3" s="1"/>
  <c r="AM326" i="3"/>
  <c r="AM325" i="3" s="1"/>
  <c r="AM328" i="3"/>
  <c r="AM327" i="3" s="1"/>
  <c r="AE326" i="3"/>
  <c r="AE325" i="3" s="1"/>
  <c r="AE328" i="3"/>
  <c r="AE327" i="3" s="1"/>
  <c r="AN341" i="3"/>
  <c r="AN340" i="3" s="1"/>
  <c r="AN339" i="3" s="1"/>
  <c r="AN338" i="3" s="1"/>
  <c r="AF213" i="2"/>
  <c r="AF212" i="2" s="1"/>
  <c r="AF211" i="2" s="1"/>
  <c r="AF210" i="2" s="1"/>
  <c r="AF209" i="2" s="1"/>
  <c r="AF341" i="3"/>
  <c r="AF340" i="3" s="1"/>
  <c r="AF339" i="3" s="1"/>
  <c r="AF338" i="3" s="1"/>
  <c r="AN345" i="3"/>
  <c r="AN344" i="3" s="1"/>
  <c r="AN347" i="3"/>
  <c r="AN346" i="3" s="1"/>
  <c r="AF193" i="2"/>
  <c r="AF192" i="2" s="1"/>
  <c r="AF345" i="3"/>
  <c r="AF344" i="3" s="1"/>
  <c r="AF195" i="2"/>
  <c r="AF194" i="2" s="1"/>
  <c r="AF347" i="3"/>
  <c r="AF346" i="3" s="1"/>
  <c r="AN350" i="3"/>
  <c r="AN349" i="3" s="1"/>
  <c r="AF198" i="2"/>
  <c r="AF197" i="2" s="1"/>
  <c r="AF350" i="3"/>
  <c r="AF349" i="3" s="1"/>
  <c r="AN352" i="3"/>
  <c r="AN351" i="3" s="1"/>
  <c r="AF200" i="2"/>
  <c r="AF199" i="2" s="1"/>
  <c r="AF352" i="3"/>
  <c r="AF351" i="3" s="1"/>
  <c r="AN355" i="3"/>
  <c r="AN354" i="3" s="1"/>
  <c r="AN353" i="3" s="1"/>
  <c r="AF203" i="2"/>
  <c r="AF202" i="2" s="1"/>
  <c r="AF201" i="2" s="1"/>
  <c r="AF355" i="3"/>
  <c r="AF354" i="3" s="1"/>
  <c r="AF353" i="3" s="1"/>
  <c r="AG206" i="2"/>
  <c r="AG205" i="2" s="1"/>
  <c r="AG358" i="3"/>
  <c r="AG357" i="3"/>
  <c r="AF202" i="3"/>
  <c r="AF201" i="3" s="1"/>
  <c r="AF200" i="3" s="1"/>
  <c r="AN205" i="3"/>
  <c r="AN204" i="3" s="1"/>
  <c r="AN203" i="3" s="1"/>
  <c r="AF280" i="2"/>
  <c r="AF279" i="2" s="1"/>
  <c r="AF278" i="2" s="1"/>
  <c r="AF205" i="3"/>
  <c r="AF204" i="3" s="1"/>
  <c r="AF203" i="3" s="1"/>
  <c r="AF329" i="2"/>
  <c r="AF328" i="2" s="1"/>
  <c r="AF327" i="2" s="1"/>
  <c r="AF326" i="2" s="1"/>
  <c r="AF325" i="2" s="1"/>
  <c r="AF240" i="3"/>
  <c r="AF239" i="3" s="1"/>
  <c r="AF318" i="1"/>
  <c r="AF317" i="1" s="1"/>
  <c r="AF316" i="1" s="1"/>
  <c r="AF322" i="1"/>
  <c r="AF321" i="1"/>
  <c r="AM318" i="3"/>
  <c r="AE318" i="2"/>
  <c r="AE318" i="3"/>
  <c r="AG344" i="1"/>
  <c r="AG343" i="1" s="1"/>
  <c r="AE352" i="2"/>
  <c r="AE351" i="2" s="1"/>
  <c r="AE350" i="2" s="1"/>
  <c r="AE349" i="2" s="1"/>
  <c r="AE348" i="2" s="1"/>
  <c r="AE368" i="3"/>
  <c r="AE367" i="3" s="1"/>
  <c r="AE366" i="3" s="1"/>
  <c r="AE365" i="3" s="1"/>
  <c r="AN372" i="3"/>
  <c r="AN371" i="3" s="1"/>
  <c r="AN370" i="3" s="1"/>
  <c r="AN369" i="3" s="1"/>
  <c r="AN364" i="3" s="1"/>
  <c r="AF358" i="2"/>
  <c r="AF357" i="2" s="1"/>
  <c r="AF356" i="2" s="1"/>
  <c r="AF349" i="2" s="1"/>
  <c r="AF348" i="2" s="1"/>
  <c r="AF372" i="3"/>
  <c r="AF371" i="3" s="1"/>
  <c r="AF370" i="3" s="1"/>
  <c r="AF369" i="3" s="1"/>
  <c r="AN14" i="3"/>
  <c r="AN13" i="3" s="1"/>
  <c r="AF373" i="2"/>
  <c r="AF372" i="2" s="1"/>
  <c r="AF14" i="3"/>
  <c r="AF13" i="3" s="1"/>
  <c r="AN16" i="3"/>
  <c r="AN15" i="3" s="1"/>
  <c r="AF375" i="2"/>
  <c r="AF374" i="2" s="1"/>
  <c r="AF16" i="3"/>
  <c r="AF15" i="3" s="1"/>
  <c r="M386" i="1"/>
  <c r="M378" i="1" s="1"/>
  <c r="M377" i="1" s="1"/>
  <c r="M376" i="1" s="1"/>
  <c r="U387" i="1"/>
  <c r="M385" i="2"/>
  <c r="M384" i="2" s="1"/>
  <c r="M383" i="2" s="1"/>
  <c r="M376" i="2" s="1"/>
  <c r="M58" i="3"/>
  <c r="M57" i="3" s="1"/>
  <c r="M56" i="3" s="1"/>
  <c r="M41" i="3" s="1"/>
  <c r="L372" i="1"/>
  <c r="T373" i="1"/>
  <c r="T372" i="1" s="1"/>
  <c r="L373" i="2"/>
  <c r="L372" i="2" s="1"/>
  <c r="L14" i="3"/>
  <c r="L13" i="3" s="1"/>
  <c r="L344" i="1"/>
  <c r="T345" i="1"/>
  <c r="L342" i="2"/>
  <c r="L341" i="2" s="1"/>
  <c r="L44" i="3"/>
  <c r="L43" i="3" s="1"/>
  <c r="L42" i="3" s="1"/>
  <c r="L310" i="1"/>
  <c r="L271" i="2"/>
  <c r="L270" i="2" s="1"/>
  <c r="T311" i="1"/>
  <c r="T253" i="3" s="1"/>
  <c r="T252" i="3" s="1"/>
  <c r="L253" i="3"/>
  <c r="L252" i="3" s="1"/>
  <c r="L284" i="1"/>
  <c r="L283" i="1"/>
  <c r="L264" i="2"/>
  <c r="L263" i="2" s="1"/>
  <c r="L262" i="2" s="1"/>
  <c r="T285" i="1"/>
  <c r="L227" i="3"/>
  <c r="L226" i="3" s="1"/>
  <c r="L225" i="3" s="1"/>
  <c r="L224" i="3" s="1"/>
  <c r="L253" i="1"/>
  <c r="L252" i="1" s="1"/>
  <c r="L261" i="2"/>
  <c r="L260" i="2" s="1"/>
  <c r="L259" i="2" s="1"/>
  <c r="T254" i="1"/>
  <c r="T261" i="2" s="1"/>
  <c r="T260" i="2" s="1"/>
  <c r="T259" i="2" s="1"/>
  <c r="L196" i="3"/>
  <c r="L195" i="3" s="1"/>
  <c r="L194" i="3" s="1"/>
  <c r="L228" i="1"/>
  <c r="L227" i="1"/>
  <c r="L258" i="2"/>
  <c r="L257" i="2" s="1"/>
  <c r="L256" i="2" s="1"/>
  <c r="L171" i="3"/>
  <c r="L170" i="3" s="1"/>
  <c r="L169" i="3" s="1"/>
  <c r="L195" i="2"/>
  <c r="L194" i="2" s="1"/>
  <c r="T204" i="1"/>
  <c r="T347" i="3" s="1"/>
  <c r="T346" i="3" s="1"/>
  <c r="L347" i="3"/>
  <c r="L346" i="3" s="1"/>
  <c r="L187" i="2"/>
  <c r="L186" i="2" s="1"/>
  <c r="L185" i="2" s="1"/>
  <c r="L184" i="2" s="1"/>
  <c r="L170" i="1"/>
  <c r="L169" i="1" s="1"/>
  <c r="L168" i="1" s="1"/>
  <c r="T171" i="1"/>
  <c r="T187" i="2" s="1"/>
  <c r="T186" i="2" s="1"/>
  <c r="T185" i="2" s="1"/>
  <c r="T184" i="2" s="1"/>
  <c r="L293" i="3"/>
  <c r="L292" i="3" s="1"/>
  <c r="L291" i="3" s="1"/>
  <c r="L290" i="3" s="1"/>
  <c r="L144" i="1"/>
  <c r="L143" i="1"/>
  <c r="T145" i="1"/>
  <c r="T267" i="3" s="1"/>
  <c r="T266" i="3" s="1"/>
  <c r="T265" i="3" s="1"/>
  <c r="L159" i="2"/>
  <c r="L158" i="2" s="1"/>
  <c r="L157" i="2" s="1"/>
  <c r="L101" i="2"/>
  <c r="L100" i="2" s="1"/>
  <c r="L99" i="2" s="1"/>
  <c r="L92" i="2" s="1"/>
  <c r="L91" i="2" s="1"/>
  <c r="T104" i="1"/>
  <c r="T103" i="1" s="1"/>
  <c r="T102" i="1" s="1"/>
  <c r="T101" i="1" s="1"/>
  <c r="L103" i="1"/>
  <c r="L102" i="1"/>
  <c r="L101" i="1"/>
  <c r="L136" i="3"/>
  <c r="L135" i="3" s="1"/>
  <c r="L134" i="3" s="1"/>
  <c r="L76" i="1"/>
  <c r="L75" i="1" s="1"/>
  <c r="L68" i="2"/>
  <c r="L67" i="2" s="1"/>
  <c r="L66" i="2" s="1"/>
  <c r="T77" i="1"/>
  <c r="T68" i="2" s="1"/>
  <c r="T67" i="2" s="1"/>
  <c r="T66" i="2" s="1"/>
  <c r="L109" i="3"/>
  <c r="L108" i="3" s="1"/>
  <c r="L107" i="3" s="1"/>
  <c r="L73" i="2"/>
  <c r="L72" i="2" s="1"/>
  <c r="L71" i="2" s="1"/>
  <c r="L55" i="1"/>
  <c r="L54" i="1" s="1"/>
  <c r="T56" i="1"/>
  <c r="T85" i="3" s="1"/>
  <c r="T84" i="3" s="1"/>
  <c r="T83" i="3" s="1"/>
  <c r="L85" i="3"/>
  <c r="L84" i="3" s="1"/>
  <c r="L83" i="3" s="1"/>
  <c r="L43" i="1"/>
  <c r="L42" i="1"/>
  <c r="L38" i="2"/>
  <c r="L37" i="2" s="1"/>
  <c r="L36" i="2" s="1"/>
  <c r="T44" i="1"/>
  <c r="T73" i="3" s="1"/>
  <c r="T72" i="3" s="1"/>
  <c r="T71" i="3" s="1"/>
  <c r="L73" i="3"/>
  <c r="L72" i="3" s="1"/>
  <c r="L71" i="3" s="1"/>
  <c r="L17" i="1"/>
  <c r="L30" i="2"/>
  <c r="L29" i="2"/>
  <c r="T18" i="1"/>
  <c r="L25" i="3"/>
  <c r="L24" i="3" s="1"/>
  <c r="K338" i="1"/>
  <c r="K337" i="1"/>
  <c r="S339" i="1"/>
  <c r="S315" i="2" s="1"/>
  <c r="S314" i="2" s="1"/>
  <c r="S313" i="2" s="1"/>
  <c r="K315" i="2"/>
  <c r="K314" i="2" s="1"/>
  <c r="K313" i="2" s="1"/>
  <c r="K336" i="3"/>
  <c r="K335" i="3" s="1"/>
  <c r="K334" i="3" s="1"/>
  <c r="K319" i="2"/>
  <c r="K317" i="2" s="1"/>
  <c r="K316" i="2" s="1"/>
  <c r="S327" i="1"/>
  <c r="K319" i="3"/>
  <c r="S314" i="1"/>
  <c r="K302" i="2"/>
  <c r="K301" i="2" s="1"/>
  <c r="K298" i="2" s="1"/>
  <c r="K297" i="2" s="1"/>
  <c r="K296" i="2" s="1"/>
  <c r="K313" i="1"/>
  <c r="K312" i="1" s="1"/>
  <c r="K301" i="1" s="1"/>
  <c r="K256" i="3"/>
  <c r="K255" i="3" s="1"/>
  <c r="K254" i="3" s="1"/>
  <c r="S247" i="1"/>
  <c r="S189" i="3" s="1"/>
  <c r="S188" i="3" s="1"/>
  <c r="S187" i="3" s="1"/>
  <c r="K246" i="1"/>
  <c r="K245" i="1" s="1"/>
  <c r="K189" i="3"/>
  <c r="K188" i="3" s="1"/>
  <c r="K187" i="3" s="1"/>
  <c r="K232" i="2"/>
  <c r="K231" i="2" s="1"/>
  <c r="K230" i="2" s="1"/>
  <c r="S184" i="1"/>
  <c r="S232" i="2" s="1"/>
  <c r="S231" i="2" s="1"/>
  <c r="S230" i="2" s="1"/>
  <c r="S226" i="2" s="1"/>
  <c r="S225" i="2" s="1"/>
  <c r="S219" i="2" s="1"/>
  <c r="T202" i="1"/>
  <c r="T193" i="2" s="1"/>
  <c r="T192" i="2" s="1"/>
  <c r="L201" i="1"/>
  <c r="L200" i="1" s="1"/>
  <c r="L345" i="3"/>
  <c r="L344" i="3" s="1"/>
  <c r="K98" i="1"/>
  <c r="K95" i="1" s="1"/>
  <c r="K94" i="1" s="1"/>
  <c r="S99" i="1"/>
  <c r="S98" i="1" s="1"/>
  <c r="K22" i="2"/>
  <c r="K21" i="2" s="1"/>
  <c r="K131" i="3"/>
  <c r="K130" i="3" s="1"/>
  <c r="M62" i="1"/>
  <c r="U63" i="1"/>
  <c r="U95" i="3" s="1"/>
  <c r="U94" i="3" s="1"/>
  <c r="M83" i="2"/>
  <c r="M82" i="2" s="1"/>
  <c r="M95" i="3"/>
  <c r="M94" i="3" s="1"/>
  <c r="M91" i="3" s="1"/>
  <c r="M90" i="3" s="1"/>
  <c r="M89" i="3" s="1"/>
  <c r="K40" i="1"/>
  <c r="S41" i="1"/>
  <c r="S17" i="2" s="1"/>
  <c r="S16" i="2" s="1"/>
  <c r="K17" i="2"/>
  <c r="K16" i="2" s="1"/>
  <c r="K70" i="3"/>
  <c r="K69" i="3" s="1"/>
  <c r="AN27" i="3"/>
  <c r="AN26" i="3" s="1"/>
  <c r="AF32" i="2"/>
  <c r="AF31" i="2" s="1"/>
  <c r="AF27" i="3"/>
  <c r="AF26" i="3" s="1"/>
  <c r="AE13" i="2"/>
  <c r="AE12" i="2" s="1"/>
  <c r="AE66" i="3"/>
  <c r="AE65" i="3" s="1"/>
  <c r="AM68" i="3"/>
  <c r="AM67" i="3" s="1"/>
  <c r="AE15" i="2"/>
  <c r="AE14" i="2" s="1"/>
  <c r="AE68" i="3"/>
  <c r="AE67" i="3" s="1"/>
  <c r="AN73" i="3"/>
  <c r="AN72" i="3" s="1"/>
  <c r="AN71" i="3" s="1"/>
  <c r="AF38" i="2"/>
  <c r="AF37" i="2" s="1"/>
  <c r="AF36" i="2" s="1"/>
  <c r="AF73" i="3"/>
  <c r="AF72" i="3" s="1"/>
  <c r="AF71" i="3" s="1"/>
  <c r="AF41" i="2"/>
  <c r="AF40" i="2" s="1"/>
  <c r="AF39" i="2" s="1"/>
  <c r="AF76" i="3"/>
  <c r="AF75" i="3" s="1"/>
  <c r="AF74" i="3" s="1"/>
  <c r="AE85" i="2"/>
  <c r="AE84" i="2" s="1"/>
  <c r="AE79" i="2" s="1"/>
  <c r="AE78" i="2" s="1"/>
  <c r="AE77" i="2" s="1"/>
  <c r="AE97" i="3"/>
  <c r="AE96" i="3" s="1"/>
  <c r="AE91" i="3" s="1"/>
  <c r="AE90" i="3" s="1"/>
  <c r="AE89" i="3" s="1"/>
  <c r="AN118" i="3"/>
  <c r="AN117" i="3" s="1"/>
  <c r="AN116" i="3" s="1"/>
  <c r="AF126" i="2"/>
  <c r="AF125" i="2" s="1"/>
  <c r="AF124" i="2" s="1"/>
  <c r="AF118" i="3"/>
  <c r="AF117" i="3" s="1"/>
  <c r="AF116" i="3" s="1"/>
  <c r="AF132" i="2"/>
  <c r="AF131" i="2" s="1"/>
  <c r="AF130" i="2" s="1"/>
  <c r="AF121" i="3"/>
  <c r="AF120" i="3" s="1"/>
  <c r="AF119" i="3" s="1"/>
  <c r="AF107" i="2"/>
  <c r="AF106" i="2" s="1"/>
  <c r="AF105" i="2" s="1"/>
  <c r="AF139" i="3"/>
  <c r="AF138" i="3" s="1"/>
  <c r="AF137" i="3" s="1"/>
  <c r="AF95" i="2"/>
  <c r="AF94" i="2" s="1"/>
  <c r="AF93" i="2" s="1"/>
  <c r="AF98" i="2"/>
  <c r="AF97" i="2" s="1"/>
  <c r="AF96" i="2" s="1"/>
  <c r="AN149" i="3"/>
  <c r="AN148" i="3" s="1"/>
  <c r="AN147" i="3" s="1"/>
  <c r="AF104" i="2"/>
  <c r="AF103" i="2" s="1"/>
  <c r="AF102" i="2" s="1"/>
  <c r="AF149" i="3"/>
  <c r="AF148" i="3" s="1"/>
  <c r="AF147" i="3" s="1"/>
  <c r="AE153" i="2"/>
  <c r="AE152" i="2" s="1"/>
  <c r="AE151" i="2" s="1"/>
  <c r="AF156" i="2"/>
  <c r="AF155" i="2" s="1"/>
  <c r="AF154" i="2" s="1"/>
  <c r="AF159" i="2"/>
  <c r="AF158" i="2" s="1"/>
  <c r="AF157" i="2" s="1"/>
  <c r="AN171" i="3"/>
  <c r="AN170" i="3" s="1"/>
  <c r="AN169" i="3" s="1"/>
  <c r="AF258" i="2"/>
  <c r="AF257" i="2" s="1"/>
  <c r="AF256" i="2" s="1"/>
  <c r="AF171" i="3"/>
  <c r="AF170" i="3" s="1"/>
  <c r="AF169" i="3" s="1"/>
  <c r="AN174" i="3"/>
  <c r="AN173" i="3" s="1"/>
  <c r="AN172" i="3" s="1"/>
  <c r="AF274" i="2"/>
  <c r="AF273" i="2" s="1"/>
  <c r="AF272" i="2" s="1"/>
  <c r="AF174" i="3"/>
  <c r="AF173" i="3" s="1"/>
  <c r="AF172" i="3" s="1"/>
  <c r="AF277" i="2"/>
  <c r="AF276" i="2" s="1"/>
  <c r="AF275" i="2" s="1"/>
  <c r="AF177" i="3"/>
  <c r="AF176" i="3" s="1"/>
  <c r="AF175" i="3" s="1"/>
  <c r="AN180" i="3"/>
  <c r="AN179" i="3" s="1"/>
  <c r="AN178" i="3" s="1"/>
  <c r="AF180" i="3"/>
  <c r="AF179" i="3" s="1"/>
  <c r="AF178" i="3" s="1"/>
  <c r="AN199" i="3"/>
  <c r="AN198" i="3" s="1"/>
  <c r="AN197" i="3" s="1"/>
  <c r="AF199" i="3"/>
  <c r="AF198" i="3" s="1"/>
  <c r="AF197" i="3" s="1"/>
  <c r="AN227" i="3"/>
  <c r="AN226" i="3"/>
  <c r="AN225" i="3" s="1"/>
  <c r="AF264" i="2"/>
  <c r="AF263" i="2" s="1"/>
  <c r="AF262" i="2" s="1"/>
  <c r="AF227" i="3"/>
  <c r="AF226" i="3" s="1"/>
  <c r="AF225" i="3" s="1"/>
  <c r="AN230" i="3"/>
  <c r="AN229" i="3" s="1"/>
  <c r="AN228" i="3" s="1"/>
  <c r="AF230" i="3"/>
  <c r="AF229" i="3" s="1"/>
  <c r="AF228" i="3" s="1"/>
  <c r="AE300" i="2"/>
  <c r="AE299" i="2" s="1"/>
  <c r="AE236" i="3"/>
  <c r="AE235" i="3" s="1"/>
  <c r="AE234" i="3" s="1"/>
  <c r="AE224" i="3" s="1"/>
  <c r="AM319" i="3"/>
  <c r="AE319" i="2"/>
  <c r="AE319" i="3"/>
  <c r="AN52" i="3"/>
  <c r="AN51" i="3" s="1"/>
  <c r="AN50" i="3" s="1"/>
  <c r="AF379" i="2"/>
  <c r="AF378" i="2" s="1"/>
  <c r="AF377" i="2" s="1"/>
  <c r="AF52" i="3"/>
  <c r="AF51" i="3" s="1"/>
  <c r="AF50" i="3" s="1"/>
  <c r="AN55" i="3"/>
  <c r="AN54" i="3" s="1"/>
  <c r="AN53" i="3" s="1"/>
  <c r="AF382" i="2"/>
  <c r="AF381" i="2" s="1"/>
  <c r="AF380" i="2" s="1"/>
  <c r="AF55" i="3"/>
  <c r="AF54" i="3" s="1"/>
  <c r="AF53" i="3" s="1"/>
  <c r="J59" i="1"/>
  <c r="J58" i="1" s="1"/>
  <c r="J57" i="1" s="1"/>
  <c r="AF296" i="1"/>
  <c r="AF295" i="1" s="1"/>
  <c r="J14" i="1"/>
  <c r="AF343" i="1"/>
  <c r="AE68" i="1"/>
  <c r="AE200" i="1"/>
  <c r="AG296" i="1"/>
  <c r="AG295" i="1" s="1"/>
  <c r="AG35" i="1"/>
  <c r="AG59" i="1"/>
  <c r="AG58" i="1" s="1"/>
  <c r="AG57" i="1" s="1"/>
  <c r="AQ160" i="2"/>
  <c r="AD317" i="2"/>
  <c r="AD316" i="2" s="1"/>
  <c r="J42" i="3"/>
  <c r="J162" i="1"/>
  <c r="J115" i="1"/>
  <c r="J352" i="1"/>
  <c r="J382" i="1"/>
  <c r="J189" i="1"/>
  <c r="J371" i="1"/>
  <c r="J370" i="1" s="1"/>
  <c r="J369" i="1" s="1"/>
  <c r="J368" i="1" s="1"/>
  <c r="J312" i="1"/>
  <c r="J276" i="1"/>
  <c r="J102" i="1"/>
  <c r="J48" i="1"/>
  <c r="J279" i="1"/>
  <c r="J328" i="1"/>
  <c r="J137" i="1"/>
  <c r="J236" i="1"/>
  <c r="J87" i="1"/>
  <c r="J31" i="1"/>
  <c r="J30" i="1" s="1"/>
  <c r="J35" i="1"/>
  <c r="J51" i="1"/>
  <c r="J80" i="1"/>
  <c r="J95" i="1"/>
  <c r="J109" i="1"/>
  <c r="J227" i="1"/>
  <c r="J245" i="1"/>
  <c r="J258" i="1"/>
  <c r="J305" i="1"/>
  <c r="J169" i="1"/>
  <c r="J200" i="1"/>
  <c r="J45" i="1"/>
  <c r="AE371" i="1"/>
  <c r="AE370" i="1" s="1"/>
  <c r="AE369" i="1" s="1"/>
  <c r="AE368" i="1" s="1"/>
  <c r="J385" i="1"/>
  <c r="J21" i="1"/>
  <c r="J112" i="1"/>
  <c r="J249" i="1"/>
  <c r="J321" i="1"/>
  <c r="J320" i="1" s="1"/>
  <c r="AE154" i="1"/>
  <c r="J154" i="1"/>
  <c r="J24" i="1"/>
  <c r="J42" i="1"/>
  <c r="J151" i="1"/>
  <c r="J324" i="1"/>
  <c r="J332" i="1"/>
  <c r="J348" i="1"/>
  <c r="AE35" i="1"/>
  <c r="AE146" i="1"/>
  <c r="AE305" i="1"/>
  <c r="J242" i="1"/>
  <c r="J86" i="3"/>
  <c r="AG14" i="1"/>
  <c r="AF213" i="1"/>
  <c r="J115" i="3"/>
  <c r="AQ168" i="2"/>
  <c r="AF35" i="1"/>
  <c r="J340" i="2"/>
  <c r="AD123" i="2"/>
  <c r="AD122" i="2" s="1"/>
  <c r="J317" i="2"/>
  <c r="J316" i="2" s="1"/>
  <c r="J204" i="2"/>
  <c r="AQ364" i="2"/>
  <c r="AQ308" i="2"/>
  <c r="AQ234" i="2"/>
  <c r="AQ233" i="2"/>
  <c r="J349" i="2"/>
  <c r="J348" i="2" s="1"/>
  <c r="J233" i="2"/>
  <c r="J234" i="2"/>
  <c r="AD234" i="2"/>
  <c r="AD233" i="2"/>
  <c r="AD371" i="2"/>
  <c r="AD370" i="2" s="1"/>
  <c r="J327" i="2"/>
  <c r="J326" i="2" s="1"/>
  <c r="J325" i="2" s="1"/>
  <c r="AG305" i="1"/>
  <c r="AF95" i="1"/>
  <c r="AF94" i="1" s="1"/>
  <c r="AG205" i="1"/>
  <c r="AM319" i="2"/>
  <c r="AN264" i="2"/>
  <c r="AN263" i="2" s="1"/>
  <c r="AN262" i="2" s="1"/>
  <c r="AN32" i="2"/>
  <c r="AN31" i="2" s="1"/>
  <c r="AN373" i="2"/>
  <c r="AN372" i="2" s="1"/>
  <c r="AO206" i="2"/>
  <c r="AO205" i="2" s="1"/>
  <c r="AN195" i="2"/>
  <c r="AN194" i="2" s="1"/>
  <c r="AN363" i="2"/>
  <c r="AN362" i="2" s="1"/>
  <c r="AN361" i="2" s="1"/>
  <c r="AN360" i="2" s="1"/>
  <c r="AN35" i="2"/>
  <c r="AN34" i="2" s="1"/>
  <c r="AN33" i="2" s="1"/>
  <c r="AN344" i="2"/>
  <c r="AN343" i="2" s="1"/>
  <c r="AM307" i="2"/>
  <c r="AM306" i="2"/>
  <c r="AM305" i="2" s="1"/>
  <c r="AN267" i="2"/>
  <c r="AN266" i="2" s="1"/>
  <c r="AO170" i="2"/>
  <c r="AO169" i="2" s="1"/>
  <c r="L296" i="1"/>
  <c r="L295" i="1" s="1"/>
  <c r="AM315" i="2"/>
  <c r="AM314" i="2" s="1"/>
  <c r="AM313" i="2" s="1"/>
  <c r="AO83" i="2"/>
  <c r="AO82" i="2" s="1"/>
  <c r="AN30" i="2"/>
  <c r="AN29" i="2" s="1"/>
  <c r="AN379" i="2"/>
  <c r="AN378" i="2" s="1"/>
  <c r="AN377" i="2" s="1"/>
  <c r="AN258" i="2"/>
  <c r="AN257" i="2" s="1"/>
  <c r="AN256" i="2" s="1"/>
  <c r="AN104" i="2"/>
  <c r="AN103" i="2" s="1"/>
  <c r="AN102" i="2" s="1"/>
  <c r="AN375" i="2"/>
  <c r="AN374" i="2" s="1"/>
  <c r="AN198" i="2"/>
  <c r="AN197" i="2" s="1"/>
  <c r="AM232" i="2"/>
  <c r="AM231" i="2"/>
  <c r="AM230" i="2" s="1"/>
  <c r="AM226" i="2" s="1"/>
  <c r="AM225" i="2" s="1"/>
  <c r="AM219" i="2" s="1"/>
  <c r="AN63" i="2"/>
  <c r="AN62" i="2" s="1"/>
  <c r="AN47" i="2"/>
  <c r="AN46" i="2" s="1"/>
  <c r="AN45" i="2" s="1"/>
  <c r="AM255" i="2"/>
  <c r="AM254" i="2" s="1"/>
  <c r="AM253" i="2" s="1"/>
  <c r="AN269" i="2"/>
  <c r="AN268" i="2" s="1"/>
  <c r="AO172" i="2"/>
  <c r="AO171" i="2" s="1"/>
  <c r="AO56" i="2"/>
  <c r="AO55" i="2" s="1"/>
  <c r="AO54" i="2" s="1"/>
  <c r="AO347" i="2"/>
  <c r="AO346" i="2" s="1"/>
  <c r="AO345" i="2" s="1"/>
  <c r="AM324" i="2"/>
  <c r="AM323" i="2" s="1"/>
  <c r="AM322" i="2" s="1"/>
  <c r="AM321" i="2" s="1"/>
  <c r="AM320" i="2" s="1"/>
  <c r="AM121" i="2"/>
  <c r="AM120" i="2" s="1"/>
  <c r="AM119" i="2" s="1"/>
  <c r="AM118" i="2" s="1"/>
  <c r="AM117" i="2" s="1"/>
  <c r="AN382" i="2"/>
  <c r="AN381" i="2" s="1"/>
  <c r="AN380" i="2" s="1"/>
  <c r="AN274" i="2"/>
  <c r="AN273" i="2" s="1"/>
  <c r="AN272" i="2" s="1"/>
  <c r="AN126" i="2"/>
  <c r="AN125" i="2" s="1"/>
  <c r="AN124" i="2" s="1"/>
  <c r="AM15" i="2"/>
  <c r="AM14" i="2" s="1"/>
  <c r="AM318" i="2"/>
  <c r="AN200" i="2"/>
  <c r="AN199" i="2" s="1"/>
  <c r="AN213" i="2"/>
  <c r="AN212" i="2" s="1"/>
  <c r="AN211" i="2" s="1"/>
  <c r="AN210" i="2" s="1"/>
  <c r="AN209" i="2" s="1"/>
  <c r="AN101" i="2"/>
  <c r="AN100" i="2" s="1"/>
  <c r="AN99" i="2" s="1"/>
  <c r="AM17" i="2"/>
  <c r="AM16" i="2" s="1"/>
  <c r="AN271" i="2"/>
  <c r="AN270" i="2" s="1"/>
  <c r="AO208" i="2"/>
  <c r="AO207" i="2" s="1"/>
  <c r="AN167" i="2"/>
  <c r="AN166" i="2" s="1"/>
  <c r="AN165" i="2" s="1"/>
  <c r="AN50" i="2"/>
  <c r="AN49" i="2" s="1"/>
  <c r="AN48" i="2" s="1"/>
  <c r="AN369" i="2"/>
  <c r="AN368" i="2" s="1"/>
  <c r="AN367" i="2" s="1"/>
  <c r="AM310" i="2"/>
  <c r="AM309" i="2" s="1"/>
  <c r="AN261" i="2"/>
  <c r="AN260" i="2" s="1"/>
  <c r="AN259" i="2" s="1"/>
  <c r="AN73" i="2"/>
  <c r="AN72" i="2" s="1"/>
  <c r="AN71" i="2" s="1"/>
  <c r="AN70" i="2" s="1"/>
  <c r="AN69" i="2" s="1"/>
  <c r="AG68" i="1"/>
  <c r="AN38" i="2"/>
  <c r="AN37" i="2" s="1"/>
  <c r="AN36" i="2" s="1"/>
  <c r="AN358" i="2"/>
  <c r="AN357" i="2" s="1"/>
  <c r="AN356" i="2" s="1"/>
  <c r="AN349" i="2" s="1"/>
  <c r="AN348" i="2" s="1"/>
  <c r="AN280" i="2"/>
  <c r="AN279" i="2" s="1"/>
  <c r="AN278" i="2" s="1"/>
  <c r="AN203" i="2"/>
  <c r="AN202" i="2" s="1"/>
  <c r="AN201" i="2" s="1"/>
  <c r="AN193" i="2"/>
  <c r="AN192" i="2" s="1"/>
  <c r="AN224" i="2"/>
  <c r="AN223" i="2"/>
  <c r="AN222" i="2" s="1"/>
  <c r="AN221" i="2" s="1"/>
  <c r="AN220" i="2" s="1"/>
  <c r="AN137" i="2"/>
  <c r="AN136" i="2" s="1"/>
  <c r="AN135" i="2" s="1"/>
  <c r="AN134" i="2" s="1"/>
  <c r="AN133" i="2" s="1"/>
  <c r="AN44" i="2"/>
  <c r="AN43" i="2" s="1"/>
  <c r="AN42" i="2" s="1"/>
  <c r="AM302" i="2"/>
  <c r="AM301" i="2" s="1"/>
  <c r="AO385" i="2"/>
  <c r="AO384" i="2" s="1"/>
  <c r="AO383" i="2" s="1"/>
  <c r="AM312" i="2"/>
  <c r="AM311" i="2" s="1"/>
  <c r="AO81" i="2"/>
  <c r="AO80" i="2" s="1"/>
  <c r="L371" i="1"/>
  <c r="L370" i="1"/>
  <c r="L369" i="1" s="1"/>
  <c r="L368" i="1" s="1"/>
  <c r="L68" i="1"/>
  <c r="L327" i="2"/>
  <c r="L326" i="2" s="1"/>
  <c r="L325" i="2" s="1"/>
  <c r="S40" i="1"/>
  <c r="U83" i="2"/>
  <c r="U82" i="2" s="1"/>
  <c r="U62" i="1"/>
  <c r="S309" i="3"/>
  <c r="S308" i="3" s="1"/>
  <c r="S307" i="3" s="1"/>
  <c r="S183" i="1"/>
  <c r="S182" i="1" s="1"/>
  <c r="S181" i="1" s="1"/>
  <c r="S313" i="1"/>
  <c r="S312" i="1" s="1"/>
  <c r="S301" i="1" s="1"/>
  <c r="S302" i="2"/>
  <c r="S301" i="2"/>
  <c r="S256" i="3"/>
  <c r="S255" i="3" s="1"/>
  <c r="S254" i="3" s="1"/>
  <c r="T107" i="2"/>
  <c r="T106" i="2" s="1"/>
  <c r="T105" i="2" s="1"/>
  <c r="T139" i="3"/>
  <c r="T138" i="3" s="1"/>
  <c r="T137" i="3" s="1"/>
  <c r="T106" i="1"/>
  <c r="T105" i="1" s="1"/>
  <c r="S352" i="2"/>
  <c r="S351" i="2" s="1"/>
  <c r="S350" i="2" s="1"/>
  <c r="S349" i="2" s="1"/>
  <c r="S348" i="2" s="1"/>
  <c r="S337" i="2" s="1"/>
  <c r="S368" i="3"/>
  <c r="S367" i="3" s="1"/>
  <c r="S366" i="3" s="1"/>
  <c r="S365" i="3" s="1"/>
  <c r="K35" i="1"/>
  <c r="T116" i="1"/>
  <c r="T115" i="1" s="1"/>
  <c r="T104" i="2"/>
  <c r="T103" i="2" s="1"/>
  <c r="T102" i="2" s="1"/>
  <c r="T149" i="3"/>
  <c r="T148" i="3" s="1"/>
  <c r="T147" i="3" s="1"/>
  <c r="S333" i="1"/>
  <c r="S310" i="2"/>
  <c r="S309" i="2" s="1"/>
  <c r="S331" i="3"/>
  <c r="S330" i="3" s="1"/>
  <c r="T164" i="2"/>
  <c r="T163" i="2" s="1"/>
  <c r="T149" i="1"/>
  <c r="T352" i="3"/>
  <c r="T351" i="3"/>
  <c r="T177" i="3"/>
  <c r="T176" i="3" s="1"/>
  <c r="T175" i="3" s="1"/>
  <c r="T234" i="1"/>
  <c r="T233" i="1" s="1"/>
  <c r="T277" i="2"/>
  <c r="T276" i="2" s="1"/>
  <c r="T275" i="2" s="1"/>
  <c r="T202" i="3"/>
  <c r="T201" i="3" s="1"/>
  <c r="T200" i="3" s="1"/>
  <c r="T259" i="1"/>
  <c r="T258" i="1" s="1"/>
  <c r="T353" i="1"/>
  <c r="T352" i="1"/>
  <c r="T351" i="1" s="1"/>
  <c r="T369" i="2"/>
  <c r="T368" i="2" s="1"/>
  <c r="T367" i="2" s="1"/>
  <c r="T62" i="3"/>
  <c r="T61" i="3" s="1"/>
  <c r="T60" i="3" s="1"/>
  <c r="T59" i="3" s="1"/>
  <c r="AG79" i="2"/>
  <c r="AG78" i="2" s="1"/>
  <c r="AG77" i="2" s="1"/>
  <c r="S20" i="2"/>
  <c r="S19" i="2" s="1"/>
  <c r="S129" i="3"/>
  <c r="S128" i="3" s="1"/>
  <c r="S96" i="1"/>
  <c r="U349" i="1"/>
  <c r="U348" i="1" s="1"/>
  <c r="U342" i="1" s="1"/>
  <c r="U347" i="2"/>
  <c r="U346" i="2" s="1"/>
  <c r="U345" i="2" s="1"/>
  <c r="U49" i="3"/>
  <c r="U48" i="3" s="1"/>
  <c r="U47" i="3" s="1"/>
  <c r="S293" i="1"/>
  <c r="S292" i="1" s="1"/>
  <c r="S282" i="1" s="1"/>
  <c r="S236" i="3"/>
  <c r="S235" i="3" s="1"/>
  <c r="S234" i="3" s="1"/>
  <c r="L14" i="1"/>
  <c r="T25" i="1"/>
  <c r="T24" i="1" s="1"/>
  <c r="T47" i="2"/>
  <c r="T46" i="2" s="1"/>
  <c r="T45" i="2" s="1"/>
  <c r="T33" i="3"/>
  <c r="T32" i="3" s="1"/>
  <c r="T31" i="3" s="1"/>
  <c r="T156" i="2"/>
  <c r="T155" i="2" s="1"/>
  <c r="T154" i="2" s="1"/>
  <c r="T141" i="1"/>
  <c r="T140" i="1"/>
  <c r="T331" i="2"/>
  <c r="T330" i="2" s="1"/>
  <c r="T242" i="3"/>
  <c r="T241" i="3" s="1"/>
  <c r="T299" i="1"/>
  <c r="T201" i="1"/>
  <c r="T17" i="1"/>
  <c r="T30" i="2"/>
  <c r="T29" i="2" s="1"/>
  <c r="T25" i="3"/>
  <c r="T24" i="3" s="1"/>
  <c r="T38" i="2"/>
  <c r="T37" i="2" s="1"/>
  <c r="T36" i="2" s="1"/>
  <c r="T43" i="1"/>
  <c r="T42" i="1"/>
  <c r="T73" i="2"/>
  <c r="T72" i="2" s="1"/>
  <c r="T71" i="2" s="1"/>
  <c r="T70" i="2" s="1"/>
  <c r="T69" i="2" s="1"/>
  <c r="T170" i="1"/>
  <c r="T169" i="1" s="1"/>
  <c r="T168" i="1" s="1"/>
  <c r="T253" i="1"/>
  <c r="T252" i="1" s="1"/>
  <c r="T196" i="3"/>
  <c r="T195" i="3" s="1"/>
  <c r="T194" i="3" s="1"/>
  <c r="T264" i="2"/>
  <c r="T263" i="2" s="1"/>
  <c r="T262" i="2" s="1"/>
  <c r="T227" i="3"/>
  <c r="T226" i="3" s="1"/>
  <c r="T225" i="3" s="1"/>
  <c r="T284" i="1"/>
  <c r="T283" i="1" s="1"/>
  <c r="T310" i="1"/>
  <c r="T271" i="2"/>
  <c r="T270" i="2" s="1"/>
  <c r="S15" i="2"/>
  <c r="S14" i="2" s="1"/>
  <c r="S68" i="3"/>
  <c r="S67" i="3" s="1"/>
  <c r="S38" i="1"/>
  <c r="S138" i="1"/>
  <c r="S137" i="1"/>
  <c r="U214" i="1"/>
  <c r="U358" i="3"/>
  <c r="U357" i="3" s="1"/>
  <c r="S302" i="3"/>
  <c r="S301" i="3" s="1"/>
  <c r="S300" i="3" s="1"/>
  <c r="S318" i="1"/>
  <c r="S317" i="1" s="1"/>
  <c r="S316" i="1" s="1"/>
  <c r="S307" i="2"/>
  <c r="S306" i="2" s="1"/>
  <c r="S305" i="2" s="1"/>
  <c r="S322" i="3"/>
  <c r="S321" i="3" s="1"/>
  <c r="S320" i="3" s="1"/>
  <c r="S329" i="1"/>
  <c r="S328" i="1" s="1"/>
  <c r="S324" i="2"/>
  <c r="S323" i="2" s="1"/>
  <c r="S322" i="2" s="1"/>
  <c r="S321" i="2" s="1"/>
  <c r="S320" i="2" s="1"/>
  <c r="T32" i="2"/>
  <c r="T31" i="2" s="1"/>
  <c r="T27" i="3"/>
  <c r="T26" i="3" s="1"/>
  <c r="T19" i="1"/>
  <c r="T41" i="2"/>
  <c r="T40" i="2" s="1"/>
  <c r="T39" i="2" s="1"/>
  <c r="T46" i="1"/>
  <c r="T45" i="1"/>
  <c r="T85" i="1"/>
  <c r="T84" i="1" s="1"/>
  <c r="T126" i="2"/>
  <c r="T125" i="2" s="1"/>
  <c r="T124" i="2" s="1"/>
  <c r="T118" i="3"/>
  <c r="T117" i="3" s="1"/>
  <c r="T116" i="3" s="1"/>
  <c r="T287" i="1"/>
  <c r="T286" i="1" s="1"/>
  <c r="T230" i="3"/>
  <c r="T229" i="3" s="1"/>
  <c r="T228" i="3" s="1"/>
  <c r="T308" i="1"/>
  <c r="T269" i="2"/>
  <c r="T268" i="2" s="1"/>
  <c r="T251" i="3"/>
  <c r="T250" i="3" s="1"/>
  <c r="T374" i="1"/>
  <c r="T375" i="2"/>
  <c r="T374" i="2" s="1"/>
  <c r="T16" i="3"/>
  <c r="T15" i="3" s="1"/>
  <c r="M356" i="3"/>
  <c r="S325" i="1"/>
  <c r="S324" i="1" s="1"/>
  <c r="S318" i="2"/>
  <c r="S318" i="3"/>
  <c r="T49" i="1"/>
  <c r="T48" i="1" s="1"/>
  <c r="T44" i="2"/>
  <c r="T43" i="2"/>
  <c r="T42" i="2" s="1"/>
  <c r="T79" i="3"/>
  <c r="T78" i="3" s="1"/>
  <c r="T77" i="3" s="1"/>
  <c r="T132" i="2"/>
  <c r="T131" i="2" s="1"/>
  <c r="T130" i="2" s="1"/>
  <c r="T121" i="3"/>
  <c r="T120" i="3" s="1"/>
  <c r="T119" i="3" s="1"/>
  <c r="T88" i="1"/>
  <c r="T87" i="1" s="1"/>
  <c r="T113" i="1"/>
  <c r="T112" i="1" s="1"/>
  <c r="T98" i="2"/>
  <c r="T97" i="2" s="1"/>
  <c r="T96" i="2" s="1"/>
  <c r="T363" i="2"/>
  <c r="T362" i="2" s="1"/>
  <c r="T361" i="2" s="1"/>
  <c r="T360" i="2" s="1"/>
  <c r="T305" i="3"/>
  <c r="T304" i="3" s="1"/>
  <c r="T303" i="3" s="1"/>
  <c r="T299" i="3" s="1"/>
  <c r="T179" i="1"/>
  <c r="T178" i="1" s="1"/>
  <c r="T177" i="1" s="1"/>
  <c r="L247" i="3"/>
  <c r="L243" i="3" s="1"/>
  <c r="AP385" i="1"/>
  <c r="S32" i="1"/>
  <c r="S31" i="1" s="1"/>
  <c r="S30" i="1" s="1"/>
  <c r="T244" i="2"/>
  <c r="T243" i="2" s="1"/>
  <c r="T242" i="2" s="1"/>
  <c r="T241" i="2" s="1"/>
  <c r="T240" i="2" s="1"/>
  <c r="T246" i="3"/>
  <c r="T245" i="3" s="1"/>
  <c r="T244" i="3" s="1"/>
  <c r="T303" i="1"/>
  <c r="T302" i="1" s="1"/>
  <c r="T366" i="1"/>
  <c r="T365" i="1" s="1"/>
  <c r="T364" i="1" s="1"/>
  <c r="T359" i="1" s="1"/>
  <c r="T358" i="2"/>
  <c r="T357" i="2" s="1"/>
  <c r="T356" i="2" s="1"/>
  <c r="T349" i="2" s="1"/>
  <c r="T348" i="2" s="1"/>
  <c r="T372" i="3"/>
  <c r="T371" i="3" s="1"/>
  <c r="T370" i="3" s="1"/>
  <c r="T369" i="3" s="1"/>
  <c r="T364" i="3" s="1"/>
  <c r="T383" i="1"/>
  <c r="T382" i="1" s="1"/>
  <c r="T382" i="2"/>
  <c r="T381" i="2" s="1"/>
  <c r="T380" i="2" s="1"/>
  <c r="T55" i="3"/>
  <c r="T54" i="3" s="1"/>
  <c r="T53" i="3" s="1"/>
  <c r="S319" i="2"/>
  <c r="S319" i="3"/>
  <c r="S338" i="1"/>
  <c r="S337" i="1" s="1"/>
  <c r="S336" i="3"/>
  <c r="S335" i="3" s="1"/>
  <c r="S334" i="3" s="1"/>
  <c r="T101" i="2"/>
  <c r="T100" i="2" s="1"/>
  <c r="T99" i="2" s="1"/>
  <c r="T136" i="3"/>
  <c r="T135" i="3" s="1"/>
  <c r="T134" i="3" s="1"/>
  <c r="T344" i="1"/>
  <c r="T342" i="2"/>
  <c r="T341" i="2" s="1"/>
  <c r="T44" i="3"/>
  <c r="T43" i="3" s="1"/>
  <c r="T373" i="2"/>
  <c r="T372" i="2" s="1"/>
  <c r="T14" i="3"/>
  <c r="T13" i="3" s="1"/>
  <c r="U386" i="1"/>
  <c r="U378" i="1" s="1"/>
  <c r="U377" i="1" s="1"/>
  <c r="U376" i="1" s="1"/>
  <c r="U385" i="2"/>
  <c r="U384" i="2" s="1"/>
  <c r="U383" i="2" s="1"/>
  <c r="U376" i="2" s="1"/>
  <c r="U58" i="3"/>
  <c r="U57" i="3" s="1"/>
  <c r="U56" i="3" s="1"/>
  <c r="T110" i="1"/>
  <c r="T109" i="1"/>
  <c r="T95" i="2"/>
  <c r="T94" i="2" s="1"/>
  <c r="T93" i="2" s="1"/>
  <c r="T175" i="1"/>
  <c r="T174" i="1"/>
  <c r="T173" i="1" s="1"/>
  <c r="T224" i="2"/>
  <c r="T223" i="2" s="1"/>
  <c r="T222" i="2" s="1"/>
  <c r="T221" i="2" s="1"/>
  <c r="T220" i="2" s="1"/>
  <c r="T298" i="3"/>
  <c r="T297" i="3" s="1"/>
  <c r="T296" i="3" s="1"/>
  <c r="T295" i="3" s="1"/>
  <c r="T174" i="3"/>
  <c r="T173" i="3" s="1"/>
  <c r="T172" i="3" s="1"/>
  <c r="T231" i="1"/>
  <c r="T230" i="1"/>
  <c r="T274" i="2"/>
  <c r="T273" i="2" s="1"/>
  <c r="T272" i="2" s="1"/>
  <c r="T199" i="3"/>
  <c r="T198" i="3" s="1"/>
  <c r="T197" i="3" s="1"/>
  <c r="T256" i="1"/>
  <c r="T255" i="1"/>
  <c r="T346" i="1"/>
  <c r="T344" i="2"/>
  <c r="T343" i="2" s="1"/>
  <c r="T46" i="3"/>
  <c r="T45" i="3" s="1"/>
  <c r="U360" i="3"/>
  <c r="U359" i="3" s="1"/>
  <c r="S277" i="1"/>
  <c r="S276" i="1"/>
  <c r="S220" i="3"/>
  <c r="S219" i="3" s="1"/>
  <c r="S218" i="3" s="1"/>
  <c r="T12" i="1"/>
  <c r="T11" i="1" s="1"/>
  <c r="T25" i="2"/>
  <c r="T24" i="2" s="1"/>
  <c r="T23" i="2" s="1"/>
  <c r="T20" i="3"/>
  <c r="T19" i="3" s="1"/>
  <c r="T18" i="3" s="1"/>
  <c r="T22" i="1"/>
  <c r="T21" i="1" s="1"/>
  <c r="T63" i="2"/>
  <c r="T62" i="2" s="1"/>
  <c r="T104" i="3"/>
  <c r="T103" i="3" s="1"/>
  <c r="T71" i="1"/>
  <c r="M59" i="1"/>
  <c r="M58" i="1" s="1"/>
  <c r="M57" i="1" s="1"/>
  <c r="U172" i="2"/>
  <c r="U171" i="2" s="1"/>
  <c r="U157" i="1"/>
  <c r="S225" i="1"/>
  <c r="S224" i="1" s="1"/>
  <c r="S252" i="2"/>
  <c r="S251" i="2" s="1"/>
  <c r="S250" i="2" s="1"/>
  <c r="S168" i="3"/>
  <c r="S167" i="3" s="1"/>
  <c r="S166" i="3" s="1"/>
  <c r="T28" i="2"/>
  <c r="T27" i="2" s="1"/>
  <c r="T23" i="3"/>
  <c r="T22" i="3" s="1"/>
  <c r="T15" i="1"/>
  <c r="M385" i="1"/>
  <c r="AE317" i="2"/>
  <c r="AE316" i="2" s="1"/>
  <c r="S250" i="1"/>
  <c r="S249" i="1" s="1"/>
  <c r="S249" i="2"/>
  <c r="S248" i="2" s="1"/>
  <c r="S247" i="2" s="1"/>
  <c r="S193" i="3"/>
  <c r="S192" i="3" s="1"/>
  <c r="S191" i="3" s="1"/>
  <c r="T61" i="2"/>
  <c r="T60" i="2" s="1"/>
  <c r="T102" i="3"/>
  <c r="T101" i="3" s="1"/>
  <c r="T69" i="1"/>
  <c r="T162" i="2"/>
  <c r="T161" i="2" s="1"/>
  <c r="T147" i="1"/>
  <c r="T146" i="1"/>
  <c r="T198" i="2"/>
  <c r="T197" i="2" s="1"/>
  <c r="T350" i="3"/>
  <c r="T349" i="3" s="1"/>
  <c r="AF86" i="3"/>
  <c r="U36" i="3"/>
  <c r="U35" i="3" s="1"/>
  <c r="U34" i="3" s="1"/>
  <c r="S66" i="3"/>
  <c r="S65" i="3" s="1"/>
  <c r="S36" i="1"/>
  <c r="S35" i="1" s="1"/>
  <c r="S90" i="2"/>
  <c r="S89" i="2" s="1"/>
  <c r="S88" i="2" s="1"/>
  <c r="S87" i="2" s="1"/>
  <c r="S86" i="2" s="1"/>
  <c r="S114" i="3"/>
  <c r="S113" i="3" s="1"/>
  <c r="S112" i="3" s="1"/>
  <c r="S111" i="3" s="1"/>
  <c r="S81" i="1"/>
  <c r="S80" i="1" s="1"/>
  <c r="S79" i="1" s="1"/>
  <c r="U170" i="2"/>
  <c r="U169" i="2" s="1"/>
  <c r="U155" i="1"/>
  <c r="M213" i="1"/>
  <c r="M199" i="1"/>
  <c r="M194" i="1" s="1"/>
  <c r="S192" i="1"/>
  <c r="S328" i="3"/>
  <c r="S327" i="3" s="1"/>
  <c r="K317" i="3"/>
  <c r="K316" i="3" s="1"/>
  <c r="L205" i="1"/>
  <c r="T297" i="1"/>
  <c r="T296" i="1" s="1"/>
  <c r="T295" i="1" s="1"/>
  <c r="T329" i="2"/>
  <c r="T328" i="2" s="1"/>
  <c r="T327" i="2" s="1"/>
  <c r="T326" i="2" s="1"/>
  <c r="T325" i="2" s="1"/>
  <c r="T240" i="3"/>
  <c r="T239" i="3" s="1"/>
  <c r="T380" i="1"/>
  <c r="T379" i="1"/>
  <c r="T379" i="2"/>
  <c r="T378" i="2" s="1"/>
  <c r="T377" i="2" s="1"/>
  <c r="T52" i="3"/>
  <c r="T51" i="3" s="1"/>
  <c r="T50" i="3" s="1"/>
  <c r="AE308" i="2"/>
  <c r="S322" i="1"/>
  <c r="S321" i="1" s="1"/>
  <c r="S255" i="2"/>
  <c r="S254" i="2" s="1"/>
  <c r="S253" i="2" s="1"/>
  <c r="S315" i="3"/>
  <c r="S314" i="3" s="1"/>
  <c r="S313" i="3" s="1"/>
  <c r="S335" i="1"/>
  <c r="S312" i="2"/>
  <c r="S311" i="2" s="1"/>
  <c r="S333" i="3"/>
  <c r="S332" i="3" s="1"/>
  <c r="T50" i="2"/>
  <c r="T49" i="2" s="1"/>
  <c r="T48" i="2" s="1"/>
  <c r="T82" i="3"/>
  <c r="T81" i="3" s="1"/>
  <c r="T80" i="3" s="1"/>
  <c r="T52" i="1"/>
  <c r="T51" i="1" s="1"/>
  <c r="T137" i="2"/>
  <c r="T136" i="2" s="1"/>
  <c r="T135" i="2" s="1"/>
  <c r="T134" i="2" s="1"/>
  <c r="T133" i="2" s="1"/>
  <c r="T125" i="3"/>
  <c r="T124" i="3" s="1"/>
  <c r="T123" i="3" s="1"/>
  <c r="T122" i="3" s="1"/>
  <c r="T92" i="1"/>
  <c r="T91" i="1" s="1"/>
  <c r="T90" i="1" s="1"/>
  <c r="T167" i="2"/>
  <c r="T166" i="2" s="1"/>
  <c r="T165" i="2" s="1"/>
  <c r="T152" i="1"/>
  <c r="T151" i="1"/>
  <c r="J168" i="1"/>
  <c r="J79" i="1"/>
  <c r="J83" i="1"/>
  <c r="J188" i="1"/>
  <c r="J94" i="1"/>
  <c r="J378" i="1"/>
  <c r="J101" i="1"/>
  <c r="J351" i="1"/>
  <c r="U385" i="1"/>
  <c r="J377" i="1"/>
  <c r="J376" i="1" s="1"/>
  <c r="K181" i="15" l="1"/>
  <c r="I155" i="15"/>
  <c r="F9" i="15"/>
  <c r="H154" i="15"/>
  <c r="H181" i="15" s="1"/>
  <c r="I9" i="15"/>
  <c r="I154" i="15" s="1"/>
  <c r="I181" i="15" s="1"/>
  <c r="AO376" i="2"/>
  <c r="K11" i="2"/>
  <c r="L160" i="2"/>
  <c r="T204" i="2"/>
  <c r="R191" i="2"/>
  <c r="K123" i="2"/>
  <c r="K122" i="2" s="1"/>
  <c r="K70" i="2"/>
  <c r="K69" i="2" s="1"/>
  <c r="AR226" i="2"/>
  <c r="AR225" i="2" s="1"/>
  <c r="AT70" i="2"/>
  <c r="AT69" i="2" s="1"/>
  <c r="BA160" i="2"/>
  <c r="AZ364" i="2"/>
  <c r="AX226" i="2"/>
  <c r="AX225" i="2" s="1"/>
  <c r="AX219" i="2" s="1"/>
  <c r="AX349" i="2"/>
  <c r="AX348" i="2" s="1"/>
  <c r="K26" i="2"/>
  <c r="AG123" i="2"/>
  <c r="AG122" i="2" s="1"/>
  <c r="AL371" i="2"/>
  <c r="AL370" i="2" s="1"/>
  <c r="AI123" i="2"/>
  <c r="AI122" i="2" s="1"/>
  <c r="AJ226" i="2"/>
  <c r="AJ225" i="2" s="1"/>
  <c r="L226" i="2"/>
  <c r="L225" i="2" s="1"/>
  <c r="N70" i="2"/>
  <c r="N69" i="2" s="1"/>
  <c r="O204" i="2"/>
  <c r="O190" i="2" s="1"/>
  <c r="O189" i="2" s="1"/>
  <c r="O188" i="2" s="1"/>
  <c r="AH339" i="2"/>
  <c r="AH338" i="2" s="1"/>
  <c r="AT123" i="2"/>
  <c r="AT122" i="2" s="1"/>
  <c r="AH265" i="2"/>
  <c r="AX317" i="2"/>
  <c r="AX316" i="2" s="1"/>
  <c r="X246" i="2"/>
  <c r="AQ327" i="2"/>
  <c r="AQ326" i="2" s="1"/>
  <c r="AQ325" i="2" s="1"/>
  <c r="AT327" i="2"/>
  <c r="AT326" i="2" s="1"/>
  <c r="AT325" i="2" s="1"/>
  <c r="AV298" i="2"/>
  <c r="AV297" i="2" s="1"/>
  <c r="AV296" i="2" s="1"/>
  <c r="J298" i="2"/>
  <c r="J297" i="2" s="1"/>
  <c r="J296" i="2" s="1"/>
  <c r="AU226" i="2"/>
  <c r="AU225" i="2" s="1"/>
  <c r="J226" i="2"/>
  <c r="J225" i="2" s="1"/>
  <c r="L233" i="2"/>
  <c r="P219" i="2"/>
  <c r="O226" i="2"/>
  <c r="O225" i="2" s="1"/>
  <c r="O219" i="2" s="1"/>
  <c r="T226" i="2"/>
  <c r="T225" i="2" s="1"/>
  <c r="T219" i="2" s="1"/>
  <c r="AJ234" i="2"/>
  <c r="AI226" i="2"/>
  <c r="AI225" i="2" s="1"/>
  <c r="AI219" i="2" s="1"/>
  <c r="AW226" i="2"/>
  <c r="AW225" i="2" s="1"/>
  <c r="AW219" i="2" s="1"/>
  <c r="AN219" i="2"/>
  <c r="AE226" i="2"/>
  <c r="AE225" i="2" s="1"/>
  <c r="AE219" i="2" s="1"/>
  <c r="AO234" i="2"/>
  <c r="K226" i="2"/>
  <c r="K225" i="2" s="1"/>
  <c r="K219" i="2" s="1"/>
  <c r="L219" i="2"/>
  <c r="AS226" i="2"/>
  <c r="AS225" i="2" s="1"/>
  <c r="K190" i="2"/>
  <c r="K189" i="2" s="1"/>
  <c r="K188" i="2" s="1"/>
  <c r="K191" i="2"/>
  <c r="AD70" i="2"/>
  <c r="AD69" i="2" s="1"/>
  <c r="AF70" i="2"/>
  <c r="AF69" i="2" s="1"/>
  <c r="AQ79" i="2"/>
  <c r="AQ78" i="2" s="1"/>
  <c r="AQ77" i="2" s="1"/>
  <c r="AE70" i="2"/>
  <c r="AE69" i="2" s="1"/>
  <c r="AR70" i="2"/>
  <c r="AR69" i="2" s="1"/>
  <c r="AH79" i="2"/>
  <c r="AH78" i="2" s="1"/>
  <c r="AH77" i="2" s="1"/>
  <c r="AH70" i="2"/>
  <c r="AH69" i="2" s="1"/>
  <c r="L70" i="2"/>
  <c r="L69" i="2" s="1"/>
  <c r="AQ70" i="2"/>
  <c r="AQ69" i="2" s="1"/>
  <c r="L26" i="2"/>
  <c r="AX26" i="2"/>
  <c r="AW18" i="2"/>
  <c r="T371" i="2"/>
  <c r="T370" i="2" s="1"/>
  <c r="AM317" i="2"/>
  <c r="AM316" i="2" s="1"/>
  <c r="L340" i="2"/>
  <c r="L339" i="2" s="1"/>
  <c r="L338" i="2" s="1"/>
  <c r="L337" i="2" s="1"/>
  <c r="L371" i="2"/>
  <c r="L370" i="2" s="1"/>
  <c r="AG204" i="2"/>
  <c r="AG190" i="2" s="1"/>
  <c r="AG189" i="2" s="1"/>
  <c r="AG188" i="2" s="1"/>
  <c r="L265" i="2"/>
  <c r="AQ304" i="2"/>
  <c r="AQ303" i="2" s="1"/>
  <c r="AF191" i="2"/>
  <c r="AF219" i="2"/>
  <c r="M204" i="2"/>
  <c r="M190" i="2" s="1"/>
  <c r="M189" i="2" s="1"/>
  <c r="M188" i="2" s="1"/>
  <c r="K308" i="2"/>
  <c r="J219" i="2"/>
  <c r="AD191" i="2"/>
  <c r="J18" i="2"/>
  <c r="AS304" i="2"/>
  <c r="AS303" i="2" s="1"/>
  <c r="R308" i="2"/>
  <c r="S123" i="2"/>
  <c r="S122" i="2" s="1"/>
  <c r="N304" i="2"/>
  <c r="N303" i="2" s="1"/>
  <c r="AG349" i="2"/>
  <c r="AG348" i="2" s="1"/>
  <c r="AG337" i="2" s="1"/>
  <c r="AR327" i="2"/>
  <c r="AR326" i="2" s="1"/>
  <c r="AR325" i="2" s="1"/>
  <c r="AT204" i="2"/>
  <c r="AT190" i="2" s="1"/>
  <c r="AT189" i="2" s="1"/>
  <c r="AT188" i="2" s="1"/>
  <c r="AS160" i="2"/>
  <c r="N123" i="2"/>
  <c r="N122" i="2" s="1"/>
  <c r="AL349" i="2"/>
  <c r="AL348" i="2" s="1"/>
  <c r="AL298" i="2"/>
  <c r="AL297" i="2" s="1"/>
  <c r="AL296" i="2" s="1"/>
  <c r="AI246" i="2"/>
  <c r="AI245" i="2" s="1"/>
  <c r="BB265" i="2"/>
  <c r="AU11" i="2"/>
  <c r="AD265" i="2"/>
  <c r="AR219" i="2"/>
  <c r="P168" i="2"/>
  <c r="AM123" i="2"/>
  <c r="AM122" i="2" s="1"/>
  <c r="AO298" i="2"/>
  <c r="AO297" i="2" s="1"/>
  <c r="AO296" i="2" s="1"/>
  <c r="S59" i="2"/>
  <c r="S58" i="2" s="1"/>
  <c r="S57" i="2" s="1"/>
  <c r="AI79" i="2"/>
  <c r="AI78" i="2" s="1"/>
  <c r="AI77" i="2" s="1"/>
  <c r="AX11" i="2"/>
  <c r="L59" i="2"/>
  <c r="AD340" i="2"/>
  <c r="AQ265" i="2"/>
  <c r="J168" i="2"/>
  <c r="AQ59" i="2"/>
  <c r="AQ11" i="2"/>
  <c r="Q298" i="2"/>
  <c r="Q297" i="2" s="1"/>
  <c r="Q296" i="2" s="1"/>
  <c r="O340" i="2"/>
  <c r="O339" i="2" s="1"/>
  <c r="O338" i="2" s="1"/>
  <c r="N349" i="2"/>
  <c r="N348" i="2" s="1"/>
  <c r="AO327" i="2"/>
  <c r="AO326" i="2" s="1"/>
  <c r="AO325" i="2" s="1"/>
  <c r="AO317" i="2"/>
  <c r="AO316" i="2" s="1"/>
  <c r="AO364" i="2"/>
  <c r="AW376" i="2"/>
  <c r="AT63" i="3"/>
  <c r="AP63" i="3"/>
  <c r="M99" i="3"/>
  <c r="M98" i="3" s="1"/>
  <c r="AD115" i="3"/>
  <c r="AU190" i="3"/>
  <c r="J299" i="3"/>
  <c r="M323" i="3"/>
  <c r="AD348" i="3"/>
  <c r="AP342" i="3"/>
  <c r="AP337" i="3" s="1"/>
  <c r="AO306" i="3"/>
  <c r="AE343" i="3"/>
  <c r="AE342" i="3" s="1"/>
  <c r="AE337" i="3" s="1"/>
  <c r="AJ306" i="3"/>
  <c r="J343" i="3"/>
  <c r="AR348" i="3"/>
  <c r="AR342" i="3" s="1"/>
  <c r="AX306" i="3"/>
  <c r="AF247" i="3"/>
  <c r="AF243" i="3" s="1"/>
  <c r="J100" i="3"/>
  <c r="AQ224" i="3"/>
  <c r="AT329" i="3"/>
  <c r="AV329" i="3"/>
  <c r="BA317" i="3"/>
  <c r="BA316" i="3" s="1"/>
  <c r="S299" i="3"/>
  <c r="AG299" i="3"/>
  <c r="S276" i="3"/>
  <c r="Q127" i="3"/>
  <c r="Q126" i="3" s="1"/>
  <c r="Q323" i="3"/>
  <c r="AW63" i="3"/>
  <c r="AM100" i="3"/>
  <c r="AL224" i="3"/>
  <c r="V190" i="3"/>
  <c r="AE317" i="3"/>
  <c r="AE316" i="3" s="1"/>
  <c r="U21" i="3"/>
  <c r="AO165" i="3"/>
  <c r="AJ323" i="3"/>
  <c r="AJ294" i="3" s="1"/>
  <c r="AK243" i="3"/>
  <c r="AI165" i="3"/>
  <c r="J268" i="3"/>
  <c r="AH323" i="3"/>
  <c r="AZ238" i="3"/>
  <c r="AZ237" i="3" s="1"/>
  <c r="AY317" i="3"/>
  <c r="AY316" i="3" s="1"/>
  <c r="AT299" i="3"/>
  <c r="AT323" i="3"/>
  <c r="T268" i="3"/>
  <c r="O224" i="3"/>
  <c r="AS115" i="3"/>
  <c r="O115" i="3"/>
  <c r="AL110" i="3"/>
  <c r="AY86" i="3"/>
  <c r="AH165" i="3"/>
  <c r="AV356" i="3"/>
  <c r="AV342" i="3" s="1"/>
  <c r="AV337" i="3" s="1"/>
  <c r="AX348" i="3"/>
  <c r="S224" i="3"/>
  <c r="AF224" i="3"/>
  <c r="AN247" i="3"/>
  <c r="J243" i="3"/>
  <c r="J224" i="3"/>
  <c r="U64" i="3"/>
  <c r="Q356" i="3"/>
  <c r="AR324" i="3"/>
  <c r="AS64" i="3"/>
  <c r="P91" i="3"/>
  <c r="P90" i="3" s="1"/>
  <c r="P89" i="3" s="1"/>
  <c r="Q343" i="3"/>
  <c r="Q342" i="3" s="1"/>
  <c r="Q337" i="3" s="1"/>
  <c r="AO110" i="3"/>
  <c r="AN329" i="3"/>
  <c r="AN323" i="3" s="1"/>
  <c r="AK238" i="3"/>
  <c r="AK237" i="3" s="1"/>
  <c r="U17" i="3"/>
  <c r="T42" i="3"/>
  <c r="K190" i="3"/>
  <c r="J364" i="3"/>
  <c r="J356" i="3"/>
  <c r="J317" i="3"/>
  <c r="J316" i="3" s="1"/>
  <c r="J127" i="3"/>
  <c r="J126" i="3" s="1"/>
  <c r="J110" i="3" s="1"/>
  <c r="AG115" i="3"/>
  <c r="AR329" i="3"/>
  <c r="AW224" i="3"/>
  <c r="N324" i="3"/>
  <c r="M268" i="3"/>
  <c r="S91" i="3"/>
  <c r="S90" i="3" s="1"/>
  <c r="S89" i="3" s="1"/>
  <c r="K64" i="3"/>
  <c r="AL342" i="3"/>
  <c r="AL337" i="3" s="1"/>
  <c r="AP42" i="3"/>
  <c r="O268" i="3"/>
  <c r="T73" i="1"/>
  <c r="T68" i="1" s="1"/>
  <c r="T67" i="1" s="1"/>
  <c r="T66" i="1" s="1"/>
  <c r="BB74" i="1"/>
  <c r="AU99" i="3"/>
  <c r="AU98" i="3" s="1"/>
  <c r="BB68" i="2"/>
  <c r="BB67" i="2" s="1"/>
  <c r="BB66" i="2" s="1"/>
  <c r="BB100" i="3"/>
  <c r="BB99" i="3" s="1"/>
  <c r="BB98" i="3" s="1"/>
  <c r="AO74" i="1"/>
  <c r="T106" i="3"/>
  <c r="T105" i="3" s="1"/>
  <c r="T100" i="3" s="1"/>
  <c r="AS106" i="3"/>
  <c r="AS105" i="3" s="1"/>
  <c r="AS100" i="3" s="1"/>
  <c r="AJ65" i="2"/>
  <c r="AJ64" i="2" s="1"/>
  <c r="AJ106" i="3"/>
  <c r="AJ105" i="3" s="1"/>
  <c r="AJ100" i="3" s="1"/>
  <c r="AS109" i="3"/>
  <c r="AS108" i="3" s="1"/>
  <c r="AS107" i="3" s="1"/>
  <c r="AS65" i="2"/>
  <c r="AS64" i="2" s="1"/>
  <c r="BB77" i="1"/>
  <c r="AO99" i="3"/>
  <c r="AO98" i="3" s="1"/>
  <c r="AM109" i="3"/>
  <c r="AM108" i="3" s="1"/>
  <c r="AM107" i="3" s="1"/>
  <c r="AY65" i="2"/>
  <c r="AY64" i="2" s="1"/>
  <c r="AK99" i="3"/>
  <c r="AK98" i="3" s="1"/>
  <c r="BA73" i="1"/>
  <c r="AR67" i="1"/>
  <c r="BA76" i="1"/>
  <c r="BA75" i="1" s="1"/>
  <c r="BA109" i="3"/>
  <c r="BA108" i="3" s="1"/>
  <c r="BA107" i="3" s="1"/>
  <c r="AV349" i="2"/>
  <c r="AV348" i="2" s="1"/>
  <c r="AN12" i="3"/>
  <c r="AN11" i="3" s="1"/>
  <c r="AU371" i="2"/>
  <c r="AU370" i="2" s="1"/>
  <c r="T378" i="1"/>
  <c r="T377" i="1" s="1"/>
  <c r="T376" i="1" s="1"/>
  <c r="S364" i="3"/>
  <c r="K349" i="2"/>
  <c r="K348" i="2" s="1"/>
  <c r="N359" i="1"/>
  <c r="AI378" i="1"/>
  <c r="AI377" i="1" s="1"/>
  <c r="AI376" i="1" s="1"/>
  <c r="AF371" i="2"/>
  <c r="AF370" i="2" s="1"/>
  <c r="S359" i="1"/>
  <c r="AD376" i="2"/>
  <c r="AE364" i="3"/>
  <c r="AQ371" i="2"/>
  <c r="AQ370" i="2" s="1"/>
  <c r="AS12" i="3"/>
  <c r="AS11" i="3" s="1"/>
  <c r="AE376" i="2"/>
  <c r="BC359" i="1"/>
  <c r="T371" i="1"/>
  <c r="T370" i="1" s="1"/>
  <c r="T369" i="1" s="1"/>
  <c r="T368" i="1" s="1"/>
  <c r="AK359" i="2"/>
  <c r="BC366" i="1"/>
  <c r="BC365" i="1" s="1"/>
  <c r="BC364" i="1" s="1"/>
  <c r="BB386" i="1"/>
  <c r="BB385" i="1" s="1"/>
  <c r="AD26" i="2"/>
  <c r="AF100" i="3"/>
  <c r="AF99" i="3" s="1"/>
  <c r="AF98" i="3" s="1"/>
  <c r="S317" i="3"/>
  <c r="S316" i="3" s="1"/>
  <c r="S306" i="3" s="1"/>
  <c r="U154" i="1"/>
  <c r="S317" i="2"/>
  <c r="S316" i="2" s="1"/>
  <c r="T160" i="2"/>
  <c r="T14" i="1"/>
  <c r="T10" i="1" s="1"/>
  <c r="S153" i="2"/>
  <c r="S152" i="2" s="1"/>
  <c r="S151" i="2" s="1"/>
  <c r="T76" i="1"/>
  <c r="T75" i="1" s="1"/>
  <c r="S332" i="1"/>
  <c r="S85" i="2"/>
  <c r="S84" i="2" s="1"/>
  <c r="S70" i="3"/>
  <c r="S69" i="3" s="1"/>
  <c r="AM308" i="2"/>
  <c r="AF26" i="2"/>
  <c r="AF343" i="3"/>
  <c r="AN343" i="3"/>
  <c r="AG168" i="2"/>
  <c r="K329" i="3"/>
  <c r="L238" i="3"/>
  <c r="L237" i="3" s="1"/>
  <c r="L100" i="3"/>
  <c r="L99" i="3" s="1"/>
  <c r="L98" i="3" s="1"/>
  <c r="AG282" i="1"/>
  <c r="J329" i="3"/>
  <c r="J78" i="1"/>
  <c r="AE101" i="1"/>
  <c r="AE100" i="1" s="1"/>
  <c r="AE320" i="1"/>
  <c r="J371" i="2"/>
  <c r="J370" i="2" s="1"/>
  <c r="J265" i="2"/>
  <c r="J246" i="2" s="1"/>
  <c r="J245" i="2" s="1"/>
  <c r="AQ204" i="2"/>
  <c r="AD196" i="2"/>
  <c r="J191" i="2"/>
  <c r="J190" i="2" s="1"/>
  <c r="J189" i="2" s="1"/>
  <c r="J188" i="2" s="1"/>
  <c r="AQ123" i="2"/>
  <c r="AQ122" i="2" s="1"/>
  <c r="AD59" i="2"/>
  <c r="AD58" i="2" s="1"/>
  <c r="AD57" i="2" s="1"/>
  <c r="AF337" i="2"/>
  <c r="AE199" i="1"/>
  <c r="AE194" i="1" s="1"/>
  <c r="L21" i="3"/>
  <c r="AF282" i="1"/>
  <c r="J64" i="3"/>
  <c r="J63" i="3" s="1"/>
  <c r="J248" i="1"/>
  <c r="AQ349" i="2"/>
  <c r="AQ348" i="2" s="1"/>
  <c r="J376" i="2"/>
  <c r="AG359" i="1"/>
  <c r="T26" i="2"/>
  <c r="T343" i="1"/>
  <c r="AE18" i="2"/>
  <c r="AG371" i="1"/>
  <c r="AG370" i="1" s="1"/>
  <c r="AG369" i="1" s="1"/>
  <c r="AG368" i="1" s="1"/>
  <c r="AG200" i="1"/>
  <c r="J21" i="3"/>
  <c r="J17" i="3" s="1"/>
  <c r="J133" i="3"/>
  <c r="AE342" i="1"/>
  <c r="J123" i="2"/>
  <c r="J122" i="2" s="1"/>
  <c r="Q233" i="2"/>
  <c r="Q234" i="2"/>
  <c r="AF323" i="3"/>
  <c r="R26" i="2"/>
  <c r="R168" i="2"/>
  <c r="R238" i="3"/>
  <c r="R237" i="3" s="1"/>
  <c r="U100" i="3"/>
  <c r="T64" i="3"/>
  <c r="P196" i="2"/>
  <c r="P190" i="2" s="1"/>
  <c r="P189" i="2" s="1"/>
  <c r="P26" i="2"/>
  <c r="P378" i="1"/>
  <c r="P377" i="1" s="1"/>
  <c r="P376" i="1" s="1"/>
  <c r="M299" i="3"/>
  <c r="M224" i="3"/>
  <c r="AG133" i="3"/>
  <c r="AT133" i="3"/>
  <c r="AT127" i="3"/>
  <c r="AT126" i="3" s="1"/>
  <c r="AE123" i="2"/>
  <c r="AE122" i="2" s="1"/>
  <c r="AS371" i="2"/>
  <c r="AS370" i="2" s="1"/>
  <c r="R282" i="1"/>
  <c r="S163" i="1"/>
  <c r="S162" i="1" s="1"/>
  <c r="T166" i="1"/>
  <c r="T165" i="1" s="1"/>
  <c r="U83" i="1"/>
  <c r="U78" i="1" s="1"/>
  <c r="U98" i="2"/>
  <c r="U97" i="2" s="1"/>
  <c r="U96" i="2" s="1"/>
  <c r="S268" i="3"/>
  <c r="S167" i="2"/>
  <c r="S166" i="2" s="1"/>
  <c r="S165" i="2" s="1"/>
  <c r="T160" i="1"/>
  <c r="T159" i="1" s="1"/>
  <c r="T136" i="1" s="1"/>
  <c r="T135" i="1" s="1"/>
  <c r="L213" i="1"/>
  <c r="U181" i="1"/>
  <c r="O13" i="2"/>
  <c r="O12" i="2" s="1"/>
  <c r="Q95" i="1"/>
  <c r="Q94" i="1" s="1"/>
  <c r="Q189" i="1"/>
  <c r="Q188" i="1" s="1"/>
  <c r="Q332" i="1"/>
  <c r="Q331" i="1"/>
  <c r="Q315" i="1" s="1"/>
  <c r="P18" i="2"/>
  <c r="O26" i="2"/>
  <c r="O168" i="2"/>
  <c r="BC189" i="1"/>
  <c r="BC188" i="1" s="1"/>
  <c r="U296" i="1"/>
  <c r="U295" i="1" s="1"/>
  <c r="S296" i="1"/>
  <c r="S295" i="1" s="1"/>
  <c r="P160" i="2"/>
  <c r="P150" i="2" s="1"/>
  <c r="O320" i="1"/>
  <c r="AQ329" i="3"/>
  <c r="AF356" i="3"/>
  <c r="AE133" i="3"/>
  <c r="AF127" i="3"/>
  <c r="AF126" i="3" s="1"/>
  <c r="AS238" i="3"/>
  <c r="AS237" i="3" s="1"/>
  <c r="AR224" i="3"/>
  <c r="L204" i="2"/>
  <c r="AG160" i="2"/>
  <c r="AF18" i="2"/>
  <c r="AR371" i="2"/>
  <c r="AR370" i="2" s="1"/>
  <c r="AT168" i="2"/>
  <c r="AS79" i="2"/>
  <c r="AS78" i="2" s="1"/>
  <c r="AS77" i="2" s="1"/>
  <c r="M359" i="1"/>
  <c r="N378" i="1"/>
  <c r="N377" i="1" s="1"/>
  <c r="N376" i="1" s="1"/>
  <c r="Q68" i="1"/>
  <c r="O200" i="1"/>
  <c r="O199" i="1" s="1"/>
  <c r="O194" i="1" s="1"/>
  <c r="Q42" i="3"/>
  <c r="S265" i="2"/>
  <c r="P133" i="3"/>
  <c r="O349" i="2"/>
  <c r="O348" i="2" s="1"/>
  <c r="AR247" i="3"/>
  <c r="AR21" i="3"/>
  <c r="AT349" i="2"/>
  <c r="AT348" i="2" s="1"/>
  <c r="Q199" i="1"/>
  <c r="Q194" i="1" s="1"/>
  <c r="R21" i="3"/>
  <c r="U282" i="1"/>
  <c r="K199" i="1"/>
  <c r="K194" i="1" s="1"/>
  <c r="S42" i="3"/>
  <c r="S41" i="3" s="1"/>
  <c r="O282" i="1"/>
  <c r="R42" i="3"/>
  <c r="S68" i="1"/>
  <c r="AR238" i="3"/>
  <c r="AR237" i="3" s="1"/>
  <c r="AR165" i="3"/>
  <c r="K376" i="2"/>
  <c r="K359" i="2" s="1"/>
  <c r="AS349" i="2"/>
  <c r="AS348" i="2" s="1"/>
  <c r="AS219" i="2"/>
  <c r="R371" i="1"/>
  <c r="R370" i="1" s="1"/>
  <c r="R369" i="1" s="1"/>
  <c r="R368" i="1" s="1"/>
  <c r="Q101" i="1"/>
  <c r="BA87" i="3"/>
  <c r="BA86" i="3"/>
  <c r="O99" i="3"/>
  <c r="O98" i="3" s="1"/>
  <c r="Q247" i="3"/>
  <c r="Q243" i="3" s="1"/>
  <c r="Q18" i="2"/>
  <c r="N59" i="2"/>
  <c r="O59" i="2"/>
  <c r="O58" i="2" s="1"/>
  <c r="O57" i="2" s="1"/>
  <c r="Q160" i="2"/>
  <c r="O265" i="2"/>
  <c r="O327" i="2"/>
  <c r="O326" i="2" s="1"/>
  <c r="O325" i="2" s="1"/>
  <c r="BB179" i="1"/>
  <c r="BB178" i="1" s="1"/>
  <c r="BB177" i="1" s="1"/>
  <c r="BA362" i="1"/>
  <c r="BA361" i="1" s="1"/>
  <c r="BA360" i="1" s="1"/>
  <c r="BA359" i="1" s="1"/>
  <c r="BB308" i="1"/>
  <c r="BB305" i="1" s="1"/>
  <c r="BA225" i="1"/>
  <c r="BA224" i="1" s="1"/>
  <c r="BB46" i="1"/>
  <c r="BB45" i="1" s="1"/>
  <c r="BB262" i="1"/>
  <c r="BB261" i="1" s="1"/>
  <c r="BB211" i="1"/>
  <c r="BB210" i="1" s="1"/>
  <c r="BB228" i="1"/>
  <c r="BB227" i="1" s="1"/>
  <c r="BB204" i="2"/>
  <c r="AJ190" i="2"/>
  <c r="AJ189" i="2" s="1"/>
  <c r="BC213" i="1"/>
  <c r="BC199" i="1" s="1"/>
  <c r="BC194" i="1" s="1"/>
  <c r="AN308" i="2"/>
  <c r="AL204" i="2"/>
  <c r="AZ317" i="2"/>
  <c r="AZ316" i="2" s="1"/>
  <c r="AO123" i="2"/>
  <c r="AO122" i="2" s="1"/>
  <c r="AM59" i="2"/>
  <c r="AM58" i="2" s="1"/>
  <c r="AM57" i="2" s="1"/>
  <c r="BA83" i="1"/>
  <c r="BA78" i="1" s="1"/>
  <c r="AO371" i="2"/>
  <c r="AO370" i="2" s="1"/>
  <c r="AK339" i="2"/>
  <c r="AK338" i="2" s="1"/>
  <c r="AK337" i="2" s="1"/>
  <c r="AT282" i="1"/>
  <c r="AM265" i="2"/>
  <c r="AW42" i="3"/>
  <c r="AW327" i="2"/>
  <c r="AW326" i="2" s="1"/>
  <c r="AW325" i="2" s="1"/>
  <c r="AW343" i="3"/>
  <c r="AJ21" i="3"/>
  <c r="AJ17" i="3" s="1"/>
  <c r="AW247" i="3"/>
  <c r="AW243" i="3" s="1"/>
  <c r="AJ238" i="3"/>
  <c r="AJ237" i="3" s="1"/>
  <c r="AJ359" i="2"/>
  <c r="AW196" i="2"/>
  <c r="AJ133" i="3"/>
  <c r="AV317" i="2"/>
  <c r="AV316" i="2" s="1"/>
  <c r="BB160" i="2"/>
  <c r="AS282" i="1"/>
  <c r="AL133" i="3"/>
  <c r="BA13" i="2"/>
  <c r="BA12" i="2" s="1"/>
  <c r="BB40" i="1"/>
  <c r="BB35" i="1" s="1"/>
  <c r="BA49" i="1"/>
  <c r="BA48" i="1" s="1"/>
  <c r="AZ98" i="2"/>
  <c r="AZ97" i="2" s="1"/>
  <c r="AZ96" i="2" s="1"/>
  <c r="BC119" i="1"/>
  <c r="BC118" i="1" s="1"/>
  <c r="BA129" i="1"/>
  <c r="BA128" i="1" s="1"/>
  <c r="BA127" i="1" s="1"/>
  <c r="BB138" i="1"/>
  <c r="BB137" i="1" s="1"/>
  <c r="BB136" i="1" s="1"/>
  <c r="BB135" i="1" s="1"/>
  <c r="BB181" i="2"/>
  <c r="BB180" i="2" s="1"/>
  <c r="BB179" i="2" s="1"/>
  <c r="BB219" i="1"/>
  <c r="BB218" i="1" s="1"/>
  <c r="BA228" i="1"/>
  <c r="BA227" i="1" s="1"/>
  <c r="BA243" i="1"/>
  <c r="BA242" i="1" s="1"/>
  <c r="BA286" i="2"/>
  <c r="BA285" i="2" s="1"/>
  <c r="BA284" i="2" s="1"/>
  <c r="AY327" i="2"/>
  <c r="AY326" i="2" s="1"/>
  <c r="AY325" i="2" s="1"/>
  <c r="BA310" i="1"/>
  <c r="BA305" i="1" s="1"/>
  <c r="BA301" i="1" s="1"/>
  <c r="BA317" i="2"/>
  <c r="BA316" i="2" s="1"/>
  <c r="BA304" i="2" s="1"/>
  <c r="BA303" i="2" s="1"/>
  <c r="BB349" i="1"/>
  <c r="BB348" i="1" s="1"/>
  <c r="BC374" i="1"/>
  <c r="BC371" i="1" s="1"/>
  <c r="BC370" i="1" s="1"/>
  <c r="BC369" i="1" s="1"/>
  <c r="BC368" i="1" s="1"/>
  <c r="BC154" i="1"/>
  <c r="BA213" i="1"/>
  <c r="BA199" i="1" s="1"/>
  <c r="BA194" i="1" s="1"/>
  <c r="BB331" i="1"/>
  <c r="AO349" i="2"/>
  <c r="AO348" i="2" s="1"/>
  <c r="AR378" i="1"/>
  <c r="AR377" i="1" s="1"/>
  <c r="AR376" i="1" s="1"/>
  <c r="BA251" i="3"/>
  <c r="BA250" i="3" s="1"/>
  <c r="BA247" i="3" s="1"/>
  <c r="BA243" i="3" s="1"/>
  <c r="BA214" i="1"/>
  <c r="BC219" i="1"/>
  <c r="BC218" i="1" s="1"/>
  <c r="BC243" i="1"/>
  <c r="BC242" i="1" s="1"/>
  <c r="BC280" i="1"/>
  <c r="BC279" i="1" s="1"/>
  <c r="AL79" i="2"/>
  <c r="AL78" i="2" s="1"/>
  <c r="AL77" i="2" s="1"/>
  <c r="BB317" i="2"/>
  <c r="BB316" i="2" s="1"/>
  <c r="BB304" i="2" s="1"/>
  <c r="BB303" i="2" s="1"/>
  <c r="AL247" i="3"/>
  <c r="AY123" i="2"/>
  <c r="AY122" i="2" s="1"/>
  <c r="BB342" i="1"/>
  <c r="AW100" i="3"/>
  <c r="AW99" i="3" s="1"/>
  <c r="AW98" i="3" s="1"/>
  <c r="AW265" i="2"/>
  <c r="AW246" i="2" s="1"/>
  <c r="AW245" i="2" s="1"/>
  <c r="AW165" i="3"/>
  <c r="AU378" i="1"/>
  <c r="AU377" i="1" s="1"/>
  <c r="AU376" i="1" s="1"/>
  <c r="AU331" i="1"/>
  <c r="AU315" i="1" s="1"/>
  <c r="AR320" i="1"/>
  <c r="BA18" i="2"/>
  <c r="AY160" i="2"/>
  <c r="BC163" i="1"/>
  <c r="BC162" i="1" s="1"/>
  <c r="BC225" i="1"/>
  <c r="BC224" i="1" s="1"/>
  <c r="AB190" i="3"/>
  <c r="AC246" i="2"/>
  <c r="AV265" i="2"/>
  <c r="AU317" i="2"/>
  <c r="AU316" i="2" s="1"/>
  <c r="AX308" i="2"/>
  <c r="AU327" i="2"/>
  <c r="AU326" i="2" s="1"/>
  <c r="AU325" i="2" s="1"/>
  <c r="AX371" i="2"/>
  <c r="AX370" i="2" s="1"/>
  <c r="AZ21" i="3"/>
  <c r="AY42" i="3"/>
  <c r="BB238" i="3"/>
  <c r="BB237" i="3" s="1"/>
  <c r="BB317" i="3"/>
  <c r="BB316" i="3" s="1"/>
  <c r="AW356" i="3"/>
  <c r="AY343" i="1"/>
  <c r="AY146" i="1"/>
  <c r="AY14" i="1"/>
  <c r="AX332" i="1"/>
  <c r="AX331" i="1" s="1"/>
  <c r="AW264" i="3"/>
  <c r="AW263" i="3" s="1"/>
  <c r="AW262" i="3" s="1"/>
  <c r="AX141" i="1"/>
  <c r="AX140" i="1" s="1"/>
  <c r="AW378" i="1"/>
  <c r="AW377" i="1" s="1"/>
  <c r="AW376" i="1" s="1"/>
  <c r="AW200" i="1"/>
  <c r="AJ79" i="2"/>
  <c r="AJ78" i="2" s="1"/>
  <c r="AJ77" i="2" s="1"/>
  <c r="Y246" i="2"/>
  <c r="AU204" i="2"/>
  <c r="AU376" i="2"/>
  <c r="AY299" i="3"/>
  <c r="AZ356" i="3"/>
  <c r="BC271" i="1"/>
  <c r="BC270" i="1" s="1"/>
  <c r="T289" i="2"/>
  <c r="T288" i="2" s="1"/>
  <c r="T287" i="2" s="1"/>
  <c r="AZ378" i="1"/>
  <c r="AZ377" i="1" s="1"/>
  <c r="AZ376" i="1" s="1"/>
  <c r="AZ113" i="1"/>
  <c r="AZ112" i="1" s="1"/>
  <c r="AH364" i="2"/>
  <c r="BA64" i="3"/>
  <c r="BA306" i="3"/>
  <c r="BB364" i="3"/>
  <c r="AH224" i="3"/>
  <c r="AY200" i="1"/>
  <c r="AX296" i="1"/>
  <c r="AX295" i="1" s="1"/>
  <c r="AX144" i="1"/>
  <c r="AX143" i="1" s="1"/>
  <c r="AV305" i="1"/>
  <c r="AV301" i="1" s="1"/>
  <c r="AU18" i="2"/>
  <c r="AH12" i="3"/>
  <c r="AH11" i="3" s="1"/>
  <c r="AZ343" i="1"/>
  <c r="AX143" i="3"/>
  <c r="AX142" i="3" s="1"/>
  <c r="AX141" i="3" s="1"/>
  <c r="AX110" i="1"/>
  <c r="AX109" i="1" s="1"/>
  <c r="AX108" i="1" s="1"/>
  <c r="AW83" i="1"/>
  <c r="AX205" i="1"/>
  <c r="AX189" i="1"/>
  <c r="AX188" i="1" s="1"/>
  <c r="AV332" i="1"/>
  <c r="AV331" i="1" s="1"/>
  <c r="AV320" i="1"/>
  <c r="AV189" i="1"/>
  <c r="AV188" i="1" s="1"/>
  <c r="AP163" i="1"/>
  <c r="AP162" i="1" s="1"/>
  <c r="AO268" i="3"/>
  <c r="AP110" i="1"/>
  <c r="AP109" i="1" s="1"/>
  <c r="AO205" i="1"/>
  <c r="AO145" i="1"/>
  <c r="AN332" i="1"/>
  <c r="AN213" i="1"/>
  <c r="AM141" i="1"/>
  <c r="AM140" i="1" s="1"/>
  <c r="AP144" i="1"/>
  <c r="AP143" i="1" s="1"/>
  <c r="AN331" i="1"/>
  <c r="AO305" i="1"/>
  <c r="AO163" i="1"/>
  <c r="AO162" i="1" s="1"/>
  <c r="AO142" i="1"/>
  <c r="AN325" i="1"/>
  <c r="AN324" i="1" s="1"/>
  <c r="AM113" i="1"/>
  <c r="AM112" i="1" s="1"/>
  <c r="AL332" i="1"/>
  <c r="AL320" i="1"/>
  <c r="AJ83" i="1"/>
  <c r="AP181" i="1"/>
  <c r="AM83" i="1"/>
  <c r="AL95" i="1"/>
  <c r="AL94" i="1" s="1"/>
  <c r="AL83" i="1"/>
  <c r="AL78" i="1" s="1"/>
  <c r="AL68" i="1"/>
  <c r="AK101" i="1"/>
  <c r="AK35" i="1"/>
  <c r="AK34" i="1" s="1"/>
  <c r="AH371" i="1"/>
  <c r="AH370" i="1" s="1"/>
  <c r="AH369" i="1" s="1"/>
  <c r="AH368" i="1" s="1"/>
  <c r="AH359" i="1"/>
  <c r="AH305" i="1"/>
  <c r="AH14" i="1"/>
  <c r="AK149" i="1"/>
  <c r="AJ378" i="1"/>
  <c r="AJ377" i="1" s="1"/>
  <c r="AJ376" i="1" s="1"/>
  <c r="AI296" i="1"/>
  <c r="AI295" i="1" s="1"/>
  <c r="AI35" i="1"/>
  <c r="P110" i="1"/>
  <c r="P109" i="1" s="1"/>
  <c r="P144" i="1"/>
  <c r="P143" i="1" s="1"/>
  <c r="P332" i="1"/>
  <c r="P229" i="1"/>
  <c r="N64" i="3"/>
  <c r="AQ268" i="3"/>
  <c r="AL213" i="1"/>
  <c r="AL200" i="1"/>
  <c r="AK144" i="1"/>
  <c r="AK143" i="1" s="1"/>
  <c r="AJ305" i="1"/>
  <c r="AI305" i="1"/>
  <c r="AI14" i="1"/>
  <c r="N348" i="3"/>
  <c r="AK343" i="1"/>
  <c r="AK320" i="1"/>
  <c r="P331" i="1"/>
  <c r="AW276" i="3"/>
  <c r="T83" i="1"/>
  <c r="AG91" i="3"/>
  <c r="AG90" i="3" s="1"/>
  <c r="AG89" i="3" s="1"/>
  <c r="AE315" i="1"/>
  <c r="J136" i="1"/>
  <c r="J135" i="1" s="1"/>
  <c r="J364" i="2"/>
  <c r="S320" i="1"/>
  <c r="S64" i="3"/>
  <c r="S63" i="3" s="1"/>
  <c r="T144" i="1"/>
  <c r="T143" i="1" s="1"/>
  <c r="S331" i="1"/>
  <c r="T293" i="3"/>
  <c r="T292" i="3" s="1"/>
  <c r="T291" i="3" s="1"/>
  <c r="T290" i="3" s="1"/>
  <c r="T109" i="3"/>
  <c r="T108" i="3" s="1"/>
  <c r="T107" i="3" s="1"/>
  <c r="S300" i="2"/>
  <c r="S299" i="2" s="1"/>
  <c r="S298" i="2" s="1"/>
  <c r="S297" i="2" s="1"/>
  <c r="S296" i="2" s="1"/>
  <c r="T195" i="2"/>
  <c r="T194" i="2" s="1"/>
  <c r="T191" i="2" s="1"/>
  <c r="T108" i="1"/>
  <c r="T100" i="1" s="1"/>
  <c r="T348" i="3"/>
  <c r="T203" i="1"/>
  <c r="T200" i="1" s="1"/>
  <c r="T345" i="3"/>
  <c r="T344" i="3" s="1"/>
  <c r="S246" i="1"/>
  <c r="S245" i="1" s="1"/>
  <c r="S131" i="3"/>
  <c r="S130" i="3" s="1"/>
  <c r="S127" i="3" s="1"/>
  <c r="S126" i="3" s="1"/>
  <c r="L67" i="1"/>
  <c r="L66" i="1" s="1"/>
  <c r="AD219" i="2"/>
  <c r="J339" i="2"/>
  <c r="J338" i="2" s="1"/>
  <c r="L343" i="1"/>
  <c r="AN348" i="3"/>
  <c r="AE127" i="3"/>
  <c r="AE126" i="3" s="1"/>
  <c r="AE110" i="3" s="1"/>
  <c r="L196" i="2"/>
  <c r="L12" i="3"/>
  <c r="L11" i="3" s="1"/>
  <c r="M154" i="1"/>
  <c r="K332" i="1"/>
  <c r="K331" i="1" s="1"/>
  <c r="L123" i="2"/>
  <c r="L122" i="2" s="1"/>
  <c r="K127" i="3"/>
  <c r="K126" i="3" s="1"/>
  <c r="L378" i="1"/>
  <c r="L377" i="1" s="1"/>
  <c r="L376" i="1" s="1"/>
  <c r="AF189" i="1"/>
  <c r="AF188" i="1" s="1"/>
  <c r="J67" i="1"/>
  <c r="J66" i="1" s="1"/>
  <c r="J238" i="3"/>
  <c r="J237" i="3" s="1"/>
  <c r="AE67" i="1"/>
  <c r="AE66" i="1" s="1"/>
  <c r="AE83" i="1"/>
  <c r="AE108" i="1"/>
  <c r="AE181" i="1"/>
  <c r="AE172" i="1" s="1"/>
  <c r="AQ191" i="2"/>
  <c r="L348" i="3"/>
  <c r="L268" i="3"/>
  <c r="AF101" i="1"/>
  <c r="AG181" i="1"/>
  <c r="AG172" i="1" s="1"/>
  <c r="AF378" i="1"/>
  <c r="AF377" i="1" s="1"/>
  <c r="AF376" i="1" s="1"/>
  <c r="AG364" i="3"/>
  <c r="AS182" i="2"/>
  <c r="AS183" i="2"/>
  <c r="AE324" i="3"/>
  <c r="AF59" i="2"/>
  <c r="AF58" i="2" s="1"/>
  <c r="AF57" i="2" s="1"/>
  <c r="AF265" i="2"/>
  <c r="AF246" i="2" s="1"/>
  <c r="AF245" i="2" s="1"/>
  <c r="AE329" i="3"/>
  <c r="AF359" i="1"/>
  <c r="J172" i="1"/>
  <c r="J331" i="1"/>
  <c r="J315" i="1" s="1"/>
  <c r="J12" i="3"/>
  <c r="J11" i="3" s="1"/>
  <c r="AE282" i="1"/>
  <c r="AQ376" i="2"/>
  <c r="J308" i="2"/>
  <c r="J304" i="2" s="1"/>
  <c r="J303" i="2" s="1"/>
  <c r="J160" i="2"/>
  <c r="AD92" i="2"/>
  <c r="AD91" i="2" s="1"/>
  <c r="AD18" i="2"/>
  <c r="K172" i="1"/>
  <c r="AG331" i="1"/>
  <c r="AF348" i="3"/>
  <c r="AG356" i="3"/>
  <c r="AG342" i="3" s="1"/>
  <c r="AG337" i="3" s="1"/>
  <c r="U213" i="1"/>
  <c r="L115" i="3"/>
  <c r="L110" i="3" s="1"/>
  <c r="L83" i="1"/>
  <c r="T196" i="2"/>
  <c r="U91" i="3"/>
  <c r="U90" i="3" s="1"/>
  <c r="U89" i="3" s="1"/>
  <c r="K18" i="2"/>
  <c r="M168" i="2"/>
  <c r="L376" i="2"/>
  <c r="AG83" i="1"/>
  <c r="AG78" i="1" s="1"/>
  <c r="J91" i="3"/>
  <c r="J90" i="3" s="1"/>
  <c r="J89" i="3" s="1"/>
  <c r="J34" i="1"/>
  <c r="J282" i="1"/>
  <c r="J199" i="1"/>
  <c r="J194" i="1" s="1"/>
  <c r="J359" i="1"/>
  <c r="AE359" i="1"/>
  <c r="AQ340" i="2"/>
  <c r="AQ339" i="2" s="1"/>
  <c r="AQ338" i="2" s="1"/>
  <c r="AD327" i="2"/>
  <c r="AD326" i="2" s="1"/>
  <c r="AD325" i="2" s="1"/>
  <c r="J92" i="2"/>
  <c r="J91" i="2" s="1"/>
  <c r="J11" i="2"/>
  <c r="AF83" i="1"/>
  <c r="AR337" i="3"/>
  <c r="M172" i="1"/>
  <c r="AE64" i="3"/>
  <c r="L199" i="1"/>
  <c r="L194" i="1" s="1"/>
  <c r="S22" i="2"/>
  <c r="S21" i="2" s="1"/>
  <c r="S18" i="2" s="1"/>
  <c r="T159" i="2"/>
  <c r="T158" i="2" s="1"/>
  <c r="T157" i="2" s="1"/>
  <c r="S95" i="1"/>
  <c r="S94" i="1" s="1"/>
  <c r="AG10" i="1"/>
  <c r="AF196" i="2"/>
  <c r="AF190" i="2" s="1"/>
  <c r="AF189" i="2" s="1"/>
  <c r="K320" i="1"/>
  <c r="AF364" i="2"/>
  <c r="AF42" i="3"/>
  <c r="AF238" i="3"/>
  <c r="AF237" i="3" s="1"/>
  <c r="AG101" i="1"/>
  <c r="J348" i="3"/>
  <c r="AE14" i="1"/>
  <c r="AE10" i="1" s="1"/>
  <c r="J108" i="1"/>
  <c r="J100" i="1" s="1"/>
  <c r="AD349" i="2"/>
  <c r="AD348" i="2" s="1"/>
  <c r="AD298" i="2"/>
  <c r="AD297" i="2" s="1"/>
  <c r="AD296" i="2" s="1"/>
  <c r="M276" i="3"/>
  <c r="AF181" i="1"/>
  <c r="U331" i="1"/>
  <c r="AF304" i="2"/>
  <c r="AF303" i="2" s="1"/>
  <c r="R196" i="2"/>
  <c r="T320" i="1"/>
  <c r="T308" i="2"/>
  <c r="T304" i="2" s="1"/>
  <c r="T303" i="2" s="1"/>
  <c r="O337" i="3"/>
  <c r="O190" i="3"/>
  <c r="S133" i="3"/>
  <c r="O127" i="3"/>
  <c r="O126" i="3" s="1"/>
  <c r="AQ364" i="3"/>
  <c r="AD343" i="3"/>
  <c r="AD342" i="3" s="1"/>
  <c r="AD337" i="3" s="1"/>
  <c r="AD247" i="3"/>
  <c r="AQ238" i="3"/>
  <c r="AQ237" i="3" s="1"/>
  <c r="AQ133" i="3"/>
  <c r="AD127" i="3"/>
  <c r="AD126" i="3" s="1"/>
  <c r="K12" i="3"/>
  <c r="K11" i="3" s="1"/>
  <c r="M247" i="3"/>
  <c r="AG64" i="3"/>
  <c r="AG42" i="3"/>
  <c r="AE21" i="3"/>
  <c r="AE17" i="3" s="1"/>
  <c r="AS324" i="3"/>
  <c r="AT238" i="3"/>
  <c r="AT237" i="3" s="1"/>
  <c r="AR64" i="3"/>
  <c r="AS42" i="3"/>
  <c r="M349" i="2"/>
  <c r="M348" i="2" s="1"/>
  <c r="M337" i="2" s="1"/>
  <c r="K340" i="2"/>
  <c r="L308" i="2"/>
  <c r="AE168" i="2"/>
  <c r="AE150" i="2" s="1"/>
  <c r="AS376" i="2"/>
  <c r="AS359" i="2" s="1"/>
  <c r="AT340" i="2"/>
  <c r="AS204" i="2"/>
  <c r="AT160" i="2"/>
  <c r="AT150" i="2" s="1"/>
  <c r="AT148" i="2" s="1"/>
  <c r="R200" i="1"/>
  <c r="R181" i="1"/>
  <c r="R286" i="3"/>
  <c r="R285" i="3" s="1"/>
  <c r="R284" i="3" s="1"/>
  <c r="R163" i="1"/>
  <c r="R162" i="1" s="1"/>
  <c r="R276" i="3"/>
  <c r="R275" i="3"/>
  <c r="R274" i="3" s="1"/>
  <c r="R273" i="3" s="1"/>
  <c r="R152" i="1"/>
  <c r="R151" i="1" s="1"/>
  <c r="R264" i="3"/>
  <c r="R263" i="3" s="1"/>
  <c r="R262" i="3" s="1"/>
  <c r="R141" i="1"/>
  <c r="R140" i="1" s="1"/>
  <c r="R59" i="1"/>
  <c r="R58" i="1" s="1"/>
  <c r="R57" i="1" s="1"/>
  <c r="S62" i="1"/>
  <c r="U110" i="1"/>
  <c r="U109" i="1" s="1"/>
  <c r="U108" i="1" s="1"/>
  <c r="S155" i="1"/>
  <c r="S154" i="1" s="1"/>
  <c r="S136" i="1" s="1"/>
  <c r="S135" i="1" s="1"/>
  <c r="L181" i="1"/>
  <c r="L172" i="1" s="1"/>
  <c r="T35" i="1"/>
  <c r="S95" i="2"/>
  <c r="S94" i="2" s="1"/>
  <c r="S93" i="2" s="1"/>
  <c r="U141" i="1"/>
  <c r="U140" i="1" s="1"/>
  <c r="U136" i="1" s="1"/>
  <c r="U135" i="1" s="1"/>
  <c r="M332" i="1"/>
  <c r="M331" i="1" s="1"/>
  <c r="M315" i="1" s="1"/>
  <c r="N343" i="1"/>
  <c r="K342" i="1"/>
  <c r="AD386" i="1"/>
  <c r="Q83" i="1"/>
  <c r="O154" i="1"/>
  <c r="Q181" i="1"/>
  <c r="Q172" i="1" s="1"/>
  <c r="O343" i="1"/>
  <c r="O342" i="1" s="1"/>
  <c r="O341" i="1" s="1"/>
  <c r="Q133" i="3"/>
  <c r="Q11" i="2"/>
  <c r="N18" i="2"/>
  <c r="AO340" i="2"/>
  <c r="AO339" i="2" s="1"/>
  <c r="AO338" i="2" s="1"/>
  <c r="AO337" i="2" s="1"/>
  <c r="AM204" i="2"/>
  <c r="BA42" i="3"/>
  <c r="AT320" i="1"/>
  <c r="S348" i="3"/>
  <c r="T282" i="1"/>
  <c r="U320" i="1"/>
  <c r="S248" i="1"/>
  <c r="P123" i="2"/>
  <c r="P122" i="2" s="1"/>
  <c r="T331" i="1"/>
  <c r="S83" i="1"/>
  <c r="R339" i="2"/>
  <c r="R338" i="2" s="1"/>
  <c r="O359" i="2"/>
  <c r="Q219" i="2"/>
  <c r="AD42" i="3"/>
  <c r="M364" i="3"/>
  <c r="M348" i="3"/>
  <c r="K238" i="3"/>
  <c r="K237" i="3" s="1"/>
  <c r="K42" i="3"/>
  <c r="M21" i="3"/>
  <c r="M17" i="3" s="1"/>
  <c r="AE238" i="3"/>
  <c r="AE237" i="3" s="1"/>
  <c r="AG224" i="3"/>
  <c r="AT348" i="3"/>
  <c r="AT343" i="3"/>
  <c r="AS224" i="3"/>
  <c r="AS127" i="3"/>
  <c r="AS126" i="3" s="1"/>
  <c r="M371" i="2"/>
  <c r="M370" i="2" s="1"/>
  <c r="AE92" i="2"/>
  <c r="AE91" i="2" s="1"/>
  <c r="AT371" i="2"/>
  <c r="AT370" i="2" s="1"/>
  <c r="AR364" i="2"/>
  <c r="AS340" i="2"/>
  <c r="AR204" i="2"/>
  <c r="AR190" i="2" s="1"/>
  <c r="AR189" i="2" s="1"/>
  <c r="AR188" i="2" s="1"/>
  <c r="AS196" i="2"/>
  <c r="AS190" i="2" s="1"/>
  <c r="AS189" i="2" s="1"/>
  <c r="AS188" i="2" s="1"/>
  <c r="AR168" i="2"/>
  <c r="R305" i="1"/>
  <c r="R205" i="1"/>
  <c r="R328" i="3"/>
  <c r="R327" i="3" s="1"/>
  <c r="R146" i="3"/>
  <c r="R145" i="3" s="1"/>
  <c r="R144" i="3" s="1"/>
  <c r="R113" i="1"/>
  <c r="R112" i="1" s="1"/>
  <c r="M83" i="1"/>
  <c r="M78" i="1" s="1"/>
  <c r="U95" i="2"/>
  <c r="U94" i="2" s="1"/>
  <c r="U93" i="2" s="1"/>
  <c r="U92" i="2" s="1"/>
  <c r="U91" i="2" s="1"/>
  <c r="U147" i="1"/>
  <c r="U146" i="1" s="1"/>
  <c r="N282" i="1"/>
  <c r="M301" i="1"/>
  <c r="O68" i="1"/>
  <c r="Q155" i="1"/>
  <c r="Q154" i="1" s="1"/>
  <c r="Q136" i="1" s="1"/>
  <c r="Q135" i="1" s="1"/>
  <c r="O181" i="1"/>
  <c r="P342" i="1"/>
  <c r="P341" i="1" s="1"/>
  <c r="P340" i="1" s="1"/>
  <c r="O378" i="1"/>
  <c r="O377" i="1" s="1"/>
  <c r="O376" i="1" s="1"/>
  <c r="P64" i="3"/>
  <c r="Q100" i="3"/>
  <c r="Q99" i="3" s="1"/>
  <c r="Q98" i="3" s="1"/>
  <c r="U315" i="1"/>
  <c r="R127" i="3"/>
  <c r="R126" i="3" s="1"/>
  <c r="Q17" i="3"/>
  <c r="P12" i="3"/>
  <c r="P11" i="3" s="1"/>
  <c r="O299" i="3"/>
  <c r="U359" i="1"/>
  <c r="O308" i="2"/>
  <c r="S160" i="2"/>
  <c r="P238" i="3"/>
  <c r="P237" i="3" s="1"/>
  <c r="S67" i="1"/>
  <c r="S66" i="1" s="1"/>
  <c r="S21" i="3"/>
  <c r="AD364" i="3"/>
  <c r="AD306" i="3"/>
  <c r="AQ299" i="3"/>
  <c r="AG324" i="3"/>
  <c r="AF299" i="3"/>
  <c r="AG247" i="3"/>
  <c r="AG243" i="3" s="1"/>
  <c r="AR323" i="3"/>
  <c r="AS133" i="3"/>
  <c r="AT41" i="3"/>
  <c r="AS21" i="3"/>
  <c r="AR12" i="3"/>
  <c r="AR11" i="3" s="1"/>
  <c r="M160" i="2"/>
  <c r="AT376" i="2"/>
  <c r="AR340" i="2"/>
  <c r="R283" i="3"/>
  <c r="R282" i="3" s="1"/>
  <c r="R281" i="3" s="1"/>
  <c r="R160" i="1"/>
  <c r="R159" i="1" s="1"/>
  <c r="K83" i="1"/>
  <c r="K78" i="1" s="1"/>
  <c r="U200" i="1"/>
  <c r="M282" i="1"/>
  <c r="L359" i="1"/>
  <c r="Q282" i="1"/>
  <c r="P340" i="2"/>
  <c r="P339" i="2" s="1"/>
  <c r="P338" i="2" s="1"/>
  <c r="Q359" i="1"/>
  <c r="Q165" i="3"/>
  <c r="N92" i="2"/>
  <c r="N91" i="2" s="1"/>
  <c r="BB191" i="2"/>
  <c r="AZ317" i="3"/>
  <c r="AZ316" i="3" s="1"/>
  <c r="S343" i="3"/>
  <c r="R329" i="3"/>
  <c r="S115" i="3"/>
  <c r="U340" i="2"/>
  <c r="U339" i="2" s="1"/>
  <c r="U338" i="2" s="1"/>
  <c r="U337" i="2" s="1"/>
  <c r="O189" i="1"/>
  <c r="O188" i="1" s="1"/>
  <c r="AD224" i="3"/>
  <c r="AQ91" i="3"/>
  <c r="AQ90" i="3" s="1"/>
  <c r="AQ89" i="3" s="1"/>
  <c r="AD12" i="3"/>
  <c r="AD11" i="3" s="1"/>
  <c r="M343" i="3"/>
  <c r="K115" i="3"/>
  <c r="AT356" i="3"/>
  <c r="AS348" i="3"/>
  <c r="AS342" i="3" s="1"/>
  <c r="AS337" i="3" s="1"/>
  <c r="AR243" i="3"/>
  <c r="AR127" i="3"/>
  <c r="AR126" i="3" s="1"/>
  <c r="K168" i="2"/>
  <c r="AE196" i="2"/>
  <c r="AE190" i="2" s="1"/>
  <c r="AE189" i="2" s="1"/>
  <c r="AE188" i="2" s="1"/>
  <c r="AG26" i="2"/>
  <c r="AT219" i="2"/>
  <c r="AR123" i="2"/>
  <c r="AR122" i="2" s="1"/>
  <c r="R343" i="1"/>
  <c r="R289" i="3"/>
  <c r="R288" i="3" s="1"/>
  <c r="R287" i="3" s="1"/>
  <c r="R166" i="1"/>
  <c r="R165" i="1" s="1"/>
  <c r="R267" i="3"/>
  <c r="R266" i="3" s="1"/>
  <c r="R265" i="3" s="1"/>
  <c r="R144" i="1"/>
  <c r="R143" i="1" s="1"/>
  <c r="R143" i="3"/>
  <c r="R142" i="3" s="1"/>
  <c r="R141" i="3" s="1"/>
  <c r="R110" i="1"/>
  <c r="R109" i="1" s="1"/>
  <c r="S200" i="1"/>
  <c r="S199" i="1" s="1"/>
  <c r="S194" i="1" s="1"/>
  <c r="T95" i="1"/>
  <c r="T94" i="1" s="1"/>
  <c r="T189" i="1"/>
  <c r="T188" i="1" s="1"/>
  <c r="T172" i="1" s="1"/>
  <c r="L282" i="1"/>
  <c r="Q59" i="1"/>
  <c r="Q58" i="1" s="1"/>
  <c r="Q57" i="1" s="1"/>
  <c r="O83" i="1"/>
  <c r="O78" i="1" s="1"/>
  <c r="O108" i="1"/>
  <c r="O15" i="2"/>
  <c r="O14" i="2" s="1"/>
  <c r="O359" i="1"/>
  <c r="N79" i="2"/>
  <c r="N78" i="2" s="1"/>
  <c r="N77" i="2" s="1"/>
  <c r="O160" i="2"/>
  <c r="O150" i="2" s="1"/>
  <c r="O148" i="2" s="1"/>
  <c r="AL234" i="2"/>
  <c r="AL233" i="2"/>
  <c r="AU320" i="1"/>
  <c r="N168" i="2"/>
  <c r="N371" i="2"/>
  <c r="N370" i="2" s="1"/>
  <c r="Q376" i="2"/>
  <c r="U233" i="3"/>
  <c r="U232" i="3" s="1"/>
  <c r="U231" i="3" s="1"/>
  <c r="S295" i="2"/>
  <c r="S294" i="2" s="1"/>
  <c r="S293" i="2" s="1"/>
  <c r="BB49" i="1"/>
  <c r="BB48" i="1" s="1"/>
  <c r="BA95" i="1"/>
  <c r="BA94" i="1" s="1"/>
  <c r="BB170" i="1"/>
  <c r="BB169" i="1" s="1"/>
  <c r="BB168" i="1" s="1"/>
  <c r="BB374" i="1"/>
  <c r="BB371" i="1" s="1"/>
  <c r="BB370" i="1" s="1"/>
  <c r="BB369" i="1" s="1"/>
  <c r="BB368" i="1" s="1"/>
  <c r="BB200" i="1"/>
  <c r="BB199" i="1" s="1"/>
  <c r="BB194" i="1" s="1"/>
  <c r="BB17" i="1"/>
  <c r="BB14" i="1" s="1"/>
  <c r="BA322" i="1"/>
  <c r="BA321" i="1" s="1"/>
  <c r="BA320" i="1" s="1"/>
  <c r="BA189" i="1"/>
  <c r="BA188" i="1" s="1"/>
  <c r="BA327" i="2"/>
  <c r="BA326" i="2" s="1"/>
  <c r="BA325" i="2" s="1"/>
  <c r="BA98" i="2"/>
  <c r="BA97" i="2" s="1"/>
  <c r="BA96" i="2" s="1"/>
  <c r="AM376" i="2"/>
  <c r="AO265" i="2"/>
  <c r="AL11" i="2"/>
  <c r="AL123" i="2"/>
  <c r="AL122" i="2" s="1"/>
  <c r="AX41" i="3"/>
  <c r="BB11" i="2"/>
  <c r="AX356" i="3"/>
  <c r="AK342" i="3"/>
  <c r="AK337" i="3" s="1"/>
  <c r="BC101" i="1"/>
  <c r="BC83" i="1"/>
  <c r="AJ327" i="2"/>
  <c r="AJ326" i="2" s="1"/>
  <c r="AJ325" i="2" s="1"/>
  <c r="BB327" i="2"/>
  <c r="BB326" i="2" s="1"/>
  <c r="BB325" i="2" s="1"/>
  <c r="AW12" i="3"/>
  <c r="AW11" i="3" s="1"/>
  <c r="AS322" i="1"/>
  <c r="AU359" i="1"/>
  <c r="AT331" i="1"/>
  <c r="AU282" i="1"/>
  <c r="BA343" i="3"/>
  <c r="Q327" i="2"/>
  <c r="Q326" i="2" s="1"/>
  <c r="Q325" i="2" s="1"/>
  <c r="BA331" i="1"/>
  <c r="BB83" i="1"/>
  <c r="BB78" i="1" s="1"/>
  <c r="AR331" i="1"/>
  <c r="BA378" i="1"/>
  <c r="BA377" i="1" s="1"/>
  <c r="BA376" i="1" s="1"/>
  <c r="AL191" i="2"/>
  <c r="AL339" i="2"/>
  <c r="AL338" i="2" s="1"/>
  <c r="AL337" i="2" s="1"/>
  <c r="AM327" i="2"/>
  <c r="AM326" i="2" s="1"/>
  <c r="AM325" i="2" s="1"/>
  <c r="AM168" i="2"/>
  <c r="AL59" i="2"/>
  <c r="AL58" i="2" s="1"/>
  <c r="AL57" i="2" s="1"/>
  <c r="AL265" i="2"/>
  <c r="AL246" i="2" s="1"/>
  <c r="AL245" i="2" s="1"/>
  <c r="AT83" i="1"/>
  <c r="AS359" i="1"/>
  <c r="AK294" i="3"/>
  <c r="AM364" i="2"/>
  <c r="AJ92" i="2"/>
  <c r="AJ91" i="2" s="1"/>
  <c r="AT359" i="1"/>
  <c r="AT315" i="1"/>
  <c r="AU101" i="1"/>
  <c r="AZ265" i="2"/>
  <c r="BB376" i="2"/>
  <c r="AN304" i="2"/>
  <c r="AN303" i="2" s="1"/>
  <c r="AO196" i="2"/>
  <c r="AM26" i="2"/>
  <c r="AZ13" i="2"/>
  <c r="AZ12" i="2" s="1"/>
  <c r="AN204" i="2"/>
  <c r="AT199" i="1"/>
  <c r="AT101" i="1"/>
  <c r="AI337" i="2"/>
  <c r="AH304" i="2"/>
  <c r="AH303" i="2" s="1"/>
  <c r="AI323" i="3"/>
  <c r="AV110" i="3"/>
  <c r="BB340" i="2"/>
  <c r="AW238" i="3"/>
  <c r="AW237" i="3" s="1"/>
  <c r="BB301" i="1"/>
  <c r="BC301" i="1"/>
  <c r="BA265" i="2"/>
  <c r="AM160" i="2"/>
  <c r="BA196" i="2"/>
  <c r="AM191" i="2"/>
  <c r="BA340" i="2"/>
  <c r="BA224" i="3"/>
  <c r="AI18" i="2"/>
  <c r="AS194" i="1"/>
  <c r="AR205" i="1"/>
  <c r="BA264" i="3"/>
  <c r="BA263" i="3" s="1"/>
  <c r="BA262" i="3" s="1"/>
  <c r="AS264" i="3"/>
  <c r="AS263" i="3" s="1"/>
  <c r="AS262" i="3" s="1"/>
  <c r="AT113" i="1"/>
  <c r="AL21" i="3"/>
  <c r="AI64" i="3"/>
  <c r="AN64" i="3"/>
  <c r="AL99" i="3"/>
  <c r="AL98" i="3" s="1"/>
  <c r="AM115" i="3"/>
  <c r="AM356" i="3"/>
  <c r="AM342" i="3" s="1"/>
  <c r="AM337" i="3" s="1"/>
  <c r="BA15" i="1"/>
  <c r="BA19" i="1"/>
  <c r="AV64" i="3"/>
  <c r="BA69" i="1"/>
  <c r="BA68" i="1" s="1"/>
  <c r="BC110" i="1"/>
  <c r="BC109" i="1" s="1"/>
  <c r="BC108" i="1" s="1"/>
  <c r="BC129" i="1"/>
  <c r="BC128" i="1" s="1"/>
  <c r="BC127" i="1" s="1"/>
  <c r="BB155" i="1"/>
  <c r="BB154" i="1" s="1"/>
  <c r="BA163" i="1"/>
  <c r="BA162" i="1" s="1"/>
  <c r="BB181" i="1"/>
  <c r="AV324" i="3"/>
  <c r="BA211" i="1"/>
  <c r="BA210" i="1" s="1"/>
  <c r="AZ277" i="2"/>
  <c r="AZ276" i="2" s="1"/>
  <c r="AZ275" i="2" s="1"/>
  <c r="BB243" i="1"/>
  <c r="BB242" i="1" s="1"/>
  <c r="BB223" i="1" s="1"/>
  <c r="BC250" i="1"/>
  <c r="BC249" i="1" s="1"/>
  <c r="BA280" i="1"/>
  <c r="BA279" i="1" s="1"/>
  <c r="BB290" i="1"/>
  <c r="BB289" i="1" s="1"/>
  <c r="BB282" i="1" s="1"/>
  <c r="AI26" i="2"/>
  <c r="AH160" i="2"/>
  <c r="AH150" i="2" s="1"/>
  <c r="AJ349" i="2"/>
  <c r="AJ348" i="2" s="1"/>
  <c r="AI371" i="2"/>
  <c r="AI370" i="2" s="1"/>
  <c r="AI359" i="2" s="1"/>
  <c r="AU213" i="1"/>
  <c r="AS267" i="3"/>
  <c r="AS266" i="3" s="1"/>
  <c r="AS265" i="3" s="1"/>
  <c r="BA267" i="3"/>
  <c r="BA266" i="3" s="1"/>
  <c r="BA265" i="3" s="1"/>
  <c r="AT110" i="1"/>
  <c r="BA106" i="3"/>
  <c r="BA105" i="3" s="1"/>
  <c r="BA100" i="3" s="1"/>
  <c r="BA99" i="3" s="1"/>
  <c r="BA98" i="3" s="1"/>
  <c r="AT59" i="1"/>
  <c r="AT58" i="1" s="1"/>
  <c r="AT57" i="1" s="1"/>
  <c r="AO12" i="3"/>
  <c r="AO11" i="3" s="1"/>
  <c r="BC15" i="1"/>
  <c r="BC69" i="1"/>
  <c r="BC68" i="1" s="1"/>
  <c r="BC67" i="1" s="1"/>
  <c r="BC66" i="1" s="1"/>
  <c r="BC95" i="1"/>
  <c r="BC94" i="1" s="1"/>
  <c r="BA133" i="1"/>
  <c r="BA132" i="1" s="1"/>
  <c r="BA131" i="1" s="1"/>
  <c r="AY168" i="2"/>
  <c r="BA160" i="1"/>
  <c r="BA159" i="1" s="1"/>
  <c r="BB238" i="2"/>
  <c r="BB237" i="2" s="1"/>
  <c r="BB236" i="2" s="1"/>
  <c r="BB235" i="2" s="1"/>
  <c r="AZ196" i="2"/>
  <c r="BB280" i="1"/>
  <c r="BB279" i="1" s="1"/>
  <c r="BA284" i="1"/>
  <c r="BA283" i="1" s="1"/>
  <c r="BA282" i="1" s="1"/>
  <c r="BA296" i="1"/>
  <c r="BA295" i="1" s="1"/>
  <c r="AY340" i="2"/>
  <c r="AY339" i="2" s="1"/>
  <c r="AY338" i="2" s="1"/>
  <c r="BB362" i="1"/>
  <c r="BB361" i="1" s="1"/>
  <c r="BB360" i="1" s="1"/>
  <c r="BB359" i="1" s="1"/>
  <c r="AZ358" i="2"/>
  <c r="AZ357" i="2" s="1"/>
  <c r="AZ356" i="2" s="1"/>
  <c r="AZ349" i="2" s="1"/>
  <c r="AZ348" i="2" s="1"/>
  <c r="AO64" i="3"/>
  <c r="AO63" i="3" s="1"/>
  <c r="BC35" i="1"/>
  <c r="BA106" i="1"/>
  <c r="BA105" i="1" s="1"/>
  <c r="BA101" i="1" s="1"/>
  <c r="BA110" i="1"/>
  <c r="BA109" i="1" s="1"/>
  <c r="AZ95" i="2"/>
  <c r="AZ94" i="2" s="1"/>
  <c r="AZ93" i="2" s="1"/>
  <c r="BC116" i="1"/>
  <c r="BC115" i="1" s="1"/>
  <c r="BB122" i="1"/>
  <c r="BB121" i="1" s="1"/>
  <c r="BB133" i="1"/>
  <c r="BB132" i="1" s="1"/>
  <c r="BB131" i="1" s="1"/>
  <c r="BC152" i="1"/>
  <c r="BC151" i="1" s="1"/>
  <c r="AZ168" i="2"/>
  <c r="BA204" i="2"/>
  <c r="AZ218" i="2"/>
  <c r="AZ217" i="2" s="1"/>
  <c r="AZ216" i="2" s="1"/>
  <c r="AZ215" i="2" s="1"/>
  <c r="AZ214" i="2" s="1"/>
  <c r="BC282" i="1"/>
  <c r="AH376" i="2"/>
  <c r="AX92" i="2"/>
  <c r="AX91" i="2" s="1"/>
  <c r="AR101" i="1"/>
  <c r="AR100" i="1" s="1"/>
  <c r="AU83" i="1"/>
  <c r="AO299" i="3"/>
  <c r="AY26" i="2"/>
  <c r="AI190" i="2"/>
  <c r="AI189" i="2" s="1"/>
  <c r="AI188" i="2" s="1"/>
  <c r="AV92" i="2"/>
  <c r="AV91" i="2" s="1"/>
  <c r="BB127" i="3"/>
  <c r="BB126" i="3" s="1"/>
  <c r="BB324" i="3"/>
  <c r="AK364" i="3"/>
  <c r="AH238" i="3"/>
  <c r="AH237" i="3" s="1"/>
  <c r="AI133" i="3"/>
  <c r="AI12" i="3"/>
  <c r="AI11" i="3" s="1"/>
  <c r="AX364" i="3"/>
  <c r="AU133" i="3"/>
  <c r="AW91" i="3"/>
  <c r="AW90" i="3" s="1"/>
  <c r="AW89" i="3" s="1"/>
  <c r="AZ359" i="1"/>
  <c r="AZ325" i="1"/>
  <c r="AZ324" i="1" s="1"/>
  <c r="AZ320" i="1" s="1"/>
  <c r="AZ163" i="1"/>
  <c r="AZ162" i="1" s="1"/>
  <c r="AY331" i="1"/>
  <c r="AY282" i="1"/>
  <c r="AY181" i="1"/>
  <c r="AX343" i="1"/>
  <c r="AX342" i="1" s="1"/>
  <c r="AX341" i="1" s="1"/>
  <c r="AX282" i="1"/>
  <c r="AW371" i="1"/>
  <c r="AW370" i="1" s="1"/>
  <c r="AW369" i="1" s="1"/>
  <c r="AW368" i="1" s="1"/>
  <c r="AW332" i="1"/>
  <c r="AW282" i="1"/>
  <c r="AW205" i="1"/>
  <c r="AW79" i="2"/>
  <c r="AW78" i="2" s="1"/>
  <c r="AW77" i="2" s="1"/>
  <c r="AU265" i="2"/>
  <c r="AV327" i="2"/>
  <c r="AV326" i="2" s="1"/>
  <c r="AV325" i="2" s="1"/>
  <c r="AY127" i="3"/>
  <c r="AY126" i="3" s="1"/>
  <c r="BB247" i="3"/>
  <c r="BB243" i="3" s="1"/>
  <c r="AJ364" i="3"/>
  <c r="AI343" i="3"/>
  <c r="AI342" i="3" s="1"/>
  <c r="AI337" i="3" s="1"/>
  <c r="AH190" i="3"/>
  <c r="AW324" i="3"/>
  <c r="AW323" i="3" s="1"/>
  <c r="AZ83" i="1"/>
  <c r="AZ78" i="1" s="1"/>
  <c r="AW331" i="1"/>
  <c r="AX196" i="2"/>
  <c r="AU196" i="2"/>
  <c r="AV340" i="2"/>
  <c r="AV339" i="2" s="1"/>
  <c r="AV338" i="2" s="1"/>
  <c r="AV337" i="2" s="1"/>
  <c r="AU364" i="2"/>
  <c r="AZ12" i="3"/>
  <c r="AZ11" i="3" s="1"/>
  <c r="BA127" i="3"/>
  <c r="BA126" i="3" s="1"/>
  <c r="AY238" i="3"/>
  <c r="AY237" i="3" s="1"/>
  <c r="AZ247" i="3"/>
  <c r="AZ243" i="3" s="1"/>
  <c r="AH364" i="3"/>
  <c r="AU364" i="3"/>
  <c r="AV165" i="3"/>
  <c r="AV133" i="3"/>
  <c r="AZ305" i="1"/>
  <c r="AZ282" i="1"/>
  <c r="AZ146" i="1"/>
  <c r="AZ110" i="1"/>
  <c r="AZ109" i="1" s="1"/>
  <c r="AZ108" i="1" s="1"/>
  <c r="AY371" i="1"/>
  <c r="AY370" i="1" s="1"/>
  <c r="AY369" i="1" s="1"/>
  <c r="AY368" i="1" s="1"/>
  <c r="AY359" i="1"/>
  <c r="AY296" i="1"/>
  <c r="AY295" i="1" s="1"/>
  <c r="AY189" i="1"/>
  <c r="AY188" i="1" s="1"/>
  <c r="AY35" i="1"/>
  <c r="AX305" i="1"/>
  <c r="AX213" i="1"/>
  <c r="AX199" i="1" s="1"/>
  <c r="AX194" i="1" s="1"/>
  <c r="AW272" i="3"/>
  <c r="AW271" i="3" s="1"/>
  <c r="AW268" i="3" s="1"/>
  <c r="AW258" i="3" s="1"/>
  <c r="AW257" i="3" s="1"/>
  <c r="AX149" i="1"/>
  <c r="AX95" i="1"/>
  <c r="AX94" i="1" s="1"/>
  <c r="AX83" i="1"/>
  <c r="AW343" i="1"/>
  <c r="AW342" i="1" s="1"/>
  <c r="AW341" i="1" s="1"/>
  <c r="AX18" i="2"/>
  <c r="AU79" i="2"/>
  <c r="AU78" i="2" s="1"/>
  <c r="AU77" i="2" s="1"/>
  <c r="BA329" i="3"/>
  <c r="AY364" i="3"/>
  <c r="AP364" i="3"/>
  <c r="AP224" i="3"/>
  <c r="AK42" i="3"/>
  <c r="AK41" i="3" s="1"/>
  <c r="AY320" i="1"/>
  <c r="AY315" i="1" s="1"/>
  <c r="AY83" i="1"/>
  <c r="AX359" i="1"/>
  <c r="AX101" i="1"/>
  <c r="AW359" i="1"/>
  <c r="AX200" i="1"/>
  <c r="AW213" i="1"/>
  <c r="AW146" i="1"/>
  <c r="AV213" i="1"/>
  <c r="AV146" i="1"/>
  <c r="AV59" i="1"/>
  <c r="AV58" i="1" s="1"/>
  <c r="AV57" i="1" s="1"/>
  <c r="AP371" i="1"/>
  <c r="AP370" i="1" s="1"/>
  <c r="AP369" i="1" s="1"/>
  <c r="AP368" i="1" s="1"/>
  <c r="AP282" i="1"/>
  <c r="AP141" i="1"/>
  <c r="AP140" i="1" s="1"/>
  <c r="AP95" i="1"/>
  <c r="AP94" i="1" s="1"/>
  <c r="AP78" i="1" s="1"/>
  <c r="AO359" i="1"/>
  <c r="AO282" i="1"/>
  <c r="AO160" i="1"/>
  <c r="AO159" i="1" s="1"/>
  <c r="AO144" i="1"/>
  <c r="AO143" i="1" s="1"/>
  <c r="AO114" i="1"/>
  <c r="AO111" i="1"/>
  <c r="AM264" i="3"/>
  <c r="AM263" i="3" s="1"/>
  <c r="AM262" i="3" s="1"/>
  <c r="AN141" i="1"/>
  <c r="AN140" i="1" s="1"/>
  <c r="AN83" i="1"/>
  <c r="AV83" i="1"/>
  <c r="AP359" i="1"/>
  <c r="AP83" i="1"/>
  <c r="AN378" i="1"/>
  <c r="AN377" i="1" s="1"/>
  <c r="AN376" i="1" s="1"/>
  <c r="AN305" i="1"/>
  <c r="AN301" i="1" s="1"/>
  <c r="AN296" i="1"/>
  <c r="AN295" i="1" s="1"/>
  <c r="AN200" i="1"/>
  <c r="AN189" i="1"/>
  <c r="AN188" i="1" s="1"/>
  <c r="AN146" i="3"/>
  <c r="AN145" i="3" s="1"/>
  <c r="AN144" i="3" s="1"/>
  <c r="AN113" i="1"/>
  <c r="AN112" i="1" s="1"/>
  <c r="AW14" i="1"/>
  <c r="AV371" i="1"/>
  <c r="AV370" i="1" s="1"/>
  <c r="AV369" i="1" s="1"/>
  <c r="AV368" i="1" s="1"/>
  <c r="AV359" i="1"/>
  <c r="AV282" i="1"/>
  <c r="AV205" i="1"/>
  <c r="AV199" i="1" s="1"/>
  <c r="AV194" i="1" s="1"/>
  <c r="AV35" i="1"/>
  <c r="AP343" i="1"/>
  <c r="AP342" i="1" s="1"/>
  <c r="AP341" i="1" s="1"/>
  <c r="AP160" i="1"/>
  <c r="AP159" i="1" s="1"/>
  <c r="AP113" i="1"/>
  <c r="AP112" i="1" s="1"/>
  <c r="AO325" i="1"/>
  <c r="AO324" i="1" s="1"/>
  <c r="AO59" i="1"/>
  <c r="AO58" i="1" s="1"/>
  <c r="AO57" i="1" s="1"/>
  <c r="AN343" i="1"/>
  <c r="AN342" i="1" s="1"/>
  <c r="AN341" i="1" s="1"/>
  <c r="AN144" i="1"/>
  <c r="AN143" i="1" s="1"/>
  <c r="AP305" i="1"/>
  <c r="AP296" i="1"/>
  <c r="AP295" i="1" s="1"/>
  <c r="AP213" i="1"/>
  <c r="AM359" i="1"/>
  <c r="AM213" i="1"/>
  <c r="AM181" i="1"/>
  <c r="AM144" i="1"/>
  <c r="AM143" i="1" s="1"/>
  <c r="AM95" i="1"/>
  <c r="AM94" i="1" s="1"/>
  <c r="AL371" i="1"/>
  <c r="AL370" i="1" s="1"/>
  <c r="AL369" i="1" s="1"/>
  <c r="AL368" i="1" s="1"/>
  <c r="AL359" i="1"/>
  <c r="AL296" i="1"/>
  <c r="AL295" i="1" s="1"/>
  <c r="AL189" i="1"/>
  <c r="AL188" i="1" s="1"/>
  <c r="AL35" i="1"/>
  <c r="AK305" i="1"/>
  <c r="AK301" i="1" s="1"/>
  <c r="AK213" i="1"/>
  <c r="AK154" i="1"/>
  <c r="AK141" i="1"/>
  <c r="AK140" i="1" s="1"/>
  <c r="AK110" i="1"/>
  <c r="AK109" i="1" s="1"/>
  <c r="AK108" i="1" s="1"/>
  <c r="AK100" i="1" s="1"/>
  <c r="AJ325" i="1"/>
  <c r="AJ324" i="1" s="1"/>
  <c r="AJ205" i="1"/>
  <c r="AJ68" i="1"/>
  <c r="AJ67" i="1" s="1"/>
  <c r="AJ66" i="1" s="1"/>
  <c r="AI332" i="1"/>
  <c r="AI331" i="1" s="1"/>
  <c r="AI320" i="1"/>
  <c r="AI189" i="1"/>
  <c r="AI188" i="1" s="1"/>
  <c r="AI68" i="1"/>
  <c r="AH343" i="1"/>
  <c r="AH205" i="1"/>
  <c r="AH199" i="1" s="1"/>
  <c r="AH194" i="1" s="1"/>
  <c r="AH189" i="1"/>
  <c r="AH188" i="1" s="1"/>
  <c r="AH59" i="1"/>
  <c r="AH58" i="1" s="1"/>
  <c r="AH57" i="1" s="1"/>
  <c r="P113" i="1"/>
  <c r="P112" i="1" s="1"/>
  <c r="P14" i="1"/>
  <c r="P149" i="1"/>
  <c r="P152" i="1"/>
  <c r="P151" i="1" s="1"/>
  <c r="N146" i="1"/>
  <c r="N136" i="1" s="1"/>
  <c r="N135" i="1" s="1"/>
  <c r="N108" i="1"/>
  <c r="N59" i="1"/>
  <c r="N58" i="1" s="1"/>
  <c r="N57" i="1" s="1"/>
  <c r="N35" i="1"/>
  <c r="P296" i="1"/>
  <c r="P295" i="1" s="1"/>
  <c r="P307" i="1"/>
  <c r="P238" i="1"/>
  <c r="AM108" i="1"/>
  <c r="AK282" i="1"/>
  <c r="AJ108" i="1"/>
  <c r="N189" i="1"/>
  <c r="N188" i="1" s="1"/>
  <c r="N160" i="1"/>
  <c r="N159" i="1" s="1"/>
  <c r="P282" i="1"/>
  <c r="AM378" i="1"/>
  <c r="AM377" i="1" s="1"/>
  <c r="AM376" i="1" s="1"/>
  <c r="AM343" i="1"/>
  <c r="AM331" i="1"/>
  <c r="AM320" i="1"/>
  <c r="AM315" i="1" s="1"/>
  <c r="AM305" i="1"/>
  <c r="AM282" i="1"/>
  <c r="AM101" i="1"/>
  <c r="AL378" i="1"/>
  <c r="AL377" i="1" s="1"/>
  <c r="AL376" i="1" s="1"/>
  <c r="AL331" i="1"/>
  <c r="AL282" i="1"/>
  <c r="AL146" i="1"/>
  <c r="AK371" i="1"/>
  <c r="AK370" i="1" s="1"/>
  <c r="AK369" i="1" s="1"/>
  <c r="AK368" i="1" s="1"/>
  <c r="AK205" i="1"/>
  <c r="AK95" i="1"/>
  <c r="AK94" i="1" s="1"/>
  <c r="AJ296" i="1"/>
  <c r="AJ295" i="1" s="1"/>
  <c r="AJ189" i="1"/>
  <c r="AJ188" i="1" s="1"/>
  <c r="AJ101" i="1"/>
  <c r="AJ100" i="1" s="1"/>
  <c r="AI343" i="1"/>
  <c r="AI342" i="1" s="1"/>
  <c r="AI341" i="1" s="1"/>
  <c r="AI282" i="1"/>
  <c r="AI154" i="1"/>
  <c r="AI136" i="1" s="1"/>
  <c r="AI135" i="1" s="1"/>
  <c r="AH332" i="1"/>
  <c r="AH331" i="1" s="1"/>
  <c r="AH282" i="1"/>
  <c r="AH200" i="1"/>
  <c r="AH146" i="1"/>
  <c r="AH35" i="1"/>
  <c r="AH34" i="1" s="1"/>
  <c r="P101" i="1"/>
  <c r="AL343" i="1"/>
  <c r="AL205" i="1"/>
  <c r="AL181" i="1"/>
  <c r="AL172" i="1" s="1"/>
  <c r="AL59" i="1"/>
  <c r="AL58" i="1" s="1"/>
  <c r="AL57" i="1" s="1"/>
  <c r="AK359" i="1"/>
  <c r="AK296" i="1"/>
  <c r="AK295" i="1" s="1"/>
  <c r="AK181" i="1"/>
  <c r="AK83" i="1"/>
  <c r="AK78" i="1" s="1"/>
  <c r="AK59" i="1"/>
  <c r="AK58" i="1" s="1"/>
  <c r="AK57" i="1" s="1"/>
  <c r="AJ359" i="1"/>
  <c r="AJ282" i="1"/>
  <c r="AJ200" i="1"/>
  <c r="AJ181" i="1"/>
  <c r="AJ59" i="1"/>
  <c r="AJ58" i="1" s="1"/>
  <c r="AJ57" i="1" s="1"/>
  <c r="AI371" i="1"/>
  <c r="AI370" i="1" s="1"/>
  <c r="AI369" i="1" s="1"/>
  <c r="AI368" i="1" s="1"/>
  <c r="AI359" i="1"/>
  <c r="AI205" i="1"/>
  <c r="AI199" i="1" s="1"/>
  <c r="AI194" i="1" s="1"/>
  <c r="AI181" i="1"/>
  <c r="AI95" i="1"/>
  <c r="AI94" i="1" s="1"/>
  <c r="AI83" i="1"/>
  <c r="AI59" i="1"/>
  <c r="AI58" i="1" s="1"/>
  <c r="AI57" i="1" s="1"/>
  <c r="P205" i="1"/>
  <c r="P35" i="1"/>
  <c r="P34" i="1" s="1"/>
  <c r="N213" i="1"/>
  <c r="N199" i="1" s="1"/>
  <c r="N194" i="1" s="1"/>
  <c r="N154" i="1"/>
  <c r="N68" i="1"/>
  <c r="N67" i="1" s="1"/>
  <c r="N66" i="1" s="1"/>
  <c r="P263" i="1"/>
  <c r="R83" i="1"/>
  <c r="P83" i="1"/>
  <c r="N42" i="3"/>
  <c r="N276" i="3"/>
  <c r="N364" i="3"/>
  <c r="AS276" i="3"/>
  <c r="AG268" i="3"/>
  <c r="AF276" i="3"/>
  <c r="N356" i="3"/>
  <c r="N329" i="3"/>
  <c r="N247" i="3"/>
  <c r="N12" i="3"/>
  <c r="N11" i="3" s="1"/>
  <c r="AK268" i="3"/>
  <c r="AH268" i="3"/>
  <c r="P276" i="3"/>
  <c r="K268" i="3"/>
  <c r="AA140" i="3"/>
  <c r="Y140" i="3"/>
  <c r="X140" i="3"/>
  <c r="V140" i="3"/>
  <c r="T376" i="2"/>
  <c r="T12" i="3"/>
  <c r="T11" i="3" s="1"/>
  <c r="U12" i="3"/>
  <c r="U11" i="3" s="1"/>
  <c r="S376" i="2"/>
  <c r="Q12" i="3"/>
  <c r="Q11" i="3" s="1"/>
  <c r="N359" i="2"/>
  <c r="AE378" i="1"/>
  <c r="AE377" i="1" s="1"/>
  <c r="AE376" i="1" s="1"/>
  <c r="S378" i="1"/>
  <c r="S377" i="1" s="1"/>
  <c r="S376" i="1" s="1"/>
  <c r="AR376" i="2"/>
  <c r="AR359" i="2" s="1"/>
  <c r="AG12" i="3"/>
  <c r="AG11" i="3" s="1"/>
  <c r="BB378" i="1"/>
  <c r="BB377" i="1" s="1"/>
  <c r="BB376" i="1" s="1"/>
  <c r="AQ359" i="2"/>
  <c r="M359" i="2"/>
  <c r="AD383" i="1"/>
  <c r="Q371" i="2"/>
  <c r="Q370" i="2" s="1"/>
  <c r="BC378" i="1"/>
  <c r="BC377" i="1" s="1"/>
  <c r="BC376" i="1" s="1"/>
  <c r="AK12" i="3"/>
  <c r="AK11" i="3" s="1"/>
  <c r="AZ371" i="1"/>
  <c r="AZ370" i="1" s="1"/>
  <c r="AZ369" i="1" s="1"/>
  <c r="AZ368" i="1" s="1"/>
  <c r="AV378" i="1"/>
  <c r="AV377" i="1" s="1"/>
  <c r="AV376" i="1" s="1"/>
  <c r="AO378" i="1"/>
  <c r="AO377" i="1" s="1"/>
  <c r="AO376" i="1" s="1"/>
  <c r="AN371" i="1"/>
  <c r="AN370" i="1" s="1"/>
  <c r="AN369" i="1" s="1"/>
  <c r="AN368" i="1" s="1"/>
  <c r="AM371" i="1"/>
  <c r="AM370" i="1" s="1"/>
  <c r="AM369" i="1" s="1"/>
  <c r="AM368" i="1" s="1"/>
  <c r="AK378" i="1"/>
  <c r="AK377" i="1" s="1"/>
  <c r="AK376" i="1" s="1"/>
  <c r="L41" i="3"/>
  <c r="AN371" i="2"/>
  <c r="AN370" i="2" s="1"/>
  <c r="AR41" i="3"/>
  <c r="AE41" i="3"/>
  <c r="R359" i="2"/>
  <c r="S12" i="3"/>
  <c r="S11" i="3" s="1"/>
  <c r="P41" i="3"/>
  <c r="N385" i="1"/>
  <c r="AD385" i="1" s="1"/>
  <c r="P382" i="2"/>
  <c r="P381" i="2" s="1"/>
  <c r="P380" i="2" s="1"/>
  <c r="P376" i="2" s="1"/>
  <c r="P359" i="2" s="1"/>
  <c r="AW359" i="2"/>
  <c r="AZ376" i="2"/>
  <c r="AZ359" i="2" s="1"/>
  <c r="AY378" i="1"/>
  <c r="AY377" i="1" s="1"/>
  <c r="AY376" i="1" s="1"/>
  <c r="AX378" i="1"/>
  <c r="AX377" i="1" s="1"/>
  <c r="AX376" i="1" s="1"/>
  <c r="AG376" i="2"/>
  <c r="AG359" i="2" s="1"/>
  <c r="AO41" i="3"/>
  <c r="AQ41" i="3"/>
  <c r="R378" i="1"/>
  <c r="AD379" i="1"/>
  <c r="AD380" i="1"/>
  <c r="AF12" i="3"/>
  <c r="AF11" i="3" s="1"/>
  <c r="Q41" i="3"/>
  <c r="AD382" i="1"/>
  <c r="AI41" i="3"/>
  <c r="AX371" i="1"/>
  <c r="AX370" i="1" s="1"/>
  <c r="AX369" i="1" s="1"/>
  <c r="AX368" i="1" s="1"/>
  <c r="AP378" i="1"/>
  <c r="AP377" i="1" s="1"/>
  <c r="AP376" i="1" s="1"/>
  <c r="AO371" i="1"/>
  <c r="AO370" i="1" s="1"/>
  <c r="AO369" i="1" s="1"/>
  <c r="AO368" i="1" s="1"/>
  <c r="AH378" i="1"/>
  <c r="AH377" i="1" s="1"/>
  <c r="AH376" i="1" s="1"/>
  <c r="BA371" i="2"/>
  <c r="BA370" i="2" s="1"/>
  <c r="AL41" i="3"/>
  <c r="AJ41" i="3"/>
  <c r="BB12" i="3"/>
  <c r="BB11" i="3" s="1"/>
  <c r="AM371" i="2"/>
  <c r="AM370" i="2" s="1"/>
  <c r="AV41" i="3"/>
  <c r="AM41" i="3"/>
  <c r="AV376" i="2"/>
  <c r="AV359" i="2" s="1"/>
  <c r="BA12" i="3"/>
  <c r="BA11" i="3" s="1"/>
  <c r="AY12" i="3"/>
  <c r="AY11" i="3" s="1"/>
  <c r="AY41" i="3"/>
  <c r="AR360" i="1"/>
  <c r="AN362" i="1"/>
  <c r="AN361" i="1" s="1"/>
  <c r="AN360" i="1" s="1"/>
  <c r="AN359" i="1" s="1"/>
  <c r="AM368" i="3"/>
  <c r="AM367" i="3" s="1"/>
  <c r="AM366" i="3" s="1"/>
  <c r="AM365" i="3" s="1"/>
  <c r="AM364" i="3" s="1"/>
  <c r="AM352" i="2"/>
  <c r="AM351" i="2" s="1"/>
  <c r="AM350" i="2" s="1"/>
  <c r="AM349" i="2" s="1"/>
  <c r="AM348" i="2" s="1"/>
  <c r="U364" i="3"/>
  <c r="AF364" i="3"/>
  <c r="L364" i="3"/>
  <c r="AW364" i="3"/>
  <c r="J340" i="1"/>
  <c r="P349" i="2"/>
  <c r="P348" i="2" s="1"/>
  <c r="P337" i="2" s="1"/>
  <c r="O337" i="2"/>
  <c r="AH337" i="2"/>
  <c r="R337" i="2"/>
  <c r="BA349" i="2"/>
  <c r="BA348" i="2" s="1"/>
  <c r="AO356" i="1"/>
  <c r="AO355" i="1" s="1"/>
  <c r="AO357" i="1"/>
  <c r="AN88" i="3"/>
  <c r="AN366" i="2"/>
  <c r="AN365" i="2" s="1"/>
  <c r="U359" i="2"/>
  <c r="AD364" i="2"/>
  <c r="AD359" i="2" s="1"/>
  <c r="AE359" i="2"/>
  <c r="K341" i="1"/>
  <c r="K340" i="1" s="1"/>
  <c r="BB87" i="3"/>
  <c r="L364" i="2"/>
  <c r="AT359" i="2"/>
  <c r="BB364" i="2"/>
  <c r="BC357" i="1"/>
  <c r="AX364" i="2"/>
  <c r="AX359" i="2" s="1"/>
  <c r="AH63" i="3"/>
  <c r="M341" i="1"/>
  <c r="M340" i="1" s="1"/>
  <c r="AE341" i="1"/>
  <c r="AE340" i="1" s="1"/>
  <c r="BB341" i="1"/>
  <c r="BB340" i="1" s="1"/>
  <c r="AV63" i="3"/>
  <c r="AV364" i="2"/>
  <c r="U341" i="1"/>
  <c r="U340" i="1" s="1"/>
  <c r="T364" i="2"/>
  <c r="AQ63" i="3"/>
  <c r="BC341" i="1"/>
  <c r="BC340" i="1" s="1"/>
  <c r="AK63" i="3"/>
  <c r="AD339" i="2"/>
  <c r="AD338" i="2" s="1"/>
  <c r="AD41" i="3"/>
  <c r="K339" i="2"/>
  <c r="K338" i="2" s="1"/>
  <c r="R342" i="1"/>
  <c r="R341" i="1" s="1"/>
  <c r="R340" i="1" s="1"/>
  <c r="AS342" i="1"/>
  <c r="AS341" i="1" s="1"/>
  <c r="AS340" i="1" s="1"/>
  <c r="BA342" i="1"/>
  <c r="BA341" i="1" s="1"/>
  <c r="AZ342" i="1"/>
  <c r="AZ341" i="1" s="1"/>
  <c r="AZ340" i="1" s="1"/>
  <c r="AY342" i="1"/>
  <c r="AY341" i="1" s="1"/>
  <c r="AY340" i="1" s="1"/>
  <c r="AL342" i="1"/>
  <c r="AL341" i="1" s="1"/>
  <c r="AL340" i="1" s="1"/>
  <c r="J41" i="3"/>
  <c r="AF342" i="1"/>
  <c r="AF341" i="1" s="1"/>
  <c r="AF340" i="1" s="1"/>
  <c r="AF41" i="3"/>
  <c r="Q339" i="2"/>
  <c r="Q338" i="2" s="1"/>
  <c r="Q337" i="2" s="1"/>
  <c r="AT339" i="2"/>
  <c r="AT338" i="2" s="1"/>
  <c r="AT337" i="2" s="1"/>
  <c r="N342" i="1"/>
  <c r="N341" i="1" s="1"/>
  <c r="N340" i="1" s="1"/>
  <c r="AT342" i="1"/>
  <c r="AT341" i="1" s="1"/>
  <c r="AR342" i="1"/>
  <c r="AR341" i="1" s="1"/>
  <c r="AH41" i="3"/>
  <c r="AU339" i="2"/>
  <c r="AU338" i="2" s="1"/>
  <c r="AV342" i="1"/>
  <c r="AV341" i="1" s="1"/>
  <c r="AH342" i="1"/>
  <c r="AH341" i="1" s="1"/>
  <c r="AH340" i="1" s="1"/>
  <c r="L342" i="1"/>
  <c r="L341" i="1" s="1"/>
  <c r="L340" i="1" s="1"/>
  <c r="AG342" i="1"/>
  <c r="AG341" i="1" s="1"/>
  <c r="AG340" i="1" s="1"/>
  <c r="K41" i="3"/>
  <c r="AG41" i="3"/>
  <c r="AS41" i="3"/>
  <c r="AS339" i="2"/>
  <c r="AS338" i="2" s="1"/>
  <c r="AS337" i="2" s="1"/>
  <c r="AJ339" i="2"/>
  <c r="AJ338" i="2" s="1"/>
  <c r="AJ337" i="2" s="1"/>
  <c r="BA339" i="2"/>
  <c r="BA338" i="2" s="1"/>
  <c r="AP41" i="3"/>
  <c r="AK342" i="1"/>
  <c r="AK341" i="1" s="1"/>
  <c r="AJ342" i="1"/>
  <c r="AJ341" i="1" s="1"/>
  <c r="AJ340" i="1" s="1"/>
  <c r="T342" i="1"/>
  <c r="T341" i="1" s="1"/>
  <c r="T340" i="1" s="1"/>
  <c r="S342" i="1"/>
  <c r="S341" i="1" s="1"/>
  <c r="S340" i="1" s="1"/>
  <c r="R41" i="3"/>
  <c r="O41" i="3"/>
  <c r="N339" i="2"/>
  <c r="N338" i="2" s="1"/>
  <c r="N337" i="2" s="1"/>
  <c r="AR339" i="2"/>
  <c r="AR338" i="2" s="1"/>
  <c r="Q342" i="1"/>
  <c r="Q341" i="1" s="1"/>
  <c r="Q340" i="1" s="1"/>
  <c r="AU342" i="1"/>
  <c r="AU341" i="1" s="1"/>
  <c r="AU340" i="1" s="1"/>
  <c r="AM342" i="1"/>
  <c r="AM341" i="1" s="1"/>
  <c r="AO344" i="1"/>
  <c r="AO343" i="1" s="1"/>
  <c r="AO342" i="1" s="1"/>
  <c r="AO341" i="1" s="1"/>
  <c r="AN342" i="2"/>
  <c r="AN341" i="2" s="1"/>
  <c r="AN340" i="2" s="1"/>
  <c r="AN339" i="2" s="1"/>
  <c r="AN338" i="2" s="1"/>
  <c r="AN337" i="2" s="1"/>
  <c r="AN44" i="3"/>
  <c r="AN43" i="3" s="1"/>
  <c r="AN42" i="3" s="1"/>
  <c r="AM340" i="2"/>
  <c r="AM339" i="2" s="1"/>
  <c r="AM338" i="2" s="1"/>
  <c r="AZ42" i="3"/>
  <c r="BB41" i="3"/>
  <c r="BB339" i="2"/>
  <c r="BB338" i="2" s="1"/>
  <c r="BB337" i="2" s="1"/>
  <c r="AX340" i="2"/>
  <c r="AX339" i="2" s="1"/>
  <c r="AX338" i="2" s="1"/>
  <c r="AX337" i="2" s="1"/>
  <c r="AG320" i="1"/>
  <c r="AG315" i="1" s="1"/>
  <c r="AG329" i="3"/>
  <c r="AG323" i="3" s="1"/>
  <c r="S315" i="1"/>
  <c r="AF320" i="1"/>
  <c r="AF315" i="1" s="1"/>
  <c r="AD243" i="3"/>
  <c r="L329" i="3"/>
  <c r="L323" i="3" s="1"/>
  <c r="AE304" i="2"/>
  <c r="AE303" i="2" s="1"/>
  <c r="S329" i="3"/>
  <c r="AD304" i="2"/>
  <c r="AD303" i="2" s="1"/>
  <c r="AM317" i="3"/>
  <c r="AM316" i="3" s="1"/>
  <c r="L301" i="1"/>
  <c r="AE301" i="1"/>
  <c r="AQ246" i="2"/>
  <c r="AQ245" i="2" s="1"/>
  <c r="AD294" i="3"/>
  <c r="AT304" i="2"/>
  <c r="AT303" i="2" s="1"/>
  <c r="AS243" i="3"/>
  <c r="T298" i="2"/>
  <c r="T297" i="2" s="1"/>
  <c r="T296" i="2" s="1"/>
  <c r="U265" i="2"/>
  <c r="U308" i="2"/>
  <c r="U304" i="2" s="1"/>
  <c r="U303" i="2" s="1"/>
  <c r="U247" i="3"/>
  <c r="R247" i="3"/>
  <c r="R243" i="3" s="1"/>
  <c r="T329" i="3"/>
  <c r="U329" i="3"/>
  <c r="U323" i="3" s="1"/>
  <c r="O306" i="3"/>
  <c r="Q304" i="2"/>
  <c r="Q303" i="2" s="1"/>
  <c r="AS332" i="1"/>
  <c r="BC320" i="1"/>
  <c r="S308" i="2"/>
  <c r="L299" i="3"/>
  <c r="AM329" i="3"/>
  <c r="L304" i="2"/>
  <c r="L303" i="2" s="1"/>
  <c r="U306" i="3"/>
  <c r="M243" i="3"/>
  <c r="AS323" i="3"/>
  <c r="AT243" i="3"/>
  <c r="O332" i="1"/>
  <c r="O331" i="1" s="1"/>
  <c r="AZ308" i="2"/>
  <c r="AV308" i="2"/>
  <c r="AV304" i="2" s="1"/>
  <c r="AV303" i="2" s="1"/>
  <c r="BB320" i="1"/>
  <c r="BB315" i="1" s="1"/>
  <c r="AE298" i="2"/>
  <c r="AE297" i="2" s="1"/>
  <c r="AE296" i="2" s="1"/>
  <c r="K304" i="2"/>
  <c r="K303" i="2" s="1"/>
  <c r="AE323" i="3"/>
  <c r="AG301" i="1"/>
  <c r="J301" i="1"/>
  <c r="AQ323" i="3"/>
  <c r="AM304" i="2"/>
  <c r="AM303" i="2" s="1"/>
  <c r="J323" i="3"/>
  <c r="AQ298" i="2"/>
  <c r="AQ297" i="2" s="1"/>
  <c r="AQ296" i="2" s="1"/>
  <c r="AF301" i="1"/>
  <c r="AS306" i="3"/>
  <c r="AS294" i="3" s="1"/>
  <c r="M304" i="2"/>
  <c r="M303" i="2" s="1"/>
  <c r="AG304" i="2"/>
  <c r="AG303" i="2" s="1"/>
  <c r="R298" i="2"/>
  <c r="R297" i="2" s="1"/>
  <c r="R296" i="2" s="1"/>
  <c r="BC315" i="1"/>
  <c r="AS338" i="1"/>
  <c r="AZ333" i="3"/>
  <c r="AZ332" i="3" s="1"/>
  <c r="AV323" i="3"/>
  <c r="AP332" i="1"/>
  <c r="AO320" i="1"/>
  <c r="AT298" i="2"/>
  <c r="AT297" i="2" s="1"/>
  <c r="AT296" i="2" s="1"/>
  <c r="P306" i="3"/>
  <c r="AI298" i="2"/>
  <c r="AI297" i="2" s="1"/>
  <c r="AI296" i="2" s="1"/>
  <c r="BA298" i="2"/>
  <c r="BA297" i="2" s="1"/>
  <c r="BA296" i="2" s="1"/>
  <c r="AU301" i="1"/>
  <c r="AO329" i="3"/>
  <c r="AO323" i="3" s="1"/>
  <c r="AP331" i="1"/>
  <c r="AJ331" i="1"/>
  <c r="P320" i="1"/>
  <c r="P315" i="1" s="1"/>
  <c r="AS298" i="2"/>
  <c r="AS297" i="2" s="1"/>
  <c r="AS296" i="2" s="1"/>
  <c r="R332" i="1"/>
  <c r="R331" i="1" s="1"/>
  <c r="R315" i="1" s="1"/>
  <c r="R320" i="1"/>
  <c r="O301" i="1"/>
  <c r="AZ298" i="2"/>
  <c r="AZ297" i="2" s="1"/>
  <c r="AZ296" i="2" s="1"/>
  <c r="AI308" i="2"/>
  <c r="AJ304" i="2"/>
  <c r="AJ303" i="2" s="1"/>
  <c r="AI317" i="2"/>
  <c r="AI316" i="2" s="1"/>
  <c r="AS301" i="1"/>
  <c r="AL329" i="3"/>
  <c r="AL323" i="3" s="1"/>
  <c r="AL294" i="3" s="1"/>
  <c r="AY265" i="2"/>
  <c r="AY246" i="2" s="1"/>
  <c r="AY245" i="2" s="1"/>
  <c r="AZ332" i="1"/>
  <c r="AZ331" i="1" s="1"/>
  <c r="AP320" i="1"/>
  <c r="AO331" i="1"/>
  <c r="AO315" i="1" s="1"/>
  <c r="AN320" i="1"/>
  <c r="AN315" i="1" s="1"/>
  <c r="AK315" i="1"/>
  <c r="M298" i="2"/>
  <c r="M297" i="2" s="1"/>
  <c r="M296" i="2" s="1"/>
  <c r="AR298" i="2"/>
  <c r="AR297" i="2" s="1"/>
  <c r="AR296" i="2" s="1"/>
  <c r="Q301" i="1"/>
  <c r="AZ304" i="2"/>
  <c r="AZ303" i="2" s="1"/>
  <c r="AT301" i="1"/>
  <c r="AP323" i="3"/>
  <c r="AX320" i="1"/>
  <c r="AW320" i="1"/>
  <c r="AW315" i="1" s="1"/>
  <c r="AV315" i="1"/>
  <c r="AJ320" i="1"/>
  <c r="AJ315" i="1" s="1"/>
  <c r="AH320" i="1"/>
  <c r="AH246" i="2"/>
  <c r="AH245" i="2" s="1"/>
  <c r="BB329" i="3"/>
  <c r="BB323" i="3" s="1"/>
  <c r="AI243" i="3"/>
  <c r="AH301" i="1"/>
  <c r="R301" i="1"/>
  <c r="AY247" i="3"/>
  <c r="AY243" i="3" s="1"/>
  <c r="BB306" i="3"/>
  <c r="AY301" i="1"/>
  <c r="AX301" i="1"/>
  <c r="AO301" i="1"/>
  <c r="AP243" i="3"/>
  <c r="AJ301" i="1"/>
  <c r="AI301" i="1"/>
  <c r="AK298" i="2"/>
  <c r="AK297" i="2" s="1"/>
  <c r="AK296" i="2" s="1"/>
  <c r="AU298" i="2"/>
  <c r="AU297" i="2" s="1"/>
  <c r="AU296" i="2" s="1"/>
  <c r="AY329" i="3"/>
  <c r="AZ301" i="1"/>
  <c r="AW301" i="1"/>
  <c r="AP301" i="1"/>
  <c r="AM301" i="1"/>
  <c r="AL301" i="1"/>
  <c r="AR301" i="1"/>
  <c r="AM244" i="2"/>
  <c r="AM243" i="2" s="1"/>
  <c r="AM242" i="2" s="1"/>
  <c r="AM241" i="2" s="1"/>
  <c r="AM240" i="2" s="1"/>
  <c r="AL246" i="3"/>
  <c r="AL245" i="3" s="1"/>
  <c r="AL244" i="3" s="1"/>
  <c r="AL243" i="3" s="1"/>
  <c r="AL164" i="3" s="1"/>
  <c r="N243" i="3"/>
  <c r="AN243" i="3"/>
  <c r="K243" i="3"/>
  <c r="U303" i="1"/>
  <c r="U302" i="1" s="1"/>
  <c r="U301" i="1" s="1"/>
  <c r="O243" i="3"/>
  <c r="AU243" i="3"/>
  <c r="AO243" i="3"/>
  <c r="AN244" i="2"/>
  <c r="AN243" i="2" s="1"/>
  <c r="AN242" i="2" s="1"/>
  <c r="AN241" i="2" s="1"/>
  <c r="AN240" i="2" s="1"/>
  <c r="AE243" i="3"/>
  <c r="AL244" i="2"/>
  <c r="AL243" i="2" s="1"/>
  <c r="AL242" i="2" s="1"/>
  <c r="AL241" i="2" s="1"/>
  <c r="AL240" i="2" s="1"/>
  <c r="AH243" i="3"/>
  <c r="AH164" i="3" s="1"/>
  <c r="AM246" i="3"/>
  <c r="AM245" i="3" s="1"/>
  <c r="AM244" i="3" s="1"/>
  <c r="AM243" i="3" s="1"/>
  <c r="R296" i="1"/>
  <c r="R295" i="1" s="1"/>
  <c r="O238" i="3"/>
  <c r="O237" i="3" s="1"/>
  <c r="AN293" i="1"/>
  <c r="AN292" i="1" s="1"/>
  <c r="AN282" i="1" s="1"/>
  <c r="AM236" i="3"/>
  <c r="AM235" i="3" s="1"/>
  <c r="AM234" i="3" s="1"/>
  <c r="AM224" i="3" s="1"/>
  <c r="K327" i="2"/>
  <c r="K326" i="2" s="1"/>
  <c r="K325" i="2" s="1"/>
  <c r="BA238" i="3"/>
  <c r="BA237" i="3" s="1"/>
  <c r="AR282" i="1"/>
  <c r="AO299" i="1"/>
  <c r="AN242" i="3"/>
  <c r="AN241" i="3" s="1"/>
  <c r="AN331" i="2"/>
  <c r="AN330" i="2" s="1"/>
  <c r="AM296" i="1"/>
  <c r="AM295" i="1" s="1"/>
  <c r="AN329" i="2"/>
  <c r="AN328" i="2" s="1"/>
  <c r="AO297" i="1"/>
  <c r="AN240" i="3"/>
  <c r="AN239" i="3" s="1"/>
  <c r="S327" i="2"/>
  <c r="S326" i="2" s="1"/>
  <c r="S325" i="2" s="1"/>
  <c r="AZ331" i="2"/>
  <c r="AZ330" i="2" s="1"/>
  <c r="AZ327" i="2" s="1"/>
  <c r="AZ326" i="2" s="1"/>
  <c r="AZ325" i="2" s="1"/>
  <c r="S238" i="3"/>
  <c r="S237" i="3" s="1"/>
  <c r="U238" i="3"/>
  <c r="U237" i="3" s="1"/>
  <c r="U327" i="2"/>
  <c r="U326" i="2" s="1"/>
  <c r="U325" i="2" s="1"/>
  <c r="AX327" i="2"/>
  <c r="AX326" i="2" s="1"/>
  <c r="AX325" i="2" s="1"/>
  <c r="AY224" i="3"/>
  <c r="BB224" i="3"/>
  <c r="AM300" i="2"/>
  <c r="AM299" i="2" s="1"/>
  <c r="AM298" i="2" s="1"/>
  <c r="AM297" i="2" s="1"/>
  <c r="AM296" i="2" s="1"/>
  <c r="AN277" i="1"/>
  <c r="AN276" i="1" s="1"/>
  <c r="AM220" i="3"/>
  <c r="AM219" i="3" s="1"/>
  <c r="AM218" i="3" s="1"/>
  <c r="N239" i="2"/>
  <c r="Q190" i="3"/>
  <c r="AY190" i="3"/>
  <c r="AK190" i="3"/>
  <c r="AZ190" i="3"/>
  <c r="AI190" i="3"/>
  <c r="O248" i="1"/>
  <c r="AF190" i="3"/>
  <c r="AE190" i="3"/>
  <c r="AN202" i="3"/>
  <c r="AN201" i="3" s="1"/>
  <c r="AN200" i="3" s="1"/>
  <c r="AN190" i="3" s="1"/>
  <c r="AO259" i="1"/>
  <c r="AO258" i="1" s="1"/>
  <c r="AO248" i="1" s="1"/>
  <c r="AE248" i="1"/>
  <c r="L248" i="1"/>
  <c r="AW190" i="3"/>
  <c r="AW164" i="3" s="1"/>
  <c r="AT248" i="1"/>
  <c r="AO190" i="3"/>
  <c r="AX190" i="3"/>
  <c r="AX164" i="3" s="1"/>
  <c r="AZ248" i="1"/>
  <c r="AW248" i="1"/>
  <c r="AM248" i="1"/>
  <c r="AJ248" i="1"/>
  <c r="AH248" i="1"/>
  <c r="S190" i="3"/>
  <c r="K248" i="1"/>
  <c r="BA248" i="1"/>
  <c r="BB248" i="1"/>
  <c r="AV190" i="3"/>
  <c r="AJ190" i="3"/>
  <c r="AX248" i="1"/>
  <c r="AV248" i="1"/>
  <c r="AL248" i="1"/>
  <c r="AI248" i="1"/>
  <c r="AG248" i="1"/>
  <c r="U248" i="1"/>
  <c r="N248" i="1"/>
  <c r="Q248" i="1"/>
  <c r="AS248" i="1"/>
  <c r="BC248" i="1"/>
  <c r="AP248" i="1"/>
  <c r="AK248" i="1"/>
  <c r="AF248" i="1"/>
  <c r="R248" i="1"/>
  <c r="M248" i="1"/>
  <c r="AU248" i="1"/>
  <c r="AY248" i="1"/>
  <c r="AR248" i="1"/>
  <c r="AN250" i="1"/>
  <c r="AN249" i="1" s="1"/>
  <c r="AM193" i="3"/>
  <c r="AM192" i="3" s="1"/>
  <c r="AM191" i="3" s="1"/>
  <c r="AM249" i="2"/>
  <c r="AM248" i="2" s="1"/>
  <c r="AM247" i="2" s="1"/>
  <c r="BB190" i="3"/>
  <c r="AK246" i="2"/>
  <c r="AK245" i="2" s="1"/>
  <c r="AV246" i="2"/>
  <c r="AV245" i="2" s="1"/>
  <c r="L190" i="3"/>
  <c r="AD246" i="2"/>
  <c r="AD245" i="2" s="1"/>
  <c r="BA223" i="1"/>
  <c r="AS246" i="2"/>
  <c r="AS245" i="2" s="1"/>
  <c r="AS239" i="2" s="1"/>
  <c r="U223" i="1"/>
  <c r="K223" i="1"/>
  <c r="AJ165" i="3"/>
  <c r="AX298" i="2"/>
  <c r="AX297" i="2" s="1"/>
  <c r="AX296" i="2" s="1"/>
  <c r="L165" i="3"/>
  <c r="AE165" i="3"/>
  <c r="S223" i="1"/>
  <c r="S222" i="1" s="1"/>
  <c r="S221" i="1" s="1"/>
  <c r="AW298" i="2"/>
  <c r="AW297" i="2" s="1"/>
  <c r="AW296" i="2" s="1"/>
  <c r="AP165" i="3"/>
  <c r="S165" i="3"/>
  <c r="J165" i="3"/>
  <c r="AS165" i="3"/>
  <c r="BA165" i="3"/>
  <c r="AK165" i="3"/>
  <c r="AD165" i="3"/>
  <c r="AH239" i="2"/>
  <c r="AN177" i="3"/>
  <c r="AN176" i="3" s="1"/>
  <c r="AN175" i="3" s="1"/>
  <c r="AN277" i="2"/>
  <c r="AN276" i="2" s="1"/>
  <c r="AN275" i="2" s="1"/>
  <c r="AO234" i="1"/>
  <c r="AO233" i="1" s="1"/>
  <c r="J223" i="1"/>
  <c r="AF223" i="1"/>
  <c r="AG165" i="3"/>
  <c r="AG246" i="2"/>
  <c r="AG245" i="2" s="1"/>
  <c r="M223" i="1"/>
  <c r="AS223" i="1"/>
  <c r="AU223" i="1"/>
  <c r="AU165" i="3"/>
  <c r="AZ223" i="1"/>
  <c r="K165" i="3"/>
  <c r="AG223" i="1"/>
  <c r="O223" i="1"/>
  <c r="M165" i="3"/>
  <c r="AR246" i="2"/>
  <c r="AR245" i="2" s="1"/>
  <c r="L223" i="1"/>
  <c r="L222" i="1" s="1"/>
  <c r="L221" i="1" s="1"/>
  <c r="Q246" i="2"/>
  <c r="Q245" i="2" s="1"/>
  <c r="Q239" i="2" s="1"/>
  <c r="AT223" i="1"/>
  <c r="BC223" i="1"/>
  <c r="BB165" i="3"/>
  <c r="AP223" i="1"/>
  <c r="AI223" i="1"/>
  <c r="O165" i="3"/>
  <c r="Q223" i="1"/>
  <c r="Q222" i="1" s="1"/>
  <c r="Q221" i="1" s="1"/>
  <c r="AV223" i="1"/>
  <c r="AM223" i="1"/>
  <c r="AL223" i="1"/>
  <c r="AJ223" i="1"/>
  <c r="AH223" i="1"/>
  <c r="AE223" i="1"/>
  <c r="AQ165" i="3"/>
  <c r="AT165" i="3"/>
  <c r="AT246" i="2"/>
  <c r="AT245" i="2" s="1"/>
  <c r="R223" i="1"/>
  <c r="N223" i="1"/>
  <c r="AY165" i="3"/>
  <c r="AY223" i="1"/>
  <c r="AX223" i="1"/>
  <c r="AX222" i="1" s="1"/>
  <c r="AW223" i="1"/>
  <c r="AO223" i="1"/>
  <c r="AK223" i="1"/>
  <c r="AR223" i="1"/>
  <c r="AN225" i="1"/>
  <c r="AN224" i="1" s="1"/>
  <c r="AN223" i="1" s="1"/>
  <c r="AM168" i="3"/>
  <c r="AM167" i="3" s="1"/>
  <c r="AM166" i="3" s="1"/>
  <c r="AM165" i="3" s="1"/>
  <c r="AM252" i="2"/>
  <c r="AM251" i="2" s="1"/>
  <c r="AM250" i="2" s="1"/>
  <c r="K246" i="2"/>
  <c r="K245" i="2" s="1"/>
  <c r="L246" i="2"/>
  <c r="L245" i="2" s="1"/>
  <c r="BB246" i="2"/>
  <c r="BB245" i="2" s="1"/>
  <c r="AZ246" i="2"/>
  <c r="AZ245" i="2" s="1"/>
  <c r="M246" i="2"/>
  <c r="M245" i="2" s="1"/>
  <c r="M239" i="2" s="1"/>
  <c r="AP164" i="3"/>
  <c r="S13" i="2"/>
  <c r="S12" i="2" s="1"/>
  <c r="S11" i="2" s="1"/>
  <c r="S190" i="1"/>
  <c r="S189" i="1" s="1"/>
  <c r="S188" i="1" s="1"/>
  <c r="S172" i="1" s="1"/>
  <c r="S326" i="3"/>
  <c r="S325" i="3" s="1"/>
  <c r="S324" i="3" s="1"/>
  <c r="S323" i="3" s="1"/>
  <c r="AF199" i="1"/>
  <c r="AF194" i="1" s="1"/>
  <c r="AG199" i="1"/>
  <c r="AG194" i="1" s="1"/>
  <c r="AD204" i="2"/>
  <c r="AD190" i="2" s="1"/>
  <c r="AD189" i="2" s="1"/>
  <c r="AD188" i="2" s="1"/>
  <c r="T203" i="2"/>
  <c r="T202" i="2" s="1"/>
  <c r="T201" i="2" s="1"/>
  <c r="T211" i="1"/>
  <c r="T210" i="1" s="1"/>
  <c r="T355" i="3"/>
  <c r="T354" i="3" s="1"/>
  <c r="T353" i="3" s="1"/>
  <c r="J342" i="3"/>
  <c r="J337" i="3" s="1"/>
  <c r="U208" i="2"/>
  <c r="U207" i="2" s="1"/>
  <c r="U204" i="2" s="1"/>
  <c r="T208" i="1"/>
  <c r="T205" i="1" s="1"/>
  <c r="AN191" i="2"/>
  <c r="K309" i="3"/>
  <c r="K308" i="3" s="1"/>
  <c r="K307" i="3" s="1"/>
  <c r="K306" i="3" s="1"/>
  <c r="AM306" i="3"/>
  <c r="K326" i="3"/>
  <c r="K325" i="3" s="1"/>
  <c r="K324" i="3" s="1"/>
  <c r="T198" i="1"/>
  <c r="AD11" i="2"/>
  <c r="AQ356" i="3"/>
  <c r="AQ342" i="3" s="1"/>
  <c r="AQ337" i="3" s="1"/>
  <c r="AS234" i="2"/>
  <c r="AS233" i="2"/>
  <c r="AE11" i="2"/>
  <c r="S233" i="2"/>
  <c r="S234" i="2"/>
  <c r="K356" i="3"/>
  <c r="K342" i="3" s="1"/>
  <c r="K337" i="3" s="1"/>
  <c r="AT234" i="2"/>
  <c r="AT233" i="2"/>
  <c r="K323" i="3"/>
  <c r="L343" i="3"/>
  <c r="L342" i="3" s="1"/>
  <c r="L337" i="3" s="1"/>
  <c r="AF306" i="3"/>
  <c r="AE233" i="2"/>
  <c r="AE234" i="2"/>
  <c r="AN196" i="2"/>
  <c r="AN190" i="2" s="1"/>
  <c r="AN189" i="2" s="1"/>
  <c r="AN188" i="2" s="1"/>
  <c r="AM324" i="3"/>
  <c r="J306" i="3"/>
  <c r="J294" i="3" s="1"/>
  <c r="AO356" i="3"/>
  <c r="AO342" i="3" s="1"/>
  <c r="AO337" i="3" s="1"/>
  <c r="AR234" i="2"/>
  <c r="AR233" i="2"/>
  <c r="U172" i="1"/>
  <c r="R343" i="3"/>
  <c r="Q306" i="3"/>
  <c r="Q294" i="3" s="1"/>
  <c r="R326" i="3"/>
  <c r="R325" i="3" s="1"/>
  <c r="AJ348" i="3"/>
  <c r="AJ342" i="3" s="1"/>
  <c r="AJ337" i="3" s="1"/>
  <c r="AU172" i="1"/>
  <c r="BB189" i="1"/>
  <c r="BB188" i="1" s="1"/>
  <c r="AZ343" i="3"/>
  <c r="AR306" i="3"/>
  <c r="AR294" i="3" s="1"/>
  <c r="M306" i="3"/>
  <c r="M294" i="3" s="1"/>
  <c r="S204" i="2"/>
  <c r="S196" i="2"/>
  <c r="R348" i="3"/>
  <c r="L306" i="3"/>
  <c r="L294" i="3" s="1"/>
  <c r="P294" i="3"/>
  <c r="U11" i="2"/>
  <c r="AS11" i="2"/>
  <c r="R199" i="1"/>
  <c r="R194" i="1" s="1"/>
  <c r="R189" i="1"/>
  <c r="R188" i="1" s="1"/>
  <c r="R172" i="1" s="1"/>
  <c r="AT194" i="1"/>
  <c r="AT181" i="1"/>
  <c r="AT172" i="1" s="1"/>
  <c r="BC181" i="1"/>
  <c r="BC172" i="1" s="1"/>
  <c r="BA356" i="3"/>
  <c r="AH306" i="3"/>
  <c r="AH294" i="3" s="1"/>
  <c r="AZ205" i="1"/>
  <c r="U343" i="3"/>
  <c r="S356" i="3"/>
  <c r="S191" i="2"/>
  <c r="U191" i="2"/>
  <c r="T323" i="3"/>
  <c r="P342" i="3"/>
  <c r="T11" i="2"/>
  <c r="AS181" i="1"/>
  <c r="BA181" i="1"/>
  <c r="BA172" i="1" s="1"/>
  <c r="AQ306" i="3"/>
  <c r="R204" i="2"/>
  <c r="R190" i="2" s="1"/>
  <c r="R189" i="2" s="1"/>
  <c r="R356" i="3"/>
  <c r="AT306" i="3"/>
  <c r="AT294" i="3" s="1"/>
  <c r="AF11" i="2"/>
  <c r="AR11" i="2"/>
  <c r="BA191" i="2"/>
  <c r="AR172" i="1"/>
  <c r="BA233" i="2"/>
  <c r="BA234" i="2"/>
  <c r="AH234" i="2"/>
  <c r="AH233" i="2"/>
  <c r="AP306" i="3"/>
  <c r="AP294" i="3" s="1"/>
  <c r="AU294" i="3"/>
  <c r="AZ324" i="3"/>
  <c r="AZ238" i="2"/>
  <c r="AZ237" i="2" s="1"/>
  <c r="AZ236" i="2" s="1"/>
  <c r="AZ235" i="2" s="1"/>
  <c r="AY191" i="2"/>
  <c r="AY306" i="3"/>
  <c r="AY324" i="3"/>
  <c r="AY356" i="3"/>
  <c r="AW189" i="1"/>
  <c r="AW188" i="1" s="1"/>
  <c r="AP189" i="1"/>
  <c r="AP188" i="1" s="1"/>
  <c r="AP172" i="1" s="1"/>
  <c r="AN181" i="1"/>
  <c r="AN172" i="1" s="1"/>
  <c r="AM205" i="1"/>
  <c r="AJ199" i="1"/>
  <c r="AJ194" i="1" s="1"/>
  <c r="AJ172" i="1"/>
  <c r="AI172" i="1"/>
  <c r="N181" i="1"/>
  <c r="N172" i="1" s="1"/>
  <c r="AZ11" i="2"/>
  <c r="AJ219" i="2"/>
  <c r="AX342" i="3"/>
  <c r="AX337" i="3" s="1"/>
  <c r="AZ204" i="2"/>
  <c r="AU191" i="2"/>
  <c r="BA324" i="3"/>
  <c r="AY343" i="3"/>
  <c r="AZ181" i="1"/>
  <c r="AZ172" i="1" s="1"/>
  <c r="AP199" i="1"/>
  <c r="AP194" i="1" s="1"/>
  <c r="AO181" i="1"/>
  <c r="AO172" i="1" s="1"/>
  <c r="P199" i="1"/>
  <c r="P194" i="1" s="1"/>
  <c r="P11" i="2"/>
  <c r="BA219" i="2"/>
  <c r="AO219" i="2"/>
  <c r="AW306" i="3"/>
  <c r="AN306" i="3"/>
  <c r="AO294" i="3"/>
  <c r="AV306" i="3"/>
  <c r="BB358" i="3"/>
  <c r="BB357" i="3" s="1"/>
  <c r="BB356" i="3" s="1"/>
  <c r="AW204" i="2"/>
  <c r="AW190" i="2" s="1"/>
  <c r="AW189" i="2" s="1"/>
  <c r="AW188" i="2" s="1"/>
  <c r="BB343" i="3"/>
  <c r="AY348" i="3"/>
  <c r="AX181" i="1"/>
  <c r="AX172" i="1" s="1"/>
  <c r="AW199" i="1"/>
  <c r="AW194" i="1" s="1"/>
  <c r="AW181" i="1"/>
  <c r="AV181" i="1"/>
  <c r="AV172" i="1" s="1"/>
  <c r="AN199" i="1"/>
  <c r="AN194" i="1" s="1"/>
  <c r="AM172" i="1"/>
  <c r="AK172" i="1"/>
  <c r="AH181" i="1"/>
  <c r="AH172" i="1" s="1"/>
  <c r="P181" i="1"/>
  <c r="P172" i="1" s="1"/>
  <c r="AK190" i="2"/>
  <c r="AK189" i="2" s="1"/>
  <c r="AK188" i="2" s="1"/>
  <c r="AO191" i="2"/>
  <c r="BA348" i="3"/>
  <c r="AY204" i="2"/>
  <c r="AZ348" i="3"/>
  <c r="AZ200" i="1"/>
  <c r="AY199" i="1"/>
  <c r="AY194" i="1" s="1"/>
  <c r="AO213" i="1"/>
  <c r="AO200" i="1"/>
  <c r="AM200" i="1"/>
  <c r="AM199" i="1" s="1"/>
  <c r="AM194" i="1" s="1"/>
  <c r="AL199" i="1"/>
  <c r="AL194" i="1" s="1"/>
  <c r="AK200" i="1"/>
  <c r="AK199" i="1" s="1"/>
  <c r="AK194" i="1" s="1"/>
  <c r="AD182" i="2"/>
  <c r="AD183" i="2"/>
  <c r="S182" i="2"/>
  <c r="S183" i="2"/>
  <c r="M183" i="2"/>
  <c r="M182" i="2"/>
  <c r="J183" i="2"/>
  <c r="J182" i="2"/>
  <c r="AO182" i="2"/>
  <c r="AO183" i="2"/>
  <c r="AZ183" i="2"/>
  <c r="AZ182" i="2"/>
  <c r="U183" i="2"/>
  <c r="U182" i="2"/>
  <c r="K183" i="2"/>
  <c r="K182" i="2"/>
  <c r="AR183" i="2"/>
  <c r="AR182" i="2"/>
  <c r="AR168" i="1"/>
  <c r="AO170" i="1"/>
  <c r="AO169" i="1" s="1"/>
  <c r="AO168" i="1" s="1"/>
  <c r="AN187" i="2"/>
  <c r="AN186" i="2" s="1"/>
  <c r="AN185" i="2" s="1"/>
  <c r="AN184" i="2" s="1"/>
  <c r="AN293" i="3"/>
  <c r="AN292" i="3" s="1"/>
  <c r="AN291" i="3" s="1"/>
  <c r="AN290" i="3" s="1"/>
  <c r="AQ182" i="2"/>
  <c r="AQ183" i="2"/>
  <c r="BB183" i="2"/>
  <c r="BB182" i="2"/>
  <c r="AW182" i="2"/>
  <c r="AW183" i="2"/>
  <c r="K135" i="1"/>
  <c r="U276" i="3"/>
  <c r="AT276" i="3"/>
  <c r="AP276" i="3"/>
  <c r="T276" i="3"/>
  <c r="AS168" i="2"/>
  <c r="AZ154" i="1"/>
  <c r="AZ136" i="1" s="1"/>
  <c r="AZ135" i="1" s="1"/>
  <c r="BB168" i="2"/>
  <c r="AD168" i="2"/>
  <c r="AD150" i="2" s="1"/>
  <c r="AD148" i="2" s="1"/>
  <c r="AV168" i="2"/>
  <c r="AO157" i="1"/>
  <c r="AN155" i="1"/>
  <c r="AN154" i="1" s="1"/>
  <c r="AH155" i="1"/>
  <c r="AH154" i="1" s="1"/>
  <c r="AQ276" i="3"/>
  <c r="AO278" i="3"/>
  <c r="AO277" i="3" s="1"/>
  <c r="AO276" i="3" s="1"/>
  <c r="AG280" i="3"/>
  <c r="AG279" i="3" s="1"/>
  <c r="AG276" i="3" s="1"/>
  <c r="AG258" i="3" s="1"/>
  <c r="AG257" i="3" s="1"/>
  <c r="Q280" i="3"/>
  <c r="Q279" i="3" s="1"/>
  <c r="Q276" i="3" s="1"/>
  <c r="K276" i="3"/>
  <c r="AN168" i="2"/>
  <c r="AL168" i="2"/>
  <c r="AL150" i="2" s="1"/>
  <c r="AU168" i="2"/>
  <c r="AY157" i="1"/>
  <c r="AY154" i="1" s="1"/>
  <c r="AY136" i="1" s="1"/>
  <c r="AY135" i="1" s="1"/>
  <c r="AP157" i="1"/>
  <c r="AP154" i="1" s="1"/>
  <c r="AM157" i="1"/>
  <c r="AM154" i="1" s="1"/>
  <c r="AL157" i="1"/>
  <c r="AL154" i="1" s="1"/>
  <c r="AL136" i="1" s="1"/>
  <c r="AL135" i="1" s="1"/>
  <c r="R157" i="1"/>
  <c r="BB280" i="3"/>
  <c r="BB279" i="3" s="1"/>
  <c r="AM280" i="3"/>
  <c r="AM279" i="3" s="1"/>
  <c r="AM276" i="3" s="1"/>
  <c r="AO168" i="2"/>
  <c r="AO150" i="2" s="1"/>
  <c r="K150" i="2"/>
  <c r="AF136" i="1"/>
  <c r="AF135" i="1" s="1"/>
  <c r="Q168" i="2"/>
  <c r="Q150" i="2" s="1"/>
  <c r="BA136" i="1"/>
  <c r="BA135" i="1" s="1"/>
  <c r="AO155" i="1"/>
  <c r="R155" i="1"/>
  <c r="J276" i="3"/>
  <c r="J258" i="3" s="1"/>
  <c r="J257" i="3" s="1"/>
  <c r="BB278" i="3"/>
  <c r="BB277" i="3" s="1"/>
  <c r="AZ276" i="3"/>
  <c r="AY276" i="3"/>
  <c r="AX278" i="3"/>
  <c r="AX277" i="3" s="1"/>
  <c r="AX276" i="3" s="1"/>
  <c r="AU276" i="3"/>
  <c r="AL278" i="3"/>
  <c r="AL277" i="3" s="1"/>
  <c r="AL276" i="3" s="1"/>
  <c r="AK278" i="3"/>
  <c r="AK277" i="3" s="1"/>
  <c r="AK276" i="3" s="1"/>
  <c r="AD276" i="3"/>
  <c r="U168" i="2"/>
  <c r="U150" i="2" s="1"/>
  <c r="J150" i="2"/>
  <c r="J148" i="2" s="1"/>
  <c r="O136" i="1"/>
  <c r="O135" i="1" s="1"/>
  <c r="O276" i="3"/>
  <c r="U268" i="3"/>
  <c r="AN272" i="3"/>
  <c r="AN271" i="3" s="1"/>
  <c r="AO149" i="1"/>
  <c r="AN164" i="2"/>
  <c r="AN163" i="2" s="1"/>
  <c r="AZ160" i="2"/>
  <c r="AZ150" i="2" s="1"/>
  <c r="AI160" i="2"/>
  <c r="AI150" i="2" s="1"/>
  <c r="AD268" i="3"/>
  <c r="R268" i="3"/>
  <c r="AJ268" i="3"/>
  <c r="P268" i="3"/>
  <c r="AQ150" i="2"/>
  <c r="AQ148" i="2" s="1"/>
  <c r="AG136" i="1"/>
  <c r="AG135" i="1" s="1"/>
  <c r="M150" i="2"/>
  <c r="M148" i="2" s="1"/>
  <c r="M136" i="1"/>
  <c r="M135" i="1" s="1"/>
  <c r="AJ160" i="2"/>
  <c r="AU136" i="1"/>
  <c r="AU135" i="1" s="1"/>
  <c r="AV160" i="2"/>
  <c r="AP149" i="1"/>
  <c r="AH136" i="1"/>
  <c r="AH135" i="1" s="1"/>
  <c r="BA272" i="3"/>
  <c r="BA271" i="3" s="1"/>
  <c r="AS270" i="3"/>
  <c r="AS269" i="3" s="1"/>
  <c r="AS268" i="3" s="1"/>
  <c r="AM270" i="3"/>
  <c r="AM269" i="3" s="1"/>
  <c r="AM268" i="3" s="1"/>
  <c r="S150" i="2"/>
  <c r="AE136" i="1"/>
  <c r="AE135" i="1" s="1"/>
  <c r="L150" i="2"/>
  <c r="L149" i="2" s="1"/>
  <c r="L136" i="1"/>
  <c r="L135" i="1" s="1"/>
  <c r="AT136" i="1"/>
  <c r="AT135" i="1" s="1"/>
  <c r="AK150" i="2"/>
  <c r="AK149" i="2" s="1"/>
  <c r="AX160" i="2"/>
  <c r="AX150" i="2" s="1"/>
  <c r="AU160" i="2"/>
  <c r="AX147" i="1"/>
  <c r="AX146" i="1" s="1"/>
  <c r="AX136" i="1" s="1"/>
  <c r="AX135" i="1" s="1"/>
  <c r="AN149" i="1"/>
  <c r="AN146" i="1" s="1"/>
  <c r="AM147" i="1"/>
  <c r="AM146" i="1" s="1"/>
  <c r="AK147" i="1"/>
  <c r="AK146" i="1" s="1"/>
  <c r="P147" i="1"/>
  <c r="P146" i="1" s="1"/>
  <c r="P136" i="1" s="1"/>
  <c r="P135" i="1" s="1"/>
  <c r="R149" i="1"/>
  <c r="AY268" i="3"/>
  <c r="AU268" i="3"/>
  <c r="AP268" i="3"/>
  <c r="AL272" i="3"/>
  <c r="AL271" i="3" s="1"/>
  <c r="AL268" i="3" s="1"/>
  <c r="AF272" i="3"/>
  <c r="AF271" i="3" s="1"/>
  <c r="AF268" i="3" s="1"/>
  <c r="Q268" i="3"/>
  <c r="N268" i="3"/>
  <c r="AS150" i="2"/>
  <c r="N150" i="2"/>
  <c r="N148" i="2" s="1"/>
  <c r="AW150" i="2"/>
  <c r="AV136" i="1"/>
  <c r="AV135" i="1" s="1"/>
  <c r="AP147" i="1"/>
  <c r="AP146" i="1" s="1"/>
  <c r="AO148" i="1"/>
  <c r="AJ136" i="1"/>
  <c r="AJ135" i="1" s="1"/>
  <c r="R147" i="1"/>
  <c r="R146" i="1" s="1"/>
  <c r="BB268" i="3"/>
  <c r="AZ268" i="3"/>
  <c r="AT268" i="3"/>
  <c r="AE268" i="3"/>
  <c r="AR150" i="2"/>
  <c r="AR149" i="2" s="1"/>
  <c r="AS136" i="1"/>
  <c r="AS135" i="1" s="1"/>
  <c r="BC136" i="1"/>
  <c r="BC135" i="1" s="1"/>
  <c r="AK136" i="1"/>
  <c r="AK135" i="1" s="1"/>
  <c r="O149" i="2"/>
  <c r="M149" i="2"/>
  <c r="AT149" i="2"/>
  <c r="AR136" i="1"/>
  <c r="AW148" i="2"/>
  <c r="AW149" i="2"/>
  <c r="AW138" i="1"/>
  <c r="AW137" i="1" s="1"/>
  <c r="AW136" i="1" s="1"/>
  <c r="AW135" i="1" s="1"/>
  <c r="AN139" i="1"/>
  <c r="AO261" i="3"/>
  <c r="AO260" i="3" s="1"/>
  <c r="AO259" i="3" s="1"/>
  <c r="R138" i="1"/>
  <c r="R137" i="1" s="1"/>
  <c r="AN261" i="3"/>
  <c r="AN260" i="3" s="1"/>
  <c r="AN259" i="3" s="1"/>
  <c r="AM138" i="1"/>
  <c r="AM137" i="1" s="1"/>
  <c r="AM136" i="1" s="1"/>
  <c r="AM135" i="1" s="1"/>
  <c r="AR261" i="3"/>
  <c r="AR260" i="3" s="1"/>
  <c r="AR259" i="3" s="1"/>
  <c r="AG108" i="1"/>
  <c r="AT92" i="2"/>
  <c r="AT91" i="2" s="1"/>
  <c r="K108" i="1"/>
  <c r="K100" i="1" s="1"/>
  <c r="AF108" i="1"/>
  <c r="S108" i="1"/>
  <c r="S100" i="1" s="1"/>
  <c r="O100" i="1"/>
  <c r="AR92" i="2"/>
  <c r="AR91" i="2" s="1"/>
  <c r="M108" i="1"/>
  <c r="L108" i="1"/>
  <c r="Q108" i="1"/>
  <c r="Q100" i="1" s="1"/>
  <c r="AQ92" i="2"/>
  <c r="AQ91" i="2" s="1"/>
  <c r="AW92" i="2"/>
  <c r="AW91" i="2" s="1"/>
  <c r="AY108" i="1"/>
  <c r="AY100" i="1" s="1"/>
  <c r="AW108" i="1"/>
  <c r="AP108" i="1"/>
  <c r="AN108" i="1"/>
  <c r="AL108" i="1"/>
  <c r="AH108" i="1"/>
  <c r="P92" i="2"/>
  <c r="P91" i="2" s="1"/>
  <c r="R108" i="1"/>
  <c r="O92" i="2"/>
  <c r="O91" i="2" s="1"/>
  <c r="AV108" i="1"/>
  <c r="L100" i="1"/>
  <c r="M92" i="2"/>
  <c r="M91" i="2" s="1"/>
  <c r="AM92" i="2"/>
  <c r="AM91" i="2" s="1"/>
  <c r="AS92" i="2"/>
  <c r="AS91" i="2" s="1"/>
  <c r="R110" i="2"/>
  <c r="R109" i="2" s="1"/>
  <c r="R108" i="2" s="1"/>
  <c r="R92" i="2" s="1"/>
  <c r="R91" i="2" s="1"/>
  <c r="AI108" i="1"/>
  <c r="BA116" i="1"/>
  <c r="BA115" i="1" s="1"/>
  <c r="BA108" i="1" s="1"/>
  <c r="BA119" i="1"/>
  <c r="BA118" i="1" s="1"/>
  <c r="BA122" i="1"/>
  <c r="BA121" i="1" s="1"/>
  <c r="BB125" i="1"/>
  <c r="BB124" i="1" s="1"/>
  <c r="BB108" i="1" s="1"/>
  <c r="AK92" i="2"/>
  <c r="AK91" i="2" s="1"/>
  <c r="AX100" i="1"/>
  <c r="AZ116" i="2"/>
  <c r="AZ115" i="2" s="1"/>
  <c r="AZ114" i="2" s="1"/>
  <c r="AH92" i="2"/>
  <c r="AH91" i="2" s="1"/>
  <c r="AV100" i="1"/>
  <c r="AU100" i="1"/>
  <c r="AM100" i="1"/>
  <c r="AI92" i="2"/>
  <c r="AI91" i="2" s="1"/>
  <c r="T92" i="2"/>
  <c r="T91" i="2" s="1"/>
  <c r="AF133" i="3"/>
  <c r="R133" i="3"/>
  <c r="M101" i="1"/>
  <c r="Q92" i="2"/>
  <c r="Q91" i="2" s="1"/>
  <c r="AS101" i="1"/>
  <c r="AZ133" i="3"/>
  <c r="AK133" i="3"/>
  <c r="AW101" i="1"/>
  <c r="AW100" i="1" s="1"/>
  <c r="AP101" i="1"/>
  <c r="AP100" i="1" s="1"/>
  <c r="AN136" i="3"/>
  <c r="AN135" i="3" s="1"/>
  <c r="AN134" i="3" s="1"/>
  <c r="AO103" i="1"/>
  <c r="AO102" i="1" s="1"/>
  <c r="AH101" i="1"/>
  <c r="AH100" i="1" s="1"/>
  <c r="AG92" i="2"/>
  <c r="AG91" i="2" s="1"/>
  <c r="K92" i="2"/>
  <c r="K91" i="2" s="1"/>
  <c r="R101" i="1"/>
  <c r="AZ101" i="1"/>
  <c r="AZ100" i="1" s="1"/>
  <c r="AL101" i="1"/>
  <c r="AL100" i="1" s="1"/>
  <c r="AI101" i="1"/>
  <c r="AI100" i="1" s="1"/>
  <c r="N101" i="1"/>
  <c r="U101" i="1"/>
  <c r="U100" i="1" s="1"/>
  <c r="AN107" i="2"/>
  <c r="AN106" i="2" s="1"/>
  <c r="AN105" i="2" s="1"/>
  <c r="AO106" i="1"/>
  <c r="AO105" i="1" s="1"/>
  <c r="AN139" i="3"/>
  <c r="AN138" i="3" s="1"/>
  <c r="AN137" i="3" s="1"/>
  <c r="AN101" i="1"/>
  <c r="AN100" i="1" s="1"/>
  <c r="L133" i="3"/>
  <c r="AL101" i="2"/>
  <c r="AL100" i="2" s="1"/>
  <c r="AL99" i="2" s="1"/>
  <c r="AL92" i="2" s="1"/>
  <c r="AL91" i="2" s="1"/>
  <c r="AO92" i="2"/>
  <c r="AO91" i="2" s="1"/>
  <c r="BA92" i="2"/>
  <c r="BA91" i="2" s="1"/>
  <c r="AY107" i="2"/>
  <c r="AY106" i="2" s="1"/>
  <c r="AY105" i="2" s="1"/>
  <c r="AY92" i="2" s="1"/>
  <c r="AY91" i="2" s="1"/>
  <c r="BB133" i="3"/>
  <c r="T127" i="3"/>
  <c r="T126" i="3" s="1"/>
  <c r="R95" i="1"/>
  <c r="R94" i="1" s="1"/>
  <c r="AZ18" i="2"/>
  <c r="M127" i="3"/>
  <c r="M126" i="3" s="1"/>
  <c r="M110" i="3" s="1"/>
  <c r="AM131" i="3"/>
  <c r="AM130" i="3" s="1"/>
  <c r="AN98" i="1"/>
  <c r="AM22" i="2"/>
  <c r="AM21" i="2" s="1"/>
  <c r="AN96" i="1"/>
  <c r="AM129" i="3"/>
  <c r="AM128" i="3" s="1"/>
  <c r="AM127" i="3" s="1"/>
  <c r="AM126" i="3" s="1"/>
  <c r="AM20" i="2"/>
  <c r="AM19" i="2" s="1"/>
  <c r="S78" i="1"/>
  <c r="T18" i="2"/>
  <c r="AZ127" i="3"/>
  <c r="AZ126" i="3" s="1"/>
  <c r="AZ110" i="3" s="1"/>
  <c r="P110" i="3"/>
  <c r="BB18" i="2"/>
  <c r="AO88" i="1"/>
  <c r="AO87" i="1" s="1"/>
  <c r="AO83" i="1" s="1"/>
  <c r="AO78" i="1" s="1"/>
  <c r="AN121" i="3"/>
  <c r="AN120" i="3" s="1"/>
  <c r="AN119" i="3" s="1"/>
  <c r="AN132" i="2"/>
  <c r="AN131" i="2" s="1"/>
  <c r="AN130" i="2" s="1"/>
  <c r="AR83" i="1"/>
  <c r="O110" i="3"/>
  <c r="U110" i="3"/>
  <c r="Q115" i="3"/>
  <c r="Q110" i="3" s="1"/>
  <c r="BA123" i="2"/>
  <c r="BA122" i="2" s="1"/>
  <c r="AS78" i="1"/>
  <c r="AT78" i="1"/>
  <c r="BB115" i="3"/>
  <c r="AX78" i="1"/>
  <c r="P78" i="1"/>
  <c r="T123" i="2"/>
  <c r="T122" i="2" s="1"/>
  <c r="AN123" i="2"/>
  <c r="AN122" i="2" s="1"/>
  <c r="AE78" i="1"/>
  <c r="AF78" i="1"/>
  <c r="AQ110" i="3"/>
  <c r="AI110" i="3"/>
  <c r="AX123" i="2"/>
  <c r="AX122" i="2" s="1"/>
  <c r="R123" i="2"/>
  <c r="R122" i="2" s="1"/>
  <c r="T78" i="1"/>
  <c r="AD110" i="3"/>
  <c r="AT110" i="3"/>
  <c r="L78" i="1"/>
  <c r="Q78" i="1"/>
  <c r="AH110" i="3"/>
  <c r="AW78" i="1"/>
  <c r="AV78" i="1"/>
  <c r="AI78" i="1"/>
  <c r="N78" i="1"/>
  <c r="AG110" i="3"/>
  <c r="AS110" i="3"/>
  <c r="AU78" i="1"/>
  <c r="BC78" i="1"/>
  <c r="AZ123" i="2"/>
  <c r="AZ122" i="2" s="1"/>
  <c r="AH123" i="2"/>
  <c r="AH122" i="2" s="1"/>
  <c r="AP110" i="3"/>
  <c r="AX110" i="3"/>
  <c r="AY78" i="1"/>
  <c r="AM78" i="1"/>
  <c r="AJ78" i="1"/>
  <c r="AH78" i="1"/>
  <c r="N115" i="3"/>
  <c r="AM90" i="2"/>
  <c r="AM89" i="2" s="1"/>
  <c r="AM88" i="2" s="1"/>
  <c r="AM87" i="2" s="1"/>
  <c r="AM86" i="2" s="1"/>
  <c r="AN81" i="1"/>
  <c r="AN80" i="1" s="1"/>
  <c r="AN79" i="1" s="1"/>
  <c r="AM114" i="3"/>
  <c r="AM113" i="3" s="1"/>
  <c r="AM112" i="3" s="1"/>
  <c r="AM111" i="3" s="1"/>
  <c r="AR79" i="1"/>
  <c r="AK110" i="3"/>
  <c r="AR110" i="3"/>
  <c r="AJ110" i="3"/>
  <c r="AU110" i="3"/>
  <c r="AO73" i="1"/>
  <c r="AN106" i="3"/>
  <c r="AN105" i="3" s="1"/>
  <c r="AN65" i="2"/>
  <c r="AN64" i="2" s="1"/>
  <c r="AT68" i="1"/>
  <c r="AO76" i="1"/>
  <c r="AO75" i="1" s="1"/>
  <c r="AN68" i="2"/>
  <c r="AN67" i="2" s="1"/>
  <c r="AN66" i="2" s="1"/>
  <c r="AN109" i="3"/>
  <c r="AN108" i="3" s="1"/>
  <c r="AN107" i="3" s="1"/>
  <c r="AQ58" i="2"/>
  <c r="AQ57" i="2" s="1"/>
  <c r="K67" i="1"/>
  <c r="K66" i="1" s="1"/>
  <c r="AQ100" i="3"/>
  <c r="AQ99" i="3" s="1"/>
  <c r="AQ98" i="3" s="1"/>
  <c r="AG100" i="3"/>
  <c r="AG99" i="3" s="1"/>
  <c r="AG98" i="3" s="1"/>
  <c r="AT100" i="3"/>
  <c r="AT99" i="3" s="1"/>
  <c r="AT98" i="3" s="1"/>
  <c r="AE59" i="2"/>
  <c r="AE58" i="2" s="1"/>
  <c r="AE57" i="2" s="1"/>
  <c r="AS59" i="2"/>
  <c r="AS58" i="2" s="1"/>
  <c r="AS57" i="2" s="1"/>
  <c r="AU67" i="1"/>
  <c r="AU66" i="1" s="1"/>
  <c r="AI99" i="3"/>
  <c r="AI98" i="3" s="1"/>
  <c r="AY59" i="2"/>
  <c r="AV59" i="2"/>
  <c r="AV58" i="2" s="1"/>
  <c r="AV57" i="2" s="1"/>
  <c r="AZ100" i="3"/>
  <c r="AY68" i="1"/>
  <c r="AY67" i="1" s="1"/>
  <c r="AY66" i="1" s="1"/>
  <c r="AX68" i="1"/>
  <c r="AX67" i="1" s="1"/>
  <c r="AX66" i="1" s="1"/>
  <c r="AW68" i="1"/>
  <c r="AW67" i="1" s="1"/>
  <c r="AW66" i="1" s="1"/>
  <c r="AV68" i="1"/>
  <c r="AV67" i="1" s="1"/>
  <c r="AV66" i="1" s="1"/>
  <c r="AP68" i="1"/>
  <c r="AP67" i="1" s="1"/>
  <c r="AP66" i="1" s="1"/>
  <c r="AK68" i="1"/>
  <c r="AK67" i="1" s="1"/>
  <c r="AK66" i="1" s="1"/>
  <c r="AF67" i="1"/>
  <c r="AF66" i="1" s="1"/>
  <c r="J59" i="2"/>
  <c r="J58" i="2" s="1"/>
  <c r="J57" i="2" s="1"/>
  <c r="AG58" i="2"/>
  <c r="AG57" i="2" s="1"/>
  <c r="AR58" i="2"/>
  <c r="AR57" i="2" s="1"/>
  <c r="U99" i="3"/>
  <c r="U98" i="3" s="1"/>
  <c r="P100" i="3"/>
  <c r="P99" i="3" s="1"/>
  <c r="P98" i="3" s="1"/>
  <c r="S100" i="3"/>
  <c r="S99" i="3" s="1"/>
  <c r="S98" i="3" s="1"/>
  <c r="R68" i="1"/>
  <c r="R67" i="1" s="1"/>
  <c r="R66" i="1" s="1"/>
  <c r="AS67" i="1"/>
  <c r="AS66" i="1" s="1"/>
  <c r="AI67" i="1"/>
  <c r="AI66" i="1" s="1"/>
  <c r="AH67" i="1"/>
  <c r="AH66" i="1" s="1"/>
  <c r="N100" i="3"/>
  <c r="N99" i="3" s="1"/>
  <c r="N98" i="3" s="1"/>
  <c r="AG67" i="1"/>
  <c r="AG66" i="1" s="1"/>
  <c r="J99" i="3"/>
  <c r="J98" i="3" s="1"/>
  <c r="N58" i="2"/>
  <c r="N57" i="2" s="1"/>
  <c r="AR100" i="3"/>
  <c r="AR99" i="3" s="1"/>
  <c r="AR98" i="3" s="1"/>
  <c r="O67" i="1"/>
  <c r="O66" i="1" s="1"/>
  <c r="Q59" i="2"/>
  <c r="Q58" i="2" s="1"/>
  <c r="Q57" i="2" s="1"/>
  <c r="AW59" i="2"/>
  <c r="AW58" i="2" s="1"/>
  <c r="AW57" i="2" s="1"/>
  <c r="AZ59" i="2"/>
  <c r="AZ58" i="2" s="1"/>
  <c r="AZ57" i="2" s="1"/>
  <c r="AZ68" i="1"/>
  <c r="AZ67" i="1" s="1"/>
  <c r="AZ66" i="1" s="1"/>
  <c r="AN68" i="1"/>
  <c r="AN67" i="1" s="1"/>
  <c r="AN66" i="1" s="1"/>
  <c r="AM68" i="1"/>
  <c r="AM67" i="1" s="1"/>
  <c r="AM66" i="1" s="1"/>
  <c r="AL67" i="1"/>
  <c r="AL66" i="1" s="1"/>
  <c r="P68" i="1"/>
  <c r="P67" i="1" s="1"/>
  <c r="P66" i="1" s="1"/>
  <c r="U67" i="1"/>
  <c r="U66" i="1" s="1"/>
  <c r="R100" i="3"/>
  <c r="R99" i="3" s="1"/>
  <c r="R98" i="3" s="1"/>
  <c r="K100" i="3"/>
  <c r="K99" i="3" s="1"/>
  <c r="K98" i="3" s="1"/>
  <c r="Q67" i="1"/>
  <c r="Q66" i="1" s="1"/>
  <c r="BA67" i="1"/>
  <c r="BA66" i="1" s="1"/>
  <c r="AJ99" i="3"/>
  <c r="AJ98" i="3" s="1"/>
  <c r="BB59" i="2"/>
  <c r="BB58" i="2" s="1"/>
  <c r="BB57" i="2" s="1"/>
  <c r="AU59" i="2"/>
  <c r="AU58" i="2" s="1"/>
  <c r="AU57" i="2" s="1"/>
  <c r="AN102" i="3"/>
  <c r="AN101" i="3" s="1"/>
  <c r="AN61" i="2"/>
  <c r="AN60" i="2" s="1"/>
  <c r="AO69" i="1"/>
  <c r="AO68" i="1" s="1"/>
  <c r="AR66" i="1"/>
  <c r="AJ59" i="2"/>
  <c r="AJ58" i="2" s="1"/>
  <c r="AJ57" i="2" s="1"/>
  <c r="T59" i="2"/>
  <c r="T58" i="2" s="1"/>
  <c r="T57" i="2" s="1"/>
  <c r="L58" i="2"/>
  <c r="L57" i="2" s="1"/>
  <c r="M79" i="2"/>
  <c r="M78" i="2" s="1"/>
  <c r="M77" i="2" s="1"/>
  <c r="J79" i="2"/>
  <c r="J78" i="2" s="1"/>
  <c r="J77" i="2" s="1"/>
  <c r="L91" i="3"/>
  <c r="L90" i="3" s="1"/>
  <c r="L89" i="3" s="1"/>
  <c r="U81" i="2"/>
  <c r="U80" i="2" s="1"/>
  <c r="U79" i="2" s="1"/>
  <c r="U78" i="2" s="1"/>
  <c r="U77" i="2" s="1"/>
  <c r="K85" i="2"/>
  <c r="K84" i="2" s="1"/>
  <c r="K79" i="2" s="1"/>
  <c r="K78" i="2" s="1"/>
  <c r="K77" i="2" s="1"/>
  <c r="S83" i="2"/>
  <c r="S82" i="2" s="1"/>
  <c r="S79" i="2" s="1"/>
  <c r="S78" i="2" s="1"/>
  <c r="S77" i="2" s="1"/>
  <c r="Q93" i="3"/>
  <c r="Q92" i="3" s="1"/>
  <c r="Q91" i="3" s="1"/>
  <c r="Q90" i="3" s="1"/>
  <c r="Q89" i="3" s="1"/>
  <c r="AZ73" i="2"/>
  <c r="AZ72" i="2" s="1"/>
  <c r="AZ71" i="2" s="1"/>
  <c r="AZ70" i="2" s="1"/>
  <c r="AZ69" i="2" s="1"/>
  <c r="BA55" i="1"/>
  <c r="BA54" i="1" s="1"/>
  <c r="AZ91" i="3"/>
  <c r="AZ90" i="3" s="1"/>
  <c r="AZ89" i="3" s="1"/>
  <c r="AZ59" i="1"/>
  <c r="AZ58" i="1" s="1"/>
  <c r="AZ57" i="1" s="1"/>
  <c r="AW59" i="1"/>
  <c r="AW58" i="1" s="1"/>
  <c r="AW57" i="1" s="1"/>
  <c r="AP59" i="1"/>
  <c r="AP58" i="1" s="1"/>
  <c r="AP57" i="1" s="1"/>
  <c r="AN59" i="1"/>
  <c r="AN58" i="1" s="1"/>
  <c r="AN57" i="1" s="1"/>
  <c r="AM59" i="1"/>
  <c r="AM58" i="1" s="1"/>
  <c r="AM57" i="1" s="1"/>
  <c r="BC52" i="1"/>
  <c r="BC51" i="1" s="1"/>
  <c r="BB50" i="2"/>
  <c r="BB49" i="2" s="1"/>
  <c r="BB48" i="2" s="1"/>
  <c r="BA81" i="2"/>
  <c r="BA80" i="2" s="1"/>
  <c r="BA79" i="2" s="1"/>
  <c r="BA78" i="2" s="1"/>
  <c r="BA77" i="2" s="1"/>
  <c r="BB60" i="1"/>
  <c r="BB59" i="1" s="1"/>
  <c r="BB58" i="1" s="1"/>
  <c r="BB57" i="1" s="1"/>
  <c r="AI91" i="3"/>
  <c r="AI90" i="3" s="1"/>
  <c r="AI89" i="3" s="1"/>
  <c r="U60" i="1"/>
  <c r="U59" i="1" s="1"/>
  <c r="U58" i="1" s="1"/>
  <c r="U57" i="1" s="1"/>
  <c r="T55" i="1"/>
  <c r="T54" i="1" s="1"/>
  <c r="T34" i="1" s="1"/>
  <c r="S64" i="1"/>
  <c r="S59" i="1" s="1"/>
  <c r="S58" i="1" s="1"/>
  <c r="S57" i="1" s="1"/>
  <c r="AM85" i="2"/>
  <c r="AM84" i="2" s="1"/>
  <c r="AM79" i="2" s="1"/>
  <c r="AM78" i="2" s="1"/>
  <c r="AM77" i="2" s="1"/>
  <c r="AO79" i="2"/>
  <c r="AO78" i="2" s="1"/>
  <c r="AO77" i="2" s="1"/>
  <c r="L34" i="1"/>
  <c r="AO91" i="3"/>
  <c r="AO90" i="3" s="1"/>
  <c r="AO89" i="3" s="1"/>
  <c r="AG34" i="1"/>
  <c r="AG9" i="1" s="1"/>
  <c r="R79" i="2"/>
  <c r="R78" i="2" s="1"/>
  <c r="R77" i="2" s="1"/>
  <c r="Q81" i="2"/>
  <c r="Q80" i="2" s="1"/>
  <c r="Q79" i="2" s="1"/>
  <c r="Q78" i="2" s="1"/>
  <c r="Q77" i="2" s="1"/>
  <c r="S73" i="2"/>
  <c r="S72" i="2" s="1"/>
  <c r="S71" i="2" s="1"/>
  <c r="S70" i="2" s="1"/>
  <c r="S69" i="2" s="1"/>
  <c r="AK79" i="2"/>
  <c r="AK78" i="2" s="1"/>
  <c r="AK77" i="2" s="1"/>
  <c r="AT34" i="1"/>
  <c r="BB93" i="3"/>
  <c r="BB92" i="3" s="1"/>
  <c r="BB91" i="3" s="1"/>
  <c r="BB90" i="3" s="1"/>
  <c r="BB89" i="3" s="1"/>
  <c r="BC61" i="1"/>
  <c r="AU60" i="1"/>
  <c r="AV79" i="2"/>
  <c r="AV78" i="2" s="1"/>
  <c r="AV77" i="2" s="1"/>
  <c r="K63" i="3"/>
  <c r="AM97" i="3"/>
  <c r="AM96" i="3" s="1"/>
  <c r="AM91" i="3" s="1"/>
  <c r="AM90" i="3" s="1"/>
  <c r="AM89" i="3" s="1"/>
  <c r="R91" i="3"/>
  <c r="R90" i="3" s="1"/>
  <c r="R89" i="3" s="1"/>
  <c r="T79" i="2"/>
  <c r="T78" i="2" s="1"/>
  <c r="T77" i="2" s="1"/>
  <c r="AZ85" i="2"/>
  <c r="AZ84" i="2" s="1"/>
  <c r="BA64" i="1"/>
  <c r="AX79" i="2"/>
  <c r="AX78" i="2" s="1"/>
  <c r="AX77" i="2" s="1"/>
  <c r="AZ83" i="2"/>
  <c r="AZ82" i="2" s="1"/>
  <c r="BA62" i="1"/>
  <c r="BA59" i="1" s="1"/>
  <c r="BA58" i="1" s="1"/>
  <c r="BA57" i="1" s="1"/>
  <c r="AY60" i="1"/>
  <c r="AY59" i="1" s="1"/>
  <c r="AY58" i="1" s="1"/>
  <c r="AY57" i="1" s="1"/>
  <c r="AX93" i="3"/>
  <c r="AX92" i="3" s="1"/>
  <c r="AX91" i="3" s="1"/>
  <c r="AX90" i="3" s="1"/>
  <c r="AX89" i="3" s="1"/>
  <c r="BB34" i="1"/>
  <c r="AN79" i="2"/>
  <c r="AN78" i="2" s="1"/>
  <c r="AN77" i="2" s="1"/>
  <c r="AY63" i="3"/>
  <c r="AS34" i="1"/>
  <c r="Q34" i="1"/>
  <c r="AI63" i="3"/>
  <c r="AY79" i="2"/>
  <c r="AY78" i="2" s="1"/>
  <c r="AY77" i="2" s="1"/>
  <c r="AY91" i="3"/>
  <c r="AY90" i="3" s="1"/>
  <c r="AY89" i="3" s="1"/>
  <c r="BA91" i="3"/>
  <c r="BA90" i="3" s="1"/>
  <c r="BA89" i="3" s="1"/>
  <c r="AO46" i="1"/>
  <c r="AO45" i="1" s="1"/>
  <c r="AN41" i="2"/>
  <c r="AN40" i="2" s="1"/>
  <c r="AN39" i="2" s="1"/>
  <c r="AN76" i="3"/>
  <c r="AN75" i="3" s="1"/>
  <c r="AN74" i="3" s="1"/>
  <c r="S34" i="1"/>
  <c r="O34" i="1"/>
  <c r="M34" i="1"/>
  <c r="U63" i="3"/>
  <c r="AU34" i="1"/>
  <c r="AX34" i="1"/>
  <c r="AV34" i="1"/>
  <c r="AE34" i="1"/>
  <c r="AE9" i="1" s="1"/>
  <c r="U34" i="1"/>
  <c r="AG63" i="3"/>
  <c r="AS63" i="3"/>
  <c r="Q10" i="2"/>
  <c r="Q9" i="2" s="1"/>
  <c r="BC34" i="1"/>
  <c r="AZ34" i="1"/>
  <c r="AL34" i="1"/>
  <c r="AI34" i="1"/>
  <c r="AF34" i="1"/>
  <c r="AR34" i="1"/>
  <c r="AJ63" i="3"/>
  <c r="K34" i="1"/>
  <c r="AE63" i="3"/>
  <c r="AE10" i="3" s="1"/>
  <c r="M63" i="3"/>
  <c r="AR63" i="3"/>
  <c r="BA34" i="1"/>
  <c r="AX63" i="3"/>
  <c r="AX10" i="3" s="1"/>
  <c r="AY34" i="1"/>
  <c r="N34" i="1"/>
  <c r="L64" i="3"/>
  <c r="L63" i="3" s="1"/>
  <c r="O11" i="2"/>
  <c r="AW35" i="1"/>
  <c r="AW34" i="1" s="1"/>
  <c r="AD64" i="3"/>
  <c r="AD63" i="3" s="1"/>
  <c r="R35" i="1"/>
  <c r="R34" i="1" s="1"/>
  <c r="Q64" i="3"/>
  <c r="Q63" i="3" s="1"/>
  <c r="Q10" i="3" s="1"/>
  <c r="AP35" i="1"/>
  <c r="AP34" i="1" s="1"/>
  <c r="AM35" i="1"/>
  <c r="AM34" i="1" s="1"/>
  <c r="AJ35" i="1"/>
  <c r="AJ34" i="1" s="1"/>
  <c r="N11" i="2"/>
  <c r="N10" i="2" s="1"/>
  <c r="N9" i="2" s="1"/>
  <c r="BA11" i="2"/>
  <c r="AW11" i="2"/>
  <c r="AO35" i="1"/>
  <c r="AO34" i="1" s="1"/>
  <c r="AM66" i="3"/>
  <c r="AM65" i="3" s="1"/>
  <c r="AM64" i="3" s="1"/>
  <c r="AM63" i="3" s="1"/>
  <c r="AM13" i="2"/>
  <c r="AM12" i="2" s="1"/>
  <c r="AM11" i="2" s="1"/>
  <c r="AN36" i="1"/>
  <c r="AN35" i="1" s="1"/>
  <c r="AN34" i="1" s="1"/>
  <c r="AO11" i="2"/>
  <c r="BA63" i="3"/>
  <c r="BB64" i="3"/>
  <c r="R11" i="2"/>
  <c r="AZ64" i="3"/>
  <c r="AZ63" i="3" s="1"/>
  <c r="N63" i="3"/>
  <c r="R64" i="3"/>
  <c r="R63" i="3" s="1"/>
  <c r="K10" i="2"/>
  <c r="K9" i="2" s="1"/>
  <c r="AL64" i="3"/>
  <c r="AL63" i="3" s="1"/>
  <c r="AS17" i="3"/>
  <c r="AT26" i="2"/>
  <c r="AT10" i="2" s="1"/>
  <c r="AT9" i="2" s="1"/>
  <c r="T30" i="3"/>
  <c r="T29" i="3" s="1"/>
  <c r="T28" i="3" s="1"/>
  <c r="S121" i="2"/>
  <c r="S120" i="2" s="1"/>
  <c r="S119" i="2" s="1"/>
  <c r="S118" i="2" s="1"/>
  <c r="S117" i="2" s="1"/>
  <c r="AF21" i="3"/>
  <c r="AF17" i="3" s="1"/>
  <c r="L35" i="2"/>
  <c r="L34" i="2" s="1"/>
  <c r="L33" i="2" s="1"/>
  <c r="J26" i="2"/>
  <c r="R56" i="2"/>
  <c r="R55" i="2" s="1"/>
  <c r="R54" i="2" s="1"/>
  <c r="U26" i="2"/>
  <c r="AQ21" i="3"/>
  <c r="AQ17" i="3" s="1"/>
  <c r="AS26" i="2"/>
  <c r="AL17" i="3"/>
  <c r="AL10" i="3" s="1"/>
  <c r="U56" i="2"/>
  <c r="U55" i="2" s="1"/>
  <c r="U54" i="2" s="1"/>
  <c r="T21" i="3"/>
  <c r="AT10" i="3"/>
  <c r="P21" i="3"/>
  <c r="P17" i="3" s="1"/>
  <c r="AR26" i="2"/>
  <c r="AX10" i="2"/>
  <c r="AX9" i="2" s="1"/>
  <c r="L30" i="3"/>
  <c r="L29" i="3" s="1"/>
  <c r="L28" i="3" s="1"/>
  <c r="L17" i="3" s="1"/>
  <c r="AQ26" i="2"/>
  <c r="AQ10" i="2" s="1"/>
  <c r="AQ9" i="2" s="1"/>
  <c r="R36" i="3"/>
  <c r="R35" i="3" s="1"/>
  <c r="R34" i="3" s="1"/>
  <c r="R17" i="3" s="1"/>
  <c r="R10" i="3" s="1"/>
  <c r="AV10" i="2"/>
  <c r="AV9" i="2" s="1"/>
  <c r="AJ26" i="2"/>
  <c r="BA33" i="3"/>
  <c r="BA32" i="3" s="1"/>
  <c r="BA31" i="3" s="1"/>
  <c r="BC19" i="1"/>
  <c r="BC14" i="1" s="1"/>
  <c r="BB28" i="1"/>
  <c r="BB27" i="1" s="1"/>
  <c r="AK21" i="3"/>
  <c r="AK17" i="3" s="1"/>
  <c r="AX14" i="1"/>
  <c r="AX10" i="1" s="1"/>
  <c r="AX9" i="1" s="1"/>
  <c r="N14" i="1"/>
  <c r="BA21" i="3"/>
  <c r="BB26" i="2"/>
  <c r="AI21" i="3"/>
  <c r="AI17" i="3" s="1"/>
  <c r="AZ14" i="1"/>
  <c r="AZ10" i="1" s="1"/>
  <c r="AP14" i="1"/>
  <c r="O21" i="3"/>
  <c r="O17" i="3" s="1"/>
  <c r="AL26" i="2"/>
  <c r="AL10" i="2" s="1"/>
  <c r="AL9" i="2" s="1"/>
  <c r="BB17" i="3"/>
  <c r="AO21" i="3"/>
  <c r="AK26" i="2"/>
  <c r="AK10" i="2" s="1"/>
  <c r="AK9" i="2" s="1"/>
  <c r="AH21" i="3"/>
  <c r="AH17" i="3" s="1"/>
  <c r="AH10" i="3" s="1"/>
  <c r="AU21" i="3"/>
  <c r="AU17" i="3" s="1"/>
  <c r="AU10" i="3" s="1"/>
  <c r="AN14" i="1"/>
  <c r="AK14" i="1"/>
  <c r="AK10" i="1" s="1"/>
  <c r="AK9" i="1" s="1"/>
  <c r="N21" i="3"/>
  <c r="U14" i="1"/>
  <c r="U10" i="1" s="1"/>
  <c r="AI10" i="2"/>
  <c r="AI9" i="2" s="1"/>
  <c r="AO26" i="2"/>
  <c r="AW26" i="2"/>
  <c r="AW10" i="2" s="1"/>
  <c r="AW9" i="2" s="1"/>
  <c r="AP21" i="3"/>
  <c r="AP17" i="3" s="1"/>
  <c r="AM14" i="1"/>
  <c r="AM10" i="1" s="1"/>
  <c r="AN23" i="3"/>
  <c r="AN22" i="3" s="1"/>
  <c r="AN21" i="3" s="1"/>
  <c r="AO15" i="1"/>
  <c r="AO14" i="1" s="1"/>
  <c r="AN28" i="2"/>
  <c r="AN27" i="2" s="1"/>
  <c r="AN26" i="2" s="1"/>
  <c r="AF10" i="1"/>
  <c r="AF9" i="1" s="1"/>
  <c r="R10" i="1"/>
  <c r="M10" i="1"/>
  <c r="AU10" i="1"/>
  <c r="AU9" i="1" s="1"/>
  <c r="AW10" i="1"/>
  <c r="AV10" i="1"/>
  <c r="AP10" i="1"/>
  <c r="AP9" i="1" s="1"/>
  <c r="AO17" i="3"/>
  <c r="K17" i="3"/>
  <c r="S10" i="1"/>
  <c r="S9" i="1" s="1"/>
  <c r="K10" i="1"/>
  <c r="K9" i="1" s="1"/>
  <c r="O10" i="2"/>
  <c r="O9" i="2" s="1"/>
  <c r="AM17" i="3"/>
  <c r="AS10" i="1"/>
  <c r="BC10" i="1"/>
  <c r="BC9" i="1" s="1"/>
  <c r="AY10" i="1"/>
  <c r="AY9" i="1" s="1"/>
  <c r="AJ10" i="1"/>
  <c r="AI10" i="1"/>
  <c r="P10" i="1"/>
  <c r="L10" i="2"/>
  <c r="L9" i="2" s="1"/>
  <c r="S17" i="3"/>
  <c r="AR17" i="3"/>
  <c r="AR10" i="3" s="1"/>
  <c r="Q10" i="1"/>
  <c r="AJ10" i="2"/>
  <c r="AJ9" i="2" s="1"/>
  <c r="AN10" i="1"/>
  <c r="AN9" i="1" s="1"/>
  <c r="AL10" i="1"/>
  <c r="AL9" i="1" s="1"/>
  <c r="AH10" i="1"/>
  <c r="AH9" i="1" s="1"/>
  <c r="N10" i="1"/>
  <c r="N9" i="1" s="1"/>
  <c r="L10" i="1"/>
  <c r="J10" i="1"/>
  <c r="J9" i="1" s="1"/>
  <c r="O10" i="1"/>
  <c r="O9" i="1" s="1"/>
  <c r="BB10" i="1"/>
  <c r="AT10" i="1"/>
  <c r="AU26" i="2"/>
  <c r="AN20" i="3"/>
  <c r="AN19" i="3" s="1"/>
  <c r="AN18" i="3" s="1"/>
  <c r="AO12" i="1"/>
  <c r="AO11" i="1" s="1"/>
  <c r="AN25" i="2"/>
  <c r="AN24" i="2" s="1"/>
  <c r="AN23" i="2" s="1"/>
  <c r="AR10" i="1"/>
  <c r="AG17" i="3"/>
  <c r="AD17" i="3"/>
  <c r="AD10" i="3" s="1"/>
  <c r="AV17" i="3"/>
  <c r="AG10" i="2"/>
  <c r="AG9" i="2" s="1"/>
  <c r="AI10" i="3"/>
  <c r="M10" i="2"/>
  <c r="M9" i="2" s="1"/>
  <c r="T10" i="2"/>
  <c r="T9" i="2" s="1"/>
  <c r="T41" i="3"/>
  <c r="AN376" i="2"/>
  <c r="T238" i="3"/>
  <c r="T237" i="3" s="1"/>
  <c r="U356" i="3"/>
  <c r="T340" i="2"/>
  <c r="T339" i="2" s="1"/>
  <c r="T338" i="2" s="1"/>
  <c r="T337" i="2" s="1"/>
  <c r="T133" i="3"/>
  <c r="T359" i="2"/>
  <c r="T115" i="3"/>
  <c r="S304" i="2"/>
  <c r="S303" i="2" s="1"/>
  <c r="S148" i="2"/>
  <c r="S149" i="2"/>
  <c r="AN265" i="2"/>
  <c r="AN246" i="2" s="1"/>
  <c r="AN245" i="2" s="1"/>
  <c r="J337" i="2"/>
  <c r="AF376" i="2"/>
  <c r="AF359" i="2" s="1"/>
  <c r="AE239" i="2"/>
  <c r="AN224" i="3"/>
  <c r="AF165" i="3"/>
  <c r="AF164" i="3" s="1"/>
  <c r="AF115" i="3"/>
  <c r="AF110" i="3" s="1"/>
  <c r="L191" i="2"/>
  <c r="L190" i="2" s="1"/>
  <c r="L189" i="2" s="1"/>
  <c r="L188" i="2" s="1"/>
  <c r="T63" i="3"/>
  <c r="AF123" i="2"/>
  <c r="AF122" i="2" s="1"/>
  <c r="AF63" i="3"/>
  <c r="AF183" i="2"/>
  <c r="AF182" i="2"/>
  <c r="AF10" i="2"/>
  <c r="AF9" i="2" s="1"/>
  <c r="T224" i="3"/>
  <c r="T343" i="3"/>
  <c r="T150" i="2"/>
  <c r="U41" i="3"/>
  <c r="U10" i="3" s="1"/>
  <c r="AN364" i="2"/>
  <c r="AN59" i="2"/>
  <c r="AN58" i="2" s="1"/>
  <c r="AN57" i="2" s="1"/>
  <c r="AO204" i="2"/>
  <c r="AD239" i="2"/>
  <c r="AN41" i="3"/>
  <c r="AF188" i="2"/>
  <c r="AE306" i="3"/>
  <c r="AE294" i="3" s="1"/>
  <c r="AN294" i="3"/>
  <c r="T183" i="2"/>
  <c r="T182" i="2"/>
  <c r="AO149" i="2"/>
  <c r="AO148" i="2"/>
  <c r="AQ239" i="2"/>
  <c r="AN165" i="3"/>
  <c r="AF150" i="2"/>
  <c r="AF92" i="2"/>
  <c r="AF91" i="2" s="1"/>
  <c r="AN115" i="3"/>
  <c r="AN110" i="3" s="1"/>
  <c r="L183" i="2"/>
  <c r="L182" i="2"/>
  <c r="T356" i="3"/>
  <c r="U196" i="2"/>
  <c r="U190" i="3"/>
  <c r="U298" i="2"/>
  <c r="U297" i="2" s="1"/>
  <c r="U296" i="2" s="1"/>
  <c r="R160" i="2"/>
  <c r="R150" i="2" s="1"/>
  <c r="R234" i="2"/>
  <c r="R233" i="2"/>
  <c r="R165" i="3"/>
  <c r="R265" i="2"/>
  <c r="R246" i="2" s="1"/>
  <c r="R245" i="2" s="1"/>
  <c r="R190" i="3"/>
  <c r="O304" i="2"/>
  <c r="O303" i="2" s="1"/>
  <c r="P182" i="2"/>
  <c r="P183" i="2"/>
  <c r="T306" i="3"/>
  <c r="T294" i="3" s="1"/>
  <c r="S92" i="2"/>
  <c r="S91" i="2" s="1"/>
  <c r="P224" i="3"/>
  <c r="AR337" i="2"/>
  <c r="AE337" i="2"/>
  <c r="U246" i="2"/>
  <c r="U245" i="2" s="1"/>
  <c r="R299" i="3"/>
  <c r="R183" i="2"/>
  <c r="R182" i="2"/>
  <c r="S247" i="3"/>
  <c r="S243" i="3" s="1"/>
  <c r="S164" i="3" s="1"/>
  <c r="R59" i="2"/>
  <c r="R58" i="2" s="1"/>
  <c r="R57" i="2" s="1"/>
  <c r="R342" i="3"/>
  <c r="R337" i="3" s="1"/>
  <c r="T233" i="2"/>
  <c r="T234" i="2"/>
  <c r="P149" i="2"/>
  <c r="P148" i="2"/>
  <c r="K337" i="2"/>
  <c r="U165" i="3"/>
  <c r="U243" i="3"/>
  <c r="R110" i="3"/>
  <c r="R18" i="2"/>
  <c r="R10" i="2" s="1"/>
  <c r="R9" i="2" s="1"/>
  <c r="S359" i="2"/>
  <c r="AN133" i="3"/>
  <c r="J190" i="3"/>
  <c r="J164" i="3" s="1"/>
  <c r="R304" i="2"/>
  <c r="R303" i="2" s="1"/>
  <c r="R306" i="3"/>
  <c r="U224" i="3"/>
  <c r="R219" i="2"/>
  <c r="R224" i="3"/>
  <c r="O246" i="2"/>
  <c r="O245" i="2" s="1"/>
  <c r="R188" i="2"/>
  <c r="U123" i="2"/>
  <c r="U122" i="2" s="1"/>
  <c r="AQ190" i="3"/>
  <c r="M190" i="3"/>
  <c r="M164" i="3" s="1"/>
  <c r="AG306" i="3"/>
  <c r="AS190" i="3"/>
  <c r="AD190" i="3"/>
  <c r="AD164" i="3" s="1"/>
  <c r="AG190" i="3"/>
  <c r="AG164" i="3" s="1"/>
  <c r="AR190" i="3"/>
  <c r="AR164" i="3" s="1"/>
  <c r="AT190" i="3"/>
  <c r="P337" i="3"/>
  <c r="O324" i="3"/>
  <c r="O323" i="3" s="1"/>
  <c r="O294" i="3" s="1"/>
  <c r="P188" i="2"/>
  <c r="N233" i="2"/>
  <c r="N234" i="2"/>
  <c r="O233" i="2"/>
  <c r="O234" i="2"/>
  <c r="P234" i="2"/>
  <c r="P233" i="2"/>
  <c r="P86" i="3"/>
  <c r="P63" i="3" s="1"/>
  <c r="P10" i="3" s="1"/>
  <c r="BA246" i="2"/>
  <c r="BA245" i="2" s="1"/>
  <c r="AL308" i="2"/>
  <c r="AL304" i="2" s="1"/>
  <c r="AL303" i="2" s="1"/>
  <c r="AL239" i="2" s="1"/>
  <c r="AN11" i="2"/>
  <c r="BA376" i="2"/>
  <c r="BA190" i="2"/>
  <c r="BA189" i="2" s="1"/>
  <c r="BA188" i="2" s="1"/>
  <c r="AL196" i="2"/>
  <c r="AL190" i="2" s="1"/>
  <c r="AL189" i="2" s="1"/>
  <c r="AL188" i="2" s="1"/>
  <c r="AL219" i="2"/>
  <c r="AX294" i="3"/>
  <c r="AW41" i="3"/>
  <c r="AW10" i="3" s="1"/>
  <c r="AW115" i="3"/>
  <c r="AW110" i="3" s="1"/>
  <c r="Q374" i="2"/>
  <c r="BB150" i="2"/>
  <c r="AJ188" i="2"/>
  <c r="AL376" i="2"/>
  <c r="AL359" i="2" s="1"/>
  <c r="AO308" i="2"/>
  <c r="AO304" i="2" s="1"/>
  <c r="AO303" i="2" s="1"/>
  <c r="AJ150" i="2"/>
  <c r="O86" i="3"/>
  <c r="O63" i="3" s="1"/>
  <c r="O10" i="3" s="1"/>
  <c r="N188" i="2"/>
  <c r="AM190" i="2"/>
  <c r="AM189" i="2" s="1"/>
  <c r="AM188" i="2" s="1"/>
  <c r="BB190" i="2"/>
  <c r="BB189" i="2" s="1"/>
  <c r="BB188" i="2" s="1"/>
  <c r="BA183" i="2"/>
  <c r="BA182" i="2"/>
  <c r="AJ246" i="2"/>
  <c r="AJ245" i="2" s="1"/>
  <c r="AO246" i="2"/>
  <c r="AO245" i="2" s="1"/>
  <c r="BA364" i="2"/>
  <c r="BA26" i="2"/>
  <c r="AV10" i="3"/>
  <c r="AW340" i="2"/>
  <c r="AW339" i="2" s="1"/>
  <c r="AW338" i="2" s="1"/>
  <c r="AW337" i="2" s="1"/>
  <c r="AY18" i="2"/>
  <c r="BA41" i="3"/>
  <c r="AZ165" i="3"/>
  <c r="AY58" i="2"/>
  <c r="AY57" i="2" s="1"/>
  <c r="BB219" i="2"/>
  <c r="BB234" i="2"/>
  <c r="BB233" i="2"/>
  <c r="BA190" i="3"/>
  <c r="BA342" i="3"/>
  <c r="BA337" i="3" s="1"/>
  <c r="BA115" i="3"/>
  <c r="BA110" i="3" s="1"/>
  <c r="AY150" i="2"/>
  <c r="AI306" i="3"/>
  <c r="AI294" i="3" s="1"/>
  <c r="AZ306" i="3"/>
  <c r="AY182" i="2"/>
  <c r="AY183" i="2"/>
  <c r="AZ329" i="3"/>
  <c r="AZ323" i="3" s="1"/>
  <c r="BA133" i="3"/>
  <c r="BB92" i="2"/>
  <c r="BB91" i="2" s="1"/>
  <c r="AY219" i="2"/>
  <c r="AY11" i="2"/>
  <c r="BA168" i="2"/>
  <c r="BA150" i="2" s="1"/>
  <c r="AZ191" i="2"/>
  <c r="AZ190" i="2" s="1"/>
  <c r="AZ189" i="2" s="1"/>
  <c r="AZ188" i="2" s="1"/>
  <c r="AY308" i="2"/>
  <c r="AY304" i="2" s="1"/>
  <c r="AY303" i="2" s="1"/>
  <c r="AY239" i="2" s="1"/>
  <c r="AZ340" i="2"/>
  <c r="AZ339" i="2" s="1"/>
  <c r="AZ338" i="2" s="1"/>
  <c r="AY337" i="2"/>
  <c r="AY371" i="2"/>
  <c r="AY370" i="2" s="1"/>
  <c r="AY376" i="2"/>
  <c r="AH204" i="2"/>
  <c r="AH190" i="2" s="1"/>
  <c r="AH189" i="2" s="1"/>
  <c r="AH188" i="2" s="1"/>
  <c r="AV204" i="2"/>
  <c r="AU190" i="2"/>
  <c r="AU189" i="2" s="1"/>
  <c r="AU188" i="2" s="1"/>
  <c r="AU246" i="2"/>
  <c r="AU245" i="2" s="1"/>
  <c r="AU308" i="2"/>
  <c r="AU304" i="2" s="1"/>
  <c r="AU303" i="2" s="1"/>
  <c r="AU337" i="2"/>
  <c r="AZ17" i="3"/>
  <c r="AY21" i="3"/>
  <c r="AY17" i="3" s="1"/>
  <c r="AY10" i="3" s="1"/>
  <c r="AZ41" i="3"/>
  <c r="AY100" i="3"/>
  <c r="AY99" i="3" s="1"/>
  <c r="AY98" i="3" s="1"/>
  <c r="AY115" i="3"/>
  <c r="AY133" i="3"/>
  <c r="AX59" i="2"/>
  <c r="AX58" i="2" s="1"/>
  <c r="AX57" i="2" s="1"/>
  <c r="AX233" i="2"/>
  <c r="AX234" i="2"/>
  <c r="AW308" i="2"/>
  <c r="AW304" i="2" s="1"/>
  <c r="AW303" i="2" s="1"/>
  <c r="BB63" i="3"/>
  <c r="AZ99" i="3"/>
  <c r="AZ98" i="3" s="1"/>
  <c r="BB110" i="3"/>
  <c r="AU92" i="2"/>
  <c r="AU91" i="2" s="1"/>
  <c r="AU150" i="2"/>
  <c r="AX182" i="2"/>
  <c r="AX183" i="2"/>
  <c r="AX191" i="2"/>
  <c r="AX190" i="2" s="1"/>
  <c r="AX189" i="2" s="1"/>
  <c r="AX188" i="2" s="1"/>
  <c r="AV191" i="2"/>
  <c r="AV196" i="2"/>
  <c r="AU219" i="2"/>
  <c r="AW233" i="2"/>
  <c r="AW234" i="2"/>
  <c r="AV234" i="2"/>
  <c r="AV233" i="2"/>
  <c r="AX265" i="2"/>
  <c r="AX246" i="2" s="1"/>
  <c r="AX245" i="2" s="1"/>
  <c r="AX304" i="2"/>
  <c r="AX303" i="2" s="1"/>
  <c r="AV182" i="2"/>
  <c r="AV183" i="2"/>
  <c r="AY110" i="3"/>
  <c r="AU183" i="2"/>
  <c r="BA323" i="3"/>
  <c r="BA294" i="3" s="1"/>
  <c r="AY342" i="3"/>
  <c r="AY337" i="3" s="1"/>
  <c r="BB348" i="3"/>
  <c r="BB299" i="3"/>
  <c r="AU356" i="3"/>
  <c r="AU348" i="3"/>
  <c r="N343" i="3"/>
  <c r="N342" i="3" s="1"/>
  <c r="N337" i="3" s="1"/>
  <c r="N323" i="3"/>
  <c r="N190" i="3"/>
  <c r="N224" i="3"/>
  <c r="N317" i="3"/>
  <c r="N316" i="3" s="1"/>
  <c r="N306" i="3" s="1"/>
  <c r="N17" i="3"/>
  <c r="BB276" i="3"/>
  <c r="BB258" i="3" s="1"/>
  <c r="BB257" i="3" s="1"/>
  <c r="BA268" i="3"/>
  <c r="BA276" i="3"/>
  <c r="AZ258" i="3"/>
  <c r="AZ257" i="3" s="1"/>
  <c r="AY258" i="3"/>
  <c r="AY257" i="3" s="1"/>
  <c r="AT258" i="3"/>
  <c r="AT257" i="3" s="1"/>
  <c r="AS258" i="3"/>
  <c r="AS257" i="3" s="1"/>
  <c r="AO258" i="3"/>
  <c r="AO257" i="3" s="1"/>
  <c r="AQ258" i="3"/>
  <c r="AQ257" i="3" s="1"/>
  <c r="N165" i="3"/>
  <c r="N133" i="3"/>
  <c r="N127" i="3"/>
  <c r="N126" i="3" s="1"/>
  <c r="N110" i="3" s="1"/>
  <c r="N41" i="3"/>
  <c r="AU258" i="3"/>
  <c r="AU257" i="3" s="1"/>
  <c r="N299" i="3"/>
  <c r="N238" i="3"/>
  <c r="N237" i="3" s="1"/>
  <c r="AX268" i="3"/>
  <c r="AX258" i="3" s="1"/>
  <c r="AX257" i="3" s="1"/>
  <c r="AV268" i="3"/>
  <c r="AV276" i="3"/>
  <c r="AE276" i="3"/>
  <c r="AE258" i="3" s="1"/>
  <c r="AE257" i="3" s="1"/>
  <c r="AD258" i="3"/>
  <c r="AD257" i="3" s="1"/>
  <c r="T258" i="3"/>
  <c r="T257" i="3" s="1"/>
  <c r="R258" i="3"/>
  <c r="R257" i="3" s="1"/>
  <c r="O258" i="3"/>
  <c r="O257" i="3" s="1"/>
  <c r="K258" i="3"/>
  <c r="K257" i="3" s="1"/>
  <c r="AI268" i="3"/>
  <c r="BB140" i="3"/>
  <c r="BB132" i="3" s="1"/>
  <c r="AR276" i="3"/>
  <c r="U258" i="3"/>
  <c r="U257" i="3" s="1"/>
  <c r="S258" i="3"/>
  <c r="S257" i="3" s="1"/>
  <c r="P258" i="3"/>
  <c r="P257" i="3" s="1"/>
  <c r="AR268" i="3"/>
  <c r="AP258" i="3"/>
  <c r="AP257" i="3" s="1"/>
  <c r="AN276" i="3"/>
  <c r="AK258" i="3"/>
  <c r="AK257" i="3" s="1"/>
  <c r="AJ276" i="3"/>
  <c r="AJ258" i="3" s="1"/>
  <c r="AJ257" i="3" s="1"/>
  <c r="AI276" i="3"/>
  <c r="AH258" i="3"/>
  <c r="AH257" i="3" s="1"/>
  <c r="N258" i="3"/>
  <c r="N257" i="3" s="1"/>
  <c r="BA140" i="3"/>
  <c r="AZ140" i="3"/>
  <c r="AZ132" i="3" s="1"/>
  <c r="AX140" i="3"/>
  <c r="AX132" i="3" s="1"/>
  <c r="AU140" i="3"/>
  <c r="AU132" i="3" s="1"/>
  <c r="AS140" i="3"/>
  <c r="AS132" i="3" s="1"/>
  <c r="AR140" i="3"/>
  <c r="AR132" i="3" s="1"/>
  <c r="AP140" i="3"/>
  <c r="AP132" i="3" s="1"/>
  <c r="AM140" i="3"/>
  <c r="AM132" i="3" s="1"/>
  <c r="AK140" i="3"/>
  <c r="AK132" i="3" s="1"/>
  <c r="AJ140" i="3"/>
  <c r="AJ132" i="3" s="1"/>
  <c r="AH140" i="3"/>
  <c r="AH132" i="3" s="1"/>
  <c r="AE140" i="3"/>
  <c r="AE132" i="3" s="1"/>
  <c r="AC140" i="3"/>
  <c r="AB140" i="3"/>
  <c r="Z140" i="3"/>
  <c r="W140" i="3"/>
  <c r="U140" i="3"/>
  <c r="U132" i="3" s="1"/>
  <c r="T140" i="3"/>
  <c r="R140" i="3"/>
  <c r="R132" i="3" s="1"/>
  <c r="O140" i="3"/>
  <c r="O132" i="3" s="1"/>
  <c r="M140" i="3"/>
  <c r="M132" i="3" s="1"/>
  <c r="L140" i="3"/>
  <c r="L132" i="3" s="1"/>
  <c r="J140" i="3"/>
  <c r="J132" i="3" s="1"/>
  <c r="AY140" i="3"/>
  <c r="AW140" i="3"/>
  <c r="AW132" i="3" s="1"/>
  <c r="AV140" i="3"/>
  <c r="AV132" i="3" s="1"/>
  <c r="AT140" i="3"/>
  <c r="AT132" i="3" s="1"/>
  <c r="AQ140" i="3"/>
  <c r="AQ132" i="3" s="1"/>
  <c r="AN140" i="3"/>
  <c r="AL140" i="3"/>
  <c r="AL132" i="3" s="1"/>
  <c r="AI140" i="3"/>
  <c r="AI132" i="3" s="1"/>
  <c r="AG140" i="3"/>
  <c r="AG132" i="3" s="1"/>
  <c r="AF140" i="3"/>
  <c r="AF132" i="3" s="1"/>
  <c r="AD140" i="3"/>
  <c r="AD132" i="3" s="1"/>
  <c r="S140" i="3"/>
  <c r="S132" i="3" s="1"/>
  <c r="Q140" i="3"/>
  <c r="Q132" i="3" s="1"/>
  <c r="P140" i="3"/>
  <c r="P132" i="3" s="1"/>
  <c r="N140" i="3"/>
  <c r="K140" i="3"/>
  <c r="K132" i="3" s="1"/>
  <c r="M258" i="3"/>
  <c r="M257" i="3" s="1"/>
  <c r="L276" i="3"/>
  <c r="L258" i="3" s="1"/>
  <c r="L257" i="3" s="1"/>
  <c r="E37" i="15"/>
  <c r="C9" i="15"/>
  <c r="F157" i="15"/>
  <c r="F154" i="15"/>
  <c r="C159" i="15"/>
  <c r="F158" i="15"/>
  <c r="F156" i="15" s="1"/>
  <c r="F159" i="15"/>
  <c r="E9" i="15" l="1"/>
  <c r="E154" i="15" s="1"/>
  <c r="E181" i="15" s="1"/>
  <c r="AG239" i="2"/>
  <c r="BB359" i="2"/>
  <c r="AO359" i="2"/>
  <c r="AM359" i="2"/>
  <c r="Q359" i="2"/>
  <c r="AU359" i="2"/>
  <c r="AO239" i="2"/>
  <c r="BB239" i="2"/>
  <c r="AJ239" i="2"/>
  <c r="O239" i="2"/>
  <c r="S246" i="2"/>
  <c r="S245" i="2" s="1"/>
  <c r="AQ190" i="2"/>
  <c r="AQ189" i="2" s="1"/>
  <c r="AQ188" i="2" s="1"/>
  <c r="AG150" i="2"/>
  <c r="AK148" i="2"/>
  <c r="AK8" i="2" s="1"/>
  <c r="J149" i="2"/>
  <c r="P10" i="2"/>
  <c r="P9" i="2" s="1"/>
  <c r="BA10" i="2"/>
  <c r="BA9" i="2" s="1"/>
  <c r="AN10" i="2"/>
  <c r="AN9" i="2" s="1"/>
  <c r="AZ149" i="2"/>
  <c r="AZ148" i="2"/>
  <c r="AD10" i="2"/>
  <c r="AD9" i="2" s="1"/>
  <c r="AD8" i="2" s="1"/>
  <c r="J239" i="2"/>
  <c r="U10" i="2"/>
  <c r="U9" i="2" s="1"/>
  <c r="AD149" i="2"/>
  <c r="AN327" i="2"/>
  <c r="AN326" i="2" s="1"/>
  <c r="AN325" i="2" s="1"/>
  <c r="S10" i="2"/>
  <c r="S9" i="2" s="1"/>
  <c r="AE10" i="2"/>
  <c r="AE9" i="2" s="1"/>
  <c r="AZ10" i="2"/>
  <c r="AZ9" i="2" s="1"/>
  <c r="AI304" i="2"/>
  <c r="AI303" i="2" s="1"/>
  <c r="AI239" i="2" s="1"/>
  <c r="AF239" i="2"/>
  <c r="S10" i="3"/>
  <c r="AN100" i="3"/>
  <c r="AN99" i="3" s="1"/>
  <c r="AN98" i="3" s="1"/>
  <c r="AV164" i="3"/>
  <c r="AQ164" i="3"/>
  <c r="Q164" i="3"/>
  <c r="O164" i="3"/>
  <c r="BB164" i="3"/>
  <c r="AU164" i="3"/>
  <c r="AW294" i="3"/>
  <c r="AI164" i="3"/>
  <c r="AM99" i="3"/>
  <c r="AM98" i="3" s="1"/>
  <c r="Q258" i="3"/>
  <c r="Q257" i="3" s="1"/>
  <c r="BA17" i="3"/>
  <c r="T17" i="3"/>
  <c r="T10" i="3" s="1"/>
  <c r="AN17" i="3"/>
  <c r="K110" i="3"/>
  <c r="L164" i="3"/>
  <c r="AF342" i="3"/>
  <c r="AF337" i="3" s="1"/>
  <c r="AS99" i="3"/>
  <c r="AS98" i="3" s="1"/>
  <c r="AM10" i="3"/>
  <c r="BA68" i="2"/>
  <c r="BA67" i="2" s="1"/>
  <c r="BA66" i="2" s="1"/>
  <c r="BB76" i="1"/>
  <c r="BB75" i="1" s="1"/>
  <c r="BA65" i="2"/>
  <c r="BA64" i="2" s="1"/>
  <c r="BA59" i="2" s="1"/>
  <c r="BA58" i="2" s="1"/>
  <c r="BA57" i="2" s="1"/>
  <c r="BB73" i="1"/>
  <c r="BB68" i="1" s="1"/>
  <c r="O340" i="1"/>
  <c r="AM340" i="1"/>
  <c r="BA337" i="2"/>
  <c r="AP340" i="1"/>
  <c r="AX340" i="1"/>
  <c r="AQ337" i="2"/>
  <c r="AX239" i="2"/>
  <c r="AY359" i="2"/>
  <c r="AI9" i="1"/>
  <c r="N149" i="2"/>
  <c r="AS148" i="2"/>
  <c r="AS149" i="2"/>
  <c r="AK10" i="3"/>
  <c r="BA14" i="1"/>
  <c r="BA10" i="1" s="1"/>
  <c r="BA9" i="1" s="1"/>
  <c r="BC100" i="1"/>
  <c r="BA315" i="1"/>
  <c r="AN342" i="3"/>
  <c r="AN337" i="3" s="1"/>
  <c r="AN183" i="2"/>
  <c r="AN182" i="2"/>
  <c r="R78" i="1"/>
  <c r="AI340" i="1"/>
  <c r="P108" i="1"/>
  <c r="P100" i="1" s="1"/>
  <c r="BC222" i="1"/>
  <c r="BC221" i="1" s="1"/>
  <c r="T190" i="2"/>
  <c r="T189" i="2" s="1"/>
  <c r="P228" i="1"/>
  <c r="P227" i="1" s="1"/>
  <c r="P171" i="3"/>
  <c r="P170" i="3" s="1"/>
  <c r="P169" i="3" s="1"/>
  <c r="P258" i="2"/>
  <c r="P257" i="2" s="1"/>
  <c r="P256" i="2" s="1"/>
  <c r="T229" i="1"/>
  <c r="AL315" i="1"/>
  <c r="AN264" i="3"/>
  <c r="AN263" i="3" s="1"/>
  <c r="AN262" i="3" s="1"/>
  <c r="AN156" i="2"/>
  <c r="AN155" i="2" s="1"/>
  <c r="AN154" i="2" s="1"/>
  <c r="AO141" i="1"/>
  <c r="AO140" i="1" s="1"/>
  <c r="AN267" i="3"/>
  <c r="AN266" i="3" s="1"/>
  <c r="AN265" i="3" s="1"/>
  <c r="AN159" i="2"/>
  <c r="AN158" i="2" s="1"/>
  <c r="AN157" i="2" s="1"/>
  <c r="AW342" i="3"/>
  <c r="AW337" i="3" s="1"/>
  <c r="BB172" i="1"/>
  <c r="AW340" i="1"/>
  <c r="AH149" i="2"/>
  <c r="AH148" i="2"/>
  <c r="AH8" i="2" s="1"/>
  <c r="M342" i="3"/>
  <c r="M337" i="3" s="1"/>
  <c r="AE148" i="2"/>
  <c r="AE149" i="2"/>
  <c r="AU10" i="2"/>
  <c r="AU9" i="2" s="1"/>
  <c r="J8" i="1"/>
  <c r="AJ9" i="1"/>
  <c r="AS9" i="1"/>
  <c r="AV9" i="1"/>
  <c r="AV8" i="1" s="1"/>
  <c r="AQ10" i="3"/>
  <c r="J10" i="2"/>
  <c r="J9" i="2" s="1"/>
  <c r="J8" i="2" s="1"/>
  <c r="AJ10" i="3"/>
  <c r="AN95" i="1"/>
  <c r="AN94" i="1" s="1"/>
  <c r="AN78" i="1" s="1"/>
  <c r="N100" i="1"/>
  <c r="AZ92" i="2"/>
  <c r="AZ91" i="2" s="1"/>
  <c r="BB100" i="1"/>
  <c r="AF100" i="1"/>
  <c r="AG100" i="1"/>
  <c r="L148" i="2"/>
  <c r="L8" i="2" s="1"/>
  <c r="AF258" i="3"/>
  <c r="AF257" i="3" s="1"/>
  <c r="AZ199" i="1"/>
  <c r="AZ194" i="1" s="1"/>
  <c r="AQ294" i="3"/>
  <c r="K239" i="2"/>
  <c r="AT222" i="1"/>
  <c r="AT221" i="1" s="1"/>
  <c r="AK239" i="2"/>
  <c r="AN248" i="1"/>
  <c r="AN238" i="3"/>
  <c r="AN237" i="3" s="1"/>
  <c r="AN164" i="3" s="1"/>
  <c r="AP315" i="1"/>
  <c r="O315" i="1"/>
  <c r="AK340" i="1"/>
  <c r="AV340" i="1"/>
  <c r="AT340" i="1"/>
  <c r="BA340" i="1"/>
  <c r="L359" i="2"/>
  <c r="S110" i="3"/>
  <c r="T99" i="3"/>
  <c r="T98" i="3" s="1"/>
  <c r="AF10" i="3"/>
  <c r="T110" i="3"/>
  <c r="U342" i="3"/>
  <c r="U337" i="3" s="1"/>
  <c r="Q9" i="1"/>
  <c r="U9" i="1"/>
  <c r="AR10" i="2"/>
  <c r="AR9" i="2" s="1"/>
  <c r="AM110" i="3"/>
  <c r="AO154" i="1"/>
  <c r="AV294" i="3"/>
  <c r="AY323" i="3"/>
  <c r="S342" i="3"/>
  <c r="S337" i="3" s="1"/>
  <c r="R324" i="3"/>
  <c r="R323" i="3" s="1"/>
  <c r="R294" i="3" s="1"/>
  <c r="AM323" i="3"/>
  <c r="AM294" i="3" s="1"/>
  <c r="AF294" i="3"/>
  <c r="AM246" i="2"/>
  <c r="AM245" i="2" s="1"/>
  <c r="AM239" i="2" s="1"/>
  <c r="AK222" i="1"/>
  <c r="AK221" i="1" s="1"/>
  <c r="J222" i="1"/>
  <c r="J221" i="1" s="1"/>
  <c r="AJ164" i="3"/>
  <c r="AZ315" i="1"/>
  <c r="AD337" i="2"/>
  <c r="AH359" i="2"/>
  <c r="AR315" i="1"/>
  <c r="K315" i="1"/>
  <c r="J359" i="2"/>
  <c r="AI315" i="1"/>
  <c r="BA258" i="3"/>
  <c r="BA257" i="3" s="1"/>
  <c r="AM9" i="1"/>
  <c r="M9" i="1"/>
  <c r="M10" i="3"/>
  <c r="M373" i="3" s="1"/>
  <c r="AS10" i="3"/>
  <c r="AO67" i="1"/>
  <c r="AO66" i="1" s="1"/>
  <c r="AM18" i="2"/>
  <c r="AM10" i="2" s="1"/>
  <c r="AM9" i="2" s="1"/>
  <c r="M100" i="1"/>
  <c r="M8" i="1" s="1"/>
  <c r="AR148" i="2"/>
  <c r="AQ149" i="2"/>
  <c r="AL258" i="3"/>
  <c r="AL257" i="3" s="1"/>
  <c r="AO199" i="1"/>
  <c r="AO194" i="1" s="1"/>
  <c r="T199" i="1"/>
  <c r="AY222" i="1"/>
  <c r="AY221" i="1" s="1"/>
  <c r="AH222" i="1"/>
  <c r="AV222" i="1"/>
  <c r="AV221" i="1" s="1"/>
  <c r="AI222" i="1"/>
  <c r="AK164" i="3"/>
  <c r="AV239" i="2"/>
  <c r="K164" i="3"/>
  <c r="AH315" i="1"/>
  <c r="AH221" i="1" s="1"/>
  <c r="AR239" i="2"/>
  <c r="AO340" i="1"/>
  <c r="P262" i="1"/>
  <c r="P261" i="1" s="1"/>
  <c r="P248" i="1" s="1"/>
  <c r="P280" i="2"/>
  <c r="P279" i="2" s="1"/>
  <c r="P278" i="2" s="1"/>
  <c r="P205" i="3"/>
  <c r="P204" i="3" s="1"/>
  <c r="P203" i="3" s="1"/>
  <c r="P190" i="3" s="1"/>
  <c r="T263" i="1"/>
  <c r="P237" i="1"/>
  <c r="P236" i="1" s="1"/>
  <c r="P223" i="1" s="1"/>
  <c r="P180" i="3"/>
  <c r="P179" i="3" s="1"/>
  <c r="P178" i="3" s="1"/>
  <c r="T238" i="1"/>
  <c r="AO146" i="3"/>
  <c r="AO145" i="3" s="1"/>
  <c r="AO144" i="3" s="1"/>
  <c r="AO113" i="1"/>
  <c r="AO112" i="1" s="1"/>
  <c r="AN98" i="2"/>
  <c r="AN97" i="2" s="1"/>
  <c r="AN96" i="2" s="1"/>
  <c r="AY172" i="1"/>
  <c r="T315" i="1"/>
  <c r="AF172" i="1"/>
  <c r="U199" i="1"/>
  <c r="U194" i="1" s="1"/>
  <c r="AZ337" i="2"/>
  <c r="BA164" i="3"/>
  <c r="U190" i="2"/>
  <c r="U189" i="2" s="1"/>
  <c r="U188" i="2" s="1"/>
  <c r="AO10" i="3"/>
  <c r="BB10" i="2"/>
  <c r="BB9" i="2" s="1"/>
  <c r="AY164" i="3"/>
  <c r="P306" i="1"/>
  <c r="P305" i="1" s="1"/>
  <c r="P301" i="1" s="1"/>
  <c r="P267" i="2"/>
  <c r="P266" i="2" s="1"/>
  <c r="P265" i="2" s="1"/>
  <c r="P249" i="3"/>
  <c r="P248" i="3" s="1"/>
  <c r="P247" i="3" s="1"/>
  <c r="P243" i="3" s="1"/>
  <c r="T307" i="1"/>
  <c r="AS321" i="1"/>
  <c r="AT342" i="3"/>
  <c r="AT337" i="3" s="1"/>
  <c r="AV258" i="3"/>
  <c r="AV257" i="3" s="1"/>
  <c r="AG294" i="3"/>
  <c r="S239" i="2"/>
  <c r="AR8" i="2"/>
  <c r="AT239" i="2"/>
  <c r="AX315" i="1"/>
  <c r="AX221" i="1" s="1"/>
  <c r="U294" i="3"/>
  <c r="AM337" i="2"/>
  <c r="AU199" i="1"/>
  <c r="AU194" i="1" s="1"/>
  <c r="AT112" i="1"/>
  <c r="AR199" i="1"/>
  <c r="O172" i="1"/>
  <c r="AZ164" i="3"/>
  <c r="O8" i="1"/>
  <c r="Q8" i="1"/>
  <c r="Q388" i="1" s="1"/>
  <c r="K10" i="3"/>
  <c r="BA100" i="1"/>
  <c r="AV150" i="2"/>
  <c r="AV148" i="2" s="1"/>
  <c r="K294" i="3"/>
  <c r="AO143" i="3"/>
  <c r="AO142" i="3" s="1"/>
  <c r="AO141" i="3" s="1"/>
  <c r="AO110" i="1"/>
  <c r="AO109" i="1" s="1"/>
  <c r="AN95" i="2"/>
  <c r="AN94" i="2" s="1"/>
  <c r="AN93" i="2" s="1"/>
  <c r="AN92" i="2" s="1"/>
  <c r="AN91" i="2" s="1"/>
  <c r="AT109" i="1"/>
  <c r="AN359" i="2"/>
  <c r="AD378" i="1"/>
  <c r="R377" i="1"/>
  <c r="AN340" i="1"/>
  <c r="AR359" i="1"/>
  <c r="BA359" i="2"/>
  <c r="AN86" i="3"/>
  <c r="AN63" i="3" s="1"/>
  <c r="AN87" i="3"/>
  <c r="AH373" i="3"/>
  <c r="BB10" i="3"/>
  <c r="AP10" i="3"/>
  <c r="AP373" i="3" s="1"/>
  <c r="BA10" i="3"/>
  <c r="AR340" i="1"/>
  <c r="AS337" i="1"/>
  <c r="AY294" i="3"/>
  <c r="AE222" i="1"/>
  <c r="AE221" i="1" s="1"/>
  <c r="AW239" i="2"/>
  <c r="R239" i="2"/>
  <c r="S294" i="3"/>
  <c r="AG222" i="1"/>
  <c r="AG221" i="1" s="1"/>
  <c r="AU222" i="1"/>
  <c r="AU221" i="1" s="1"/>
  <c r="AZ239" i="2"/>
  <c r="BB294" i="3"/>
  <c r="BA239" i="2"/>
  <c r="AT164" i="3"/>
  <c r="AT373" i="3" s="1"/>
  <c r="AS164" i="3"/>
  <c r="L239" i="2"/>
  <c r="AO164" i="3"/>
  <c r="R222" i="1"/>
  <c r="R221" i="1" s="1"/>
  <c r="AM222" i="1"/>
  <c r="AM221" i="1" s="1"/>
  <c r="AO296" i="1"/>
  <c r="AO295" i="1" s="1"/>
  <c r="AO222" i="1" s="1"/>
  <c r="AO221" i="1" s="1"/>
  <c r="AW222" i="1"/>
  <c r="AW221" i="1" s="1"/>
  <c r="N222" i="1"/>
  <c r="N221" i="1" s="1"/>
  <c r="AL222" i="1"/>
  <c r="AL221" i="1" s="1"/>
  <c r="O222" i="1"/>
  <c r="AZ222" i="1"/>
  <c r="AZ221" i="1" s="1"/>
  <c r="M222" i="1"/>
  <c r="M221" i="1" s="1"/>
  <c r="U222" i="1"/>
  <c r="U221" i="1" s="1"/>
  <c r="AM190" i="3"/>
  <c r="AM164" i="3" s="1"/>
  <c r="AJ222" i="1"/>
  <c r="AJ221" i="1" s="1"/>
  <c r="AE164" i="3"/>
  <c r="AE373" i="3" s="1"/>
  <c r="AP222" i="1"/>
  <c r="AP221" i="1" s="1"/>
  <c r="BB222" i="1"/>
  <c r="BB221" i="1" s="1"/>
  <c r="AS222" i="1"/>
  <c r="AF222" i="1"/>
  <c r="AF221" i="1" s="1"/>
  <c r="K222" i="1"/>
  <c r="K221" i="1" s="1"/>
  <c r="BA222" i="1"/>
  <c r="BA221" i="1" s="1"/>
  <c r="AN239" i="2"/>
  <c r="AN222" i="1"/>
  <c r="AN221" i="1" s="1"/>
  <c r="U239" i="2"/>
  <c r="AR222" i="1"/>
  <c r="AS10" i="2"/>
  <c r="AS9" i="2" s="1"/>
  <c r="AY190" i="2"/>
  <c r="AY189" i="2" s="1"/>
  <c r="AY188" i="2" s="1"/>
  <c r="N294" i="3"/>
  <c r="AZ234" i="2"/>
  <c r="AZ233" i="2"/>
  <c r="N8" i="1"/>
  <c r="AS172" i="1"/>
  <c r="BB342" i="3"/>
  <c r="BB337" i="3" s="1"/>
  <c r="AO190" i="2"/>
  <c r="AO189" i="2" s="1"/>
  <c r="AO188" i="2" s="1"/>
  <c r="T342" i="3"/>
  <c r="AO10" i="2"/>
  <c r="AO9" i="2" s="1"/>
  <c r="AW172" i="1"/>
  <c r="S190" i="2"/>
  <c r="S189" i="2" s="1"/>
  <c r="S188" i="2" s="1"/>
  <c r="AZ342" i="3"/>
  <c r="AZ337" i="3" s="1"/>
  <c r="T213" i="2"/>
  <c r="T212" i="2" s="1"/>
  <c r="T211" i="2" s="1"/>
  <c r="T210" i="2" s="1"/>
  <c r="T209" i="2" s="1"/>
  <c r="T341" i="3"/>
  <c r="T340" i="3" s="1"/>
  <c r="T339" i="3" s="1"/>
  <c r="T338" i="3" s="1"/>
  <c r="T197" i="1"/>
  <c r="T196" i="1" s="1"/>
  <c r="T195" i="1" s="1"/>
  <c r="T194" i="1" s="1"/>
  <c r="S8" i="1"/>
  <c r="S388" i="1" s="1"/>
  <c r="U149" i="2"/>
  <c r="U148" i="2"/>
  <c r="Q148" i="2"/>
  <c r="Q8" i="2" s="1"/>
  <c r="Q386" i="2" s="1"/>
  <c r="Q149" i="2"/>
  <c r="O8" i="2"/>
  <c r="O386" i="2" s="1"/>
  <c r="AI258" i="3"/>
  <c r="AI257" i="3" s="1"/>
  <c r="AI373" i="3" s="1"/>
  <c r="AL8" i="1"/>
  <c r="R154" i="1"/>
  <c r="R136" i="1" s="1"/>
  <c r="R135" i="1" s="1"/>
  <c r="AL148" i="2"/>
  <c r="AL8" i="2" s="1"/>
  <c r="AL386" i="2" s="1"/>
  <c r="AL149" i="2"/>
  <c r="AP136" i="1"/>
  <c r="AP135" i="1" s="1"/>
  <c r="AP8" i="1" s="1"/>
  <c r="K149" i="2"/>
  <c r="K148" i="2"/>
  <c r="K8" i="2" s="1"/>
  <c r="K386" i="2" s="1"/>
  <c r="AR258" i="3"/>
  <c r="AR257" i="3" s="1"/>
  <c r="AR373" i="3" s="1"/>
  <c r="AX149" i="2"/>
  <c r="AX148" i="2"/>
  <c r="AX8" i="2" s="1"/>
  <c r="AN162" i="2"/>
  <c r="AN161" i="2" s="1"/>
  <c r="AN160" i="2" s="1"/>
  <c r="AN150" i="2" s="1"/>
  <c r="AO147" i="1"/>
  <c r="AO146" i="1" s="1"/>
  <c r="AO136" i="1" s="1"/>
  <c r="AO135" i="1" s="1"/>
  <c r="AN270" i="3"/>
  <c r="AN269" i="3" s="1"/>
  <c r="AN268" i="3" s="1"/>
  <c r="AN258" i="3" s="1"/>
  <c r="AN257" i="3" s="1"/>
  <c r="AI148" i="2"/>
  <c r="AI8" i="2" s="1"/>
  <c r="AI149" i="2"/>
  <c r="AN138" i="1"/>
  <c r="AN137" i="1" s="1"/>
  <c r="AN136" i="1" s="1"/>
  <c r="AN135" i="1" s="1"/>
  <c r="AM153" i="2"/>
  <c r="AM152" i="2" s="1"/>
  <c r="AM151" i="2" s="1"/>
  <c r="AM150" i="2" s="1"/>
  <c r="AM261" i="3"/>
  <c r="AM260" i="3" s="1"/>
  <c r="AM259" i="3" s="1"/>
  <c r="AM258" i="3" s="1"/>
  <c r="AM257" i="3" s="1"/>
  <c r="AR135" i="1"/>
  <c r="AL373" i="3"/>
  <c r="M8" i="2"/>
  <c r="M386" i="2" s="1"/>
  <c r="AK8" i="1"/>
  <c r="AK388" i="1" s="1"/>
  <c r="AM8" i="1"/>
  <c r="AM388" i="1" s="1"/>
  <c r="AQ8" i="2"/>
  <c r="AT8" i="2"/>
  <c r="AG8" i="1"/>
  <c r="R100" i="1"/>
  <c r="AY8" i="1"/>
  <c r="AY388" i="1" s="1"/>
  <c r="AS100" i="1"/>
  <c r="AO101" i="1"/>
  <c r="U8" i="1"/>
  <c r="AH8" i="1"/>
  <c r="AJ8" i="1"/>
  <c r="AF8" i="1"/>
  <c r="AX8" i="1"/>
  <c r="AE8" i="1"/>
  <c r="AE388" i="1" s="1"/>
  <c r="AI8" i="1"/>
  <c r="K8" i="1"/>
  <c r="AR78" i="1"/>
  <c r="AT67" i="1"/>
  <c r="BA8" i="1"/>
  <c r="Q373" i="3"/>
  <c r="N10" i="3"/>
  <c r="P8" i="2"/>
  <c r="BB9" i="1"/>
  <c r="L9" i="1"/>
  <c r="L8" i="1" s="1"/>
  <c r="L388" i="1" s="1"/>
  <c r="J10" i="3"/>
  <c r="J373" i="3" s="1"/>
  <c r="P9" i="1"/>
  <c r="P8" i="1" s="1"/>
  <c r="AZ9" i="1"/>
  <c r="R9" i="1"/>
  <c r="BC60" i="1"/>
  <c r="BC59" i="1" s="1"/>
  <c r="BC58" i="1" s="1"/>
  <c r="BC57" i="1" s="1"/>
  <c r="BC8" i="1" s="1"/>
  <c r="BC388" i="1" s="1"/>
  <c r="BB81" i="2"/>
  <c r="BB80" i="2" s="1"/>
  <c r="BB79" i="2" s="1"/>
  <c r="BB78" i="2" s="1"/>
  <c r="BB77" i="2" s="1"/>
  <c r="AZ79" i="2"/>
  <c r="AZ78" i="2" s="1"/>
  <c r="AZ77" i="2" s="1"/>
  <c r="T9" i="1"/>
  <c r="AX373" i="3"/>
  <c r="N8" i="2"/>
  <c r="N386" i="2" s="1"/>
  <c r="AZ8" i="2"/>
  <c r="AG10" i="3"/>
  <c r="AT9" i="1"/>
  <c r="AU59" i="1"/>
  <c r="AW9" i="1"/>
  <c r="AW8" i="1" s="1"/>
  <c r="AW388" i="1" s="1"/>
  <c r="L10" i="3"/>
  <c r="AO10" i="1"/>
  <c r="AO9" i="1" s="1"/>
  <c r="AW8" i="2"/>
  <c r="AW386" i="2" s="1"/>
  <c r="AK373" i="3"/>
  <c r="AR9" i="1"/>
  <c r="BA149" i="2"/>
  <c r="BA148" i="2"/>
  <c r="AZ294" i="3"/>
  <c r="AD373" i="3"/>
  <c r="N132" i="3"/>
  <c r="AV190" i="2"/>
  <c r="AV189" i="2" s="1"/>
  <c r="AV188" i="2" s="1"/>
  <c r="AY132" i="3"/>
  <c r="AY10" i="2"/>
  <c r="AY9" i="2" s="1"/>
  <c r="R164" i="3"/>
  <c r="AF149" i="2"/>
  <c r="AF148" i="2"/>
  <c r="AF8" i="2" s="1"/>
  <c r="AF386" i="2" s="1"/>
  <c r="T149" i="2"/>
  <c r="T148" i="2"/>
  <c r="T132" i="3"/>
  <c r="N164" i="3"/>
  <c r="AU342" i="3"/>
  <c r="AU337" i="3" s="1"/>
  <c r="AU373" i="3" s="1"/>
  <c r="AU149" i="2"/>
  <c r="AU148" i="2"/>
  <c r="AZ10" i="3"/>
  <c r="AU239" i="2"/>
  <c r="BB148" i="2"/>
  <c r="BB149" i="2"/>
  <c r="AW373" i="3"/>
  <c r="AN132" i="3"/>
  <c r="U164" i="3"/>
  <c r="U373" i="3" s="1"/>
  <c r="R148" i="2"/>
  <c r="R8" i="2" s="1"/>
  <c r="R149" i="2"/>
  <c r="AY149" i="2"/>
  <c r="AY148" i="2"/>
  <c r="AJ149" i="2"/>
  <c r="AJ148" i="2"/>
  <c r="AJ8" i="2" s="1"/>
  <c r="AJ386" i="2" s="1"/>
  <c r="O373" i="3"/>
  <c r="BA132" i="3"/>
  <c r="AQ373" i="3"/>
  <c r="F181" i="15"/>
  <c r="F155" i="15"/>
  <c r="C154" i="15"/>
  <c r="C157" i="15"/>
  <c r="C156" i="15" s="1"/>
  <c r="E168" i="15" l="1"/>
  <c r="T188" i="2"/>
  <c r="T8" i="2" s="1"/>
  <c r="AO8" i="2"/>
  <c r="AO386" i="2" s="1"/>
  <c r="AK386" i="2"/>
  <c r="AD386" i="2"/>
  <c r="AZ386" i="2"/>
  <c r="AT386" i="2"/>
  <c r="AR386" i="2"/>
  <c r="AI386" i="2"/>
  <c r="J386" i="2"/>
  <c r="AG148" i="2"/>
  <c r="AG8" i="2" s="1"/>
  <c r="AG386" i="2" s="1"/>
  <c r="AG149" i="2"/>
  <c r="AS8" i="2"/>
  <c r="AS386" i="2" s="1"/>
  <c r="AE8" i="2"/>
  <c r="AE386" i="2" s="1"/>
  <c r="BA8" i="2"/>
  <c r="BA386" i="2" s="1"/>
  <c r="AU8" i="2"/>
  <c r="AU386" i="2" s="1"/>
  <c r="U8" i="2"/>
  <c r="U386" i="2" s="1"/>
  <c r="S8" i="2"/>
  <c r="S386" i="2" s="1"/>
  <c r="S373" i="3"/>
  <c r="AN10" i="3"/>
  <c r="AN373" i="3" s="1"/>
  <c r="AJ373" i="3"/>
  <c r="L373" i="3"/>
  <c r="AF373" i="3"/>
  <c r="AY373" i="3"/>
  <c r="AG373" i="3"/>
  <c r="AV373" i="3"/>
  <c r="AO140" i="3"/>
  <c r="AO132" i="3" s="1"/>
  <c r="AO373" i="3" s="1"/>
  <c r="K373" i="3"/>
  <c r="P165" i="3"/>
  <c r="P164" i="3" s="1"/>
  <c r="P373" i="3" s="1"/>
  <c r="AS373" i="3"/>
  <c r="BB67" i="1"/>
  <c r="BB66" i="1" s="1"/>
  <c r="BB8" i="1" s="1"/>
  <c r="BB388" i="1" s="1"/>
  <c r="J388" i="1"/>
  <c r="BA373" i="3"/>
  <c r="AQ386" i="2"/>
  <c r="AV388" i="1"/>
  <c r="AH386" i="2"/>
  <c r="AZ8" i="1"/>
  <c r="AZ388" i="1" s="1"/>
  <c r="AG388" i="1"/>
  <c r="AN8" i="1"/>
  <c r="AN388" i="1" s="1"/>
  <c r="AX386" i="2"/>
  <c r="AL388" i="1"/>
  <c r="AV149" i="2"/>
  <c r="T337" i="3"/>
  <c r="AO108" i="1"/>
  <c r="AO100" i="1" s="1"/>
  <c r="AO8" i="1" s="1"/>
  <c r="AO388" i="1" s="1"/>
  <c r="T8" i="1"/>
  <c r="AX388" i="1"/>
  <c r="O221" i="1"/>
  <c r="O388" i="1" s="1"/>
  <c r="AI221" i="1"/>
  <c r="AI388" i="1" s="1"/>
  <c r="T171" i="3"/>
  <c r="T170" i="3" s="1"/>
  <c r="T169" i="3" s="1"/>
  <c r="T258" i="2"/>
  <c r="T257" i="2" s="1"/>
  <c r="T256" i="2" s="1"/>
  <c r="T228" i="1"/>
  <c r="T227" i="1" s="1"/>
  <c r="AV8" i="2"/>
  <c r="AV386" i="2" s="1"/>
  <c r="AH388" i="1"/>
  <c r="L386" i="2"/>
  <c r="P246" i="2"/>
  <c r="P245" i="2" s="1"/>
  <c r="P239" i="2" s="1"/>
  <c r="P386" i="2" s="1"/>
  <c r="T280" i="2"/>
  <c r="T279" i="2" s="1"/>
  <c r="T278" i="2" s="1"/>
  <c r="T262" i="1"/>
  <c r="T261" i="1" s="1"/>
  <c r="T248" i="1" s="1"/>
  <c r="T205" i="3"/>
  <c r="T204" i="3" s="1"/>
  <c r="T203" i="3" s="1"/>
  <c r="T190" i="3" s="1"/>
  <c r="BB373" i="3"/>
  <c r="AT108" i="1"/>
  <c r="AR194" i="1"/>
  <c r="AS320" i="1"/>
  <c r="T180" i="3"/>
  <c r="T179" i="3" s="1"/>
  <c r="T178" i="3" s="1"/>
  <c r="T165" i="3" s="1"/>
  <c r="T237" i="1"/>
  <c r="T236" i="1" s="1"/>
  <c r="T267" i="2"/>
  <c r="T266" i="2" s="1"/>
  <c r="T265" i="2" s="1"/>
  <c r="T249" i="3"/>
  <c r="T248" i="3" s="1"/>
  <c r="T247" i="3" s="1"/>
  <c r="T243" i="3" s="1"/>
  <c r="T306" i="1"/>
  <c r="T305" i="1" s="1"/>
  <c r="T301" i="1" s="1"/>
  <c r="AM373" i="3"/>
  <c r="P222" i="1"/>
  <c r="P221" i="1" s="1"/>
  <c r="P388" i="1" s="1"/>
  <c r="R376" i="1"/>
  <c r="AD377" i="1"/>
  <c r="U388" i="1"/>
  <c r="R386" i="2"/>
  <c r="N373" i="3"/>
  <c r="AS331" i="1"/>
  <c r="N388" i="1"/>
  <c r="M388" i="1"/>
  <c r="AJ388" i="1"/>
  <c r="BA388" i="1"/>
  <c r="K388" i="1"/>
  <c r="AF388" i="1"/>
  <c r="AP388" i="1"/>
  <c r="AR221" i="1"/>
  <c r="AZ373" i="3"/>
  <c r="R373" i="3"/>
  <c r="R8" i="1"/>
  <c r="AN149" i="2"/>
  <c r="AN148" i="2"/>
  <c r="AN8" i="2" s="1"/>
  <c r="AN386" i="2" s="1"/>
  <c r="AM148" i="2"/>
  <c r="AM8" i="2" s="1"/>
  <c r="AM386" i="2" s="1"/>
  <c r="AM149" i="2"/>
  <c r="AS8" i="1"/>
  <c r="AT66" i="1"/>
  <c r="BB8" i="2"/>
  <c r="BB386" i="2" s="1"/>
  <c r="AU58" i="1"/>
  <c r="AR8" i="1"/>
  <c r="AY8" i="2"/>
  <c r="AY386" i="2" s="1"/>
  <c r="C181" i="15"/>
  <c r="C155" i="15"/>
  <c r="T164" i="3" l="1"/>
  <c r="T373" i="3" s="1"/>
  <c r="T246" i="2"/>
  <c r="T245" i="2" s="1"/>
  <c r="T239" i="2" s="1"/>
  <c r="T386" i="2" s="1"/>
  <c r="R387" i="2" s="1"/>
  <c r="T223" i="1"/>
  <c r="T222" i="1" s="1"/>
  <c r="T221" i="1" s="1"/>
  <c r="T388" i="1" s="1"/>
  <c r="AT100" i="1"/>
  <c r="R388" i="1"/>
  <c r="AD388" i="1"/>
  <c r="AS315" i="1"/>
  <c r="AL387" i="2"/>
  <c r="AT8" i="1"/>
  <c r="AT388" i="1" s="1"/>
  <c r="AU57" i="1"/>
  <c r="AR388" i="1"/>
  <c r="AY387" i="2"/>
  <c r="AS221" i="1" l="1"/>
  <c r="AU8" i="1"/>
  <c r="AS388" i="1" l="1"/>
  <c r="AU388" i="1"/>
</calcChain>
</file>

<file path=xl/sharedStrings.xml><?xml version="1.0" encoding="utf-8"?>
<sst xmlns="http://schemas.openxmlformats.org/spreadsheetml/2006/main" count="5675" uniqueCount="810">
  <si>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</si>
  <si>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</si>
  <si>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</si>
  <si>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</si>
  <si>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</si>
  <si>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</si>
  <si>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</si>
  <si>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</si>
  <si>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</si>
  <si>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</si>
  <si>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</si>
  <si>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</si>
  <si>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</si>
  <si>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</si>
  <si>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</si>
  <si>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</si>
  <si>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</si>
  <si>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</si>
  <si>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</si>
  <si>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</si>
  <si>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</si>
  <si>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</si>
  <si>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</si>
  <si>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</si>
  <si>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</si>
  <si>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</si>
  <si>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</si>
  <si>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</si>
  <si>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</si>
  <si>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</si>
  <si>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</si>
  <si>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</si>
  <si>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</si>
  <si>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</si>
  <si>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</si>
  <si>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</si>
  <si>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</si>
  <si>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</si>
  <si>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</si>
  <si>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</si>
  <si>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</si>
  <si>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</si>
  <si>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</si>
  <si>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</si>
  <si>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</si>
  <si>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</si>
  <si>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</si>
  <si>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</si>
  <si>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</si>
  <si>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</si>
  <si>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</si>
  <si>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</si>
  <si>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</si>
  <si>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</si>
  <si>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</si>
  <si>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</si>
  <si>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</si>
  <si>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</si>
  <si>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</si>
  <si>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</si>
  <si>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</si>
  <si>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</si>
  <si>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</si>
  <si>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</si>
  <si>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</si>
  <si>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</si>
  <si>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</si>
  <si>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</si>
  <si>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</si>
  <si>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</si>
  <si>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</si>
  <si>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</si>
  <si>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</si>
  <si>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</si>
  <si>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</si>
  <si>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</si>
  <si>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</si>
  <si>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</si>
  <si>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</si>
  <si>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</si>
  <si>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</si>
  <si>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</si>
  <si>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</si>
  <si>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</si>
  <si>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</si>
  <si>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</si>
  <si>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</si>
  <si>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</si>
  <si>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</si>
  <si>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</si>
  <si>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</si>
  <si>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</si>
  <si>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</si>
  <si>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</si>
  <si>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</si>
  <si>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</si>
  <si>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</si>
  <si>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</si>
  <si>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</si>
  <si>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</si>
  <si>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</si>
  <si>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</si>
  <si>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</si>
  <si>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</si>
  <si>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</si>
  <si>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</si>
  <si>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</si>
  <si>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</si>
  <si>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</si>
  <si>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</si>
  <si>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</si>
  <si>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</si>
  <si>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</si>
  <si>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</si>
  <si>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</si>
  <si>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</si>
  <si>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</si>
  <si>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</si>
  <si>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</si>
  <si>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</si>
  <si>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</si>
  <si>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</si>
  <si>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</si>
  <si>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</si>
  <si>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</si>
  <si>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</si>
  <si>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</si>
  <si>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</si>
  <si>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</si>
  <si>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</si>
  <si>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</si>
  <si>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</si>
  <si>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</si>
  <si>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</si>
  <si>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</si>
  <si>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</si>
  <si>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</si>
  <si>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</si>
  <si>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</si>
  <si>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</si>
  <si>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</si>
  <si>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</si>
  <si>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</si>
  <si>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</si>
  <si>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</si>
  <si>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</si>
  <si>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</si>
  <si>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</si>
  <si>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</si>
  <si>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</si>
  <si>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</si>
  <si>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</si>
  <si>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</si>
  <si>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</si>
  <si>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</si>
  <si>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</si>
  <si>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</si>
  <si>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</si>
  <si>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</si>
  <si>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</si>
  <si>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</si>
  <si>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</si>
  <si>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</si>
  <si>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</si>
  <si>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</si>
  <si>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</si>
  <si>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</si>
  <si>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</si>
  <si>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</si>
  <si>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</si>
  <si>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</si>
  <si>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</si>
  <si>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</si>
  <si>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</si>
  <si>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</si>
  <si>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</si>
  <si>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</si>
  <si>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</si>
  <si>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</si>
  <si>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</si>
  <si>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</si>
  <si>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</si>
  <si>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</si>
  <si>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</si>
  <si>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</si>
  <si>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</si>
  <si>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</si>
  <si>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</si>
  <si>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</si>
  <si>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</si>
  <si>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</si>
  <si>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</si>
  <si>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</si>
  <si>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</si>
  <si>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</si>
  <si>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</si>
  <si>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</si>
  <si>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</si>
  <si>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</si>
  <si>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</si>
  <si>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</si>
  <si>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</si>
  <si>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</si>
  <si>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</si>
  <si>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</si>
  <si>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</si>
  <si>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</si>
  <si>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</si>
  <si>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</si>
  <si>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</si>
  <si>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</si>
  <si>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</si>
  <si>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</si>
  <si>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</si>
  <si>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</si>
  <si>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</si>
  <si>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</si>
  <si>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</si>
  <si>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</si>
  <si>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</si>
  <si>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</si>
  <si>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</si>
  <si>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</si>
  <si>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</si>
  <si>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</si>
  <si>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</si>
  <si>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</si>
  <si>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</si>
  <si>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</si>
  <si>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</si>
  <si>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</si>
  <si>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</si>
  <si>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</si>
  <si>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</si>
  <si>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</si>
  <si>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</si>
  <si>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</si>
  <si>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</si>
  <si>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</si>
  <si>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</si>
  <si>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</si>
  <si>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</si>
  <si>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</si>
  <si>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</si>
  <si>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</si>
  <si>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</si>
  <si>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</si>
  <si>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</si>
  <si>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</si>
  <si>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</si>
  <si>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</si>
  <si>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</si>
  <si>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</si>
  <si>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</si>
  <si>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</si>
  <si>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</si>
  <si>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</si>
  <si>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</si>
  <si>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</si>
  <si>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</si>
  <si>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</si>
  <si>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</si>
  <si>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</si>
  <si>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</si>
  <si>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</si>
  <si>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</si>
  <si>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</si>
  <si>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</si>
  <si>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</si>
  <si>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</si>
  <si>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</si>
  <si>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</si>
  <si>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</si>
  <si>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</si>
  <si>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</si>
  <si>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</si>
  <si>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</si>
  <si>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</si>
  <si>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</si>
  <si>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</si>
  <si>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</si>
  <si>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</si>
  <si>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</si>
  <si>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</si>
  <si>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</si>
  <si>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</si>
  <si>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</si>
  <si>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</si>
  <si>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</si>
  <si>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</si>
  <si>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</si>
  <si>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</si>
  <si>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</si>
  <si>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</si>
  <si>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</si>
  <si>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</si>
  <si>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</si>
  <si>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</si>
  <si>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</si>
  <si>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</si>
  <si>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</si>
  <si>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51 0 31 L5670</t>
  </si>
  <si>
    <t>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</si>
  <si>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</si>
  <si>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</si>
  <si>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</si>
  <si>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</si>
  <si>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</si>
  <si>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</si>
  <si>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</si>
  <si>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</si>
  <si>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</si>
  <si>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</si>
  <si>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</si>
  <si>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</si>
  <si>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</si>
  <si>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</si>
  <si>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</si>
  <si>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</si>
  <si>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</si>
  <si>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</si>
  <si>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</si>
  <si>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L4970</t>
  </si>
  <si>
    <t>51 6 11 L4970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</si>
  <si>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</si>
  <si>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</si>
  <si>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</si>
  <si>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</si>
  <si>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</si>
  <si>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</si>
  <si>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</si>
  <si>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</si>
  <si>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</si>
  <si>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</si>
  <si>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</si>
  <si>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</si>
  <si>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</si>
  <si>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</si>
  <si>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</si>
  <si>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</si>
  <si>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</si>
  <si>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</si>
  <si>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</si>
  <si>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Мероприятия по охране, сохранению и популяризации культурного наследия</t>
  </si>
  <si>
    <t>51 2 11 82410</t>
  </si>
  <si>
    <t>82410</t>
  </si>
  <si>
    <t>Разработка (актуализация) документов стратегического планирования и прогнозирования</t>
  </si>
  <si>
    <t>83390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</si>
  <si>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</si>
  <si>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</si>
  <si>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</si>
  <si>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</si>
  <si>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</si>
  <si>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</si>
  <si>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</si>
  <si>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</si>
  <si>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</si>
  <si>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</si>
  <si>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</si>
  <si>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</si>
  <si>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</si>
  <si>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</si>
  <si>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</si>
  <si>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</si>
  <si>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</si>
  <si>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</si>
  <si>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</si>
  <si>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</si>
  <si>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Условно утвержденные расходы</t>
  </si>
  <si>
    <t>Прочие мероприятия в области развития транспортной инфраструктуры</t>
  </si>
  <si>
    <t>84400</t>
  </si>
  <si>
    <t>81650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</si>
  <si>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</si>
  <si>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</si>
  <si>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</si>
  <si>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70 0 00 80080</t>
  </si>
  <si>
    <t>80080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</si>
  <si>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</si>
  <si>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</si>
  <si>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</si>
  <si>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</si>
  <si>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</si>
  <si>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</si>
  <si>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</si>
  <si>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</si>
  <si>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G5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</si>
  <si>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</si>
  <si>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</si>
  <si>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</si>
  <si>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</si>
  <si>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</si>
  <si>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</si>
  <si>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52430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</si>
  <si>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</si>
  <si>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</si>
  <si>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</si>
  <si>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</si>
  <si>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</si>
  <si>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</si>
  <si>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</si>
  <si>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</si>
  <si>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</si>
  <si>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</si>
  <si>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</si>
  <si>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</si>
  <si>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</si>
  <si>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</si>
  <si>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</si>
  <si>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Оснащение объектов спортивной инфраструктуры спортивно-технологическим оборудованием</t>
  </si>
  <si>
    <t>851</t>
  </si>
  <si>
    <t>51 4 Р5 52280</t>
  </si>
  <si>
    <t>Благоустройство</t>
  </si>
  <si>
    <t>51 0 71 L2990</t>
  </si>
  <si>
    <t>51 0 31 S3450</t>
  </si>
  <si>
    <t>Подготовка объектов жилищно-коммунального хозяйства к зиме</t>
  </si>
  <si>
    <t>Физическая культура</t>
  </si>
  <si>
    <t>Популяризация массового и профессионального спорта</t>
  </si>
  <si>
    <t>51412 81680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</si>
  <si>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</si>
  <si>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</si>
  <si>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</si>
  <si>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</si>
  <si>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Региональный проект "Чистая вода"</t>
  </si>
  <si>
    <t>S3450</t>
  </si>
  <si>
    <t>Приложение 6</t>
  </si>
  <si>
    <t>к Решению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</t>
  </si>
  <si>
    <t>Приложение 7</t>
  </si>
  <si>
    <t>2020 год</t>
  </si>
  <si>
    <t>2021 год</t>
  </si>
  <si>
    <t>2022 год</t>
  </si>
  <si>
    <t>Таблица 1</t>
  </si>
  <si>
    <t>№ п/п</t>
  </si>
  <si>
    <t>Наименование муниципального образования</t>
  </si>
  <si>
    <t>Клетнянское городское поселение</t>
  </si>
  <si>
    <t>1-Акуличское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</si>
  <si>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</si>
  <si>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</si>
  <si>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</si>
  <si>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</si>
  <si>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ИТОГО</t>
  </si>
  <si>
    <t>Таблица 2</t>
  </si>
  <si>
    <t>Приложение 11</t>
  </si>
  <si>
    <t>Продолжение приложения 11</t>
  </si>
  <si>
    <t>Распределение иных межбюджетных трансфертов бюджетам поселений Клетнянского района на переданные полномочия  муниципального образования «Клетнянский муниципальный район»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2020 год и на плановый период 2021 и 2022 годов</t>
  </si>
  <si>
    <t>Приложение 12</t>
  </si>
  <si>
    <t>внутреннего финансирования дефицита бюджета Клетнянского муниципального района Брянской области на 2020 год и на плановый период 2021 и 2022 годов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</si>
  <si>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2020 год и на плановый период 2021 и 2022 годов" </t>
  </si>
  <si>
    <t xml:space="preserve"> </t>
  </si>
  <si>
    <t>Код бюджетной классификации Российской Федерации</t>
  </si>
  <si>
    <t>Наименование доходов</t>
  </si>
  <si>
    <t>Сумма на 2020 год</t>
  </si>
  <si>
    <t xml:space="preserve"> Сумма на 2021 год</t>
  </si>
  <si>
    <t xml:space="preserve"> Сумма на 2022 год 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</si>
  <si>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</si>
  <si>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</si>
  <si>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</si>
  <si>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</si>
  <si>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</si>
  <si>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</si>
  <si>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</si>
  <si>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</si>
  <si>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</si>
  <si>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</si>
  <si>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</si>
  <si>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</si>
  <si>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</si>
  <si>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</si>
  <si>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</si>
  <si>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</si>
  <si>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</si>
  <si>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</si>
  <si>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</si>
  <si>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</si>
  <si>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</si>
  <si>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</si>
  <si>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</si>
  <si>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</si>
  <si>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</si>
  <si>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</si>
  <si>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</si>
  <si>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</si>
  <si>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</si>
  <si>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</si>
  <si>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 xml:space="preserve"> 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</si>
  <si>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</si>
  <si>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</si>
  <si>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</si>
  <si>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</si>
  <si>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</si>
  <si>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</si>
  <si>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</si>
  <si>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</si>
  <si>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</si>
  <si>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</si>
  <si>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</si>
  <si>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</si>
  <si>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</si>
  <si>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</si>
  <si>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</si>
  <si>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</si>
  <si>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</si>
  <si>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</si>
  <si>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</si>
  <si>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</si>
  <si>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</si>
  <si>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</si>
  <si>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</si>
  <si>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</si>
  <si>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</si>
  <si>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</si>
  <si>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</si>
  <si>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</si>
  <si>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</si>
  <si>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</si>
  <si>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</si>
  <si>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</si>
  <si>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</si>
  <si>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</si>
  <si>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</si>
  <si>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</si>
  <si>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</si>
  <si>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</si>
  <si>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</si>
  <si>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</si>
  <si>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</si>
  <si>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</si>
  <si>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</si>
  <si>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</si>
  <si>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</si>
  <si>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</si>
  <si>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</si>
  <si>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</si>
  <si>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</si>
  <si>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</si>
  <si>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</si>
  <si>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</si>
  <si>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</si>
  <si>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</si>
  <si>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</si>
  <si>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</si>
  <si>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</si>
  <si>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</si>
  <si>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1 13 02990 00 0000 130</t>
  </si>
  <si>
    <t>Прочие  доходы от   компенсации затрат  государства</t>
  </si>
  <si>
    <t xml:space="preserve"> 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</si>
  <si>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</si>
  <si>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</si>
  <si>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</si>
  <si>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</si>
  <si>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</si>
  <si>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</si>
  <si>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</si>
  <si>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</si>
  <si>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</si>
  <si>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</si>
  <si>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</si>
  <si>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</si>
  <si>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</si>
  <si>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</si>
  <si>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</si>
  <si>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</si>
  <si>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</si>
  <si>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</si>
  <si>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</si>
  <si>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</si>
  <si>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</si>
  <si>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</si>
  <si>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</si>
  <si>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</si>
  <si>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</si>
  <si>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</si>
  <si>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</si>
  <si>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</si>
  <si>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</si>
  <si>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</si>
  <si>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</si>
  <si>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</si>
  <si>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</si>
  <si>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</si>
  <si>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</si>
  <si>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</si>
  <si>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</si>
  <si>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</si>
  <si>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</si>
  <si>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</si>
  <si>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</si>
  <si>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</si>
  <si>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 подпрограмма "Чистая вода" государственной программы "Развитие топливно-энергетического комплекса и жилищно-коммунального хозяйства Брянской области" </t>
  </si>
  <si>
    <t xml:space="preserve"> -  подпрограмма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</si>
  <si>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2 02 25228 05 0000 150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</si>
  <si>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</si>
  <si>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</si>
  <si>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</si>
  <si>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</si>
  <si>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</si>
  <si>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</si>
  <si>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</si>
  <si>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</si>
  <si>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</si>
  <si>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</si>
  <si>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</si>
  <si>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</si>
  <si>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</si>
  <si>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</si>
  <si>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</si>
  <si>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</si>
  <si>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</si>
  <si>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</si>
  <si>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</si>
  <si>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</si>
  <si>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</si>
  <si>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</si>
  <si>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</si>
  <si>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</si>
  <si>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</si>
  <si>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</si>
  <si>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</si>
  <si>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</si>
  <si>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</si>
  <si>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</si>
  <si>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</si>
  <si>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</si>
  <si>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</si>
  <si>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</si>
  <si>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</si>
  <si>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</si>
  <si>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</si>
  <si>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</si>
  <si>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</si>
  <si>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</si>
  <si>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</si>
  <si>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</si>
  <si>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</si>
  <si>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</si>
  <si>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</si>
  <si>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</si>
  <si>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</si>
  <si>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</si>
  <si>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</si>
  <si>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</si>
  <si>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>2 02 20077 00 0000 150</t>
  </si>
  <si>
    <t>2 02 20077 05 0000 150</t>
  </si>
  <si>
    <t xml:space="preserve">Прочие субсидии бюджетам муниципальных районов </t>
  </si>
  <si>
    <t xml:space="preserve">2 07 05030 05 0000 150
</t>
  </si>
  <si>
    <t>Приложение 2</t>
  </si>
  <si>
    <t>Приложение 3</t>
  </si>
  <si>
    <t>2 02 25519 05 0000 150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</si>
  <si>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</si>
  <si>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</si>
  <si>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</si>
  <si>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Приложение 4</t>
  </si>
  <si>
    <t>Приложение 5</t>
  </si>
  <si>
    <t>1 12 01040 01 0000 120</t>
  </si>
  <si>
    <t>Плата за размещение отходов производства и потребления</t>
  </si>
  <si>
    <t xml:space="preserve">к Решению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</si>
  <si>
    <t xml:space="preserve"> 2020 год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</si>
  <si>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</si>
  <si>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</si>
  <si>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</si>
  <si>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</si>
  <si>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</si>
  <si>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</si>
  <si>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</si>
  <si>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</si>
  <si>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</si>
  <si>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 xml:space="preserve"> - субсидий на подготовку объектов жилищно-коммунального хозяйства к зиме</t>
  </si>
  <si>
    <t xml:space="preserve"> - субвенции бюджетам муниципальных районов на выравнивание бюджетной обеспеченности поселений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</si>
  <si>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</si>
  <si>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</si>
  <si>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</si>
  <si>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</si>
  <si>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</si>
  <si>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</si>
  <si>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</si>
  <si>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14820</t>
  </si>
  <si>
    <t>Р5</t>
  </si>
  <si>
    <t>Региональный проект "Спорт - норма жизни"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</si>
  <si>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</si>
  <si>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</si>
  <si>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</si>
  <si>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</si>
  <si>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</si>
  <si>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</si>
  <si>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</si>
  <si>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</si>
  <si>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</si>
  <si>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</si>
  <si>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</si>
  <si>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</si>
  <si>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</si>
  <si>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</si>
  <si>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</si>
  <si>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</si>
  <si>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</si>
  <si>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</si>
  <si>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</si>
  <si>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1 16 01120 01 0000 140 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</si>
  <si>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 </t>
  </si>
  <si>
    <t>﻿1 16 01200 01 0000 140</t>
  </si>
  <si>
    <t xml:space="preserve"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</si>
  <si>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2 02 25467 00 0000 150</t>
  </si>
  <si>
    <t xml:space="preserve"> - субсидии на замену оконных блоков муниципальных образовательных организаций Брянской области </t>
  </si>
  <si>
    <t>2 07 05000 05 0000 150</t>
  </si>
  <si>
    <t>СД</t>
  </si>
  <si>
    <t>Безвозмездные</t>
  </si>
  <si>
    <t>от бюджетов</t>
  </si>
  <si>
    <t>Областной</t>
  </si>
  <si>
    <t xml:space="preserve"> - дотации</t>
  </si>
  <si>
    <t xml:space="preserve"> - субсидии</t>
  </si>
  <si>
    <t xml:space="preserve"> - субвенции</t>
  </si>
  <si>
    <t>Поселения</t>
  </si>
  <si>
    <t xml:space="preserve"> - по соглашениям</t>
  </si>
  <si>
    <t xml:space="preserve"> - ВУС</t>
  </si>
  <si>
    <t>Внебюджет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</si>
  <si>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</si>
  <si>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</si>
  <si>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</si>
  <si>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</si>
  <si>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</si>
  <si>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</si>
  <si>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</si>
  <si>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</si>
  <si>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</si>
  <si>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</si>
  <si>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</si>
  <si>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</si>
  <si>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</si>
  <si>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51 4 12 81680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</si>
  <si>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</si>
  <si>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</si>
  <si>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</si>
  <si>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</si>
  <si>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</si>
  <si>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</si>
  <si>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</si>
  <si>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</si>
  <si>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</si>
  <si>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</si>
  <si>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</si>
  <si>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</si>
  <si>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</si>
  <si>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</si>
  <si>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</si>
  <si>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</si>
  <si>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</si>
  <si>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</si>
  <si>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</si>
  <si>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</si>
  <si>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</si>
  <si>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</si>
  <si>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</si>
  <si>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Развитие молодежной политики, физической культуры и спорта Клетнянского райрона</t>
  </si>
  <si>
    <t>S4860</t>
  </si>
  <si>
    <t>82430</t>
  </si>
  <si>
    <t>Распределение иных межбюджетных трансфертов - дотаций на поддержку мер по обеспечению сбалансированности бюджетов поселений из бюджета муниципального образования "Клетнянский муниципальный  район" на 2020 год и на плановый период 2021 и 2022 годов</t>
  </si>
  <si>
    <t>На 01.04.20.с изм.</t>
  </si>
  <si>
    <t>2 02 25497 00 0000 150</t>
  </si>
  <si>
    <t>2 02 25519 00 0000 150</t>
  </si>
  <si>
    <t xml:space="preserve"> Сумма на 2021 год с изм.марта</t>
  </si>
  <si>
    <t xml:space="preserve"> Сумма на 2022 год с изм.марта</t>
  </si>
  <si>
    <t>Сумма на 2020 год (на 01.04.20.)</t>
  </si>
  <si>
    <t xml:space="preserve"> - субсидии на создание цифровой образовательной среды в общеобразовательных организациях Брянской области </t>
  </si>
  <si>
    <t xml:space="preserve"> - субсидии на приведение в соответствие с брендбуком "Точки роста" помещений муниципальных образовательных организаций</t>
  </si>
  <si>
    <t xml:space="preserve"> - реконструкция водоснабжения в н.п.Синицкое - н.п.Мичурино Клетнянского района Брянской области</t>
  </si>
  <si>
    <t xml:space="preserve"> - реконструкция водоснабжения в н.п.Новотроицкое Клетнянского района Брянской области</t>
  </si>
  <si>
    <t xml:space="preserve"> - реконструкция водоснабжения в н.п.Мужиново Клетнянского района Брянской области</t>
  </si>
  <si>
    <t xml:space="preserve"> - реконструкция водоснабжения в н.п.Алень Клетнянского района Брянской области</t>
  </si>
  <si>
    <t xml:space="preserve"> - реконструкция водоснабжения в н.п.Строительная Слобода Клетнянского района Брянской области</t>
  </si>
  <si>
    <t xml:space="preserve"> - реконструкция водоснабжения в н.п.Коршево Клетнянского района Брянской области</t>
  </si>
  <si>
    <t xml:space="preserve"> - реконструкция водоснабжения в н.п.Харитоновка Клетнянского района Брянской области</t>
  </si>
  <si>
    <t xml:space="preserve"> - реконструкция водоснабжения в н.п.Осиновка Клетнянского района Брянской области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</si>
  <si>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</si>
  <si>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</si>
  <si>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март 2020.</t>
  </si>
  <si>
    <t>Отдельные мероприятия по развитию спорта</t>
  </si>
  <si>
    <t>52 0 12 S7640</t>
  </si>
  <si>
    <t>S7640</t>
  </si>
  <si>
    <t>Приведение в соответствии с брендбуком "Точки роста" помещений муниципальных общеобразовательных организаций</t>
  </si>
  <si>
    <t>52 0 12 S4910</t>
  </si>
  <si>
    <t>2021 с изм.на 01.04.20.с изм.</t>
  </si>
  <si>
    <t>2022 с изм.на 01.04.20.с изм.</t>
  </si>
  <si>
    <t>2021 с изм на 01.04.20.с изм.</t>
  </si>
  <si>
    <t>S4910</t>
  </si>
  <si>
    <t>2022 с изм на 01.04.20.с изм.</t>
  </si>
  <si>
    <t>52 0 12 S4900</t>
  </si>
  <si>
    <t>S4900</t>
  </si>
  <si>
    <t>Безвозмездные всего</t>
  </si>
  <si>
    <t>в т.ч. Из бюджетов</t>
  </si>
  <si>
    <t>Областной бюджет</t>
  </si>
  <si>
    <t xml:space="preserve"> - иные</t>
  </si>
  <si>
    <t>Бюджеты поселений</t>
  </si>
  <si>
    <t xml:space="preserve"> - полномочия</t>
  </si>
  <si>
    <t xml:space="preserve">Прочие </t>
  </si>
  <si>
    <t xml:space="preserve"> - от бюджета г/п на ВУС</t>
  </si>
  <si>
    <t xml:space="preserve"> - из областного бюджета</t>
  </si>
  <si>
    <t>откл</t>
  </si>
  <si>
    <t xml:space="preserve"> - субсидии на отдельные мороприятия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Брянской области 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</si>
  <si>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</si>
  <si>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</si>
  <si>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Приложение 1.1.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</si>
  <si>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</si>
  <si>
    <t>Изменение прогнозируемых доходов бюджета Клетнянского муниципального района Брянской области на 2020 год и на плановый период 2021 и 2022 годов</t>
  </si>
  <si>
    <t>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</si>
  <si>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 и на плановый период 2021 и 2022 годов </t>
  </si>
  <si>
    <t>Приложение 7.1.</t>
  </si>
  <si>
    <t xml:space="preserve">Изменение распределения расходов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 </t>
  </si>
  <si>
    <t>Приложение 8.1.</t>
  </si>
  <si>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2020 год</t>
    </r>
  </si>
  <si>
    <t xml:space="preserve">к Решению Клетнянского районного Совета народных депутатов"О бюджете Клетнянского муниципального района Брянской области на 2020 год и на плановый период 2021 и 2022 годов" </t>
  </si>
  <si>
    <t>Приложение 6.1.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</si>
</sst>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4" fillId="0" borderId="0"/>
    <xf numFmtId="49" fontId="17" fillId="0" borderId="6">
      <alignment horizontal="center"/>
    </xf>
    <xf numFmtId="0" fontId="17" fillId="0" borderId="11">
      <alignment horizontal="left" wrapText="1" indent="2"/>
    </xf>
  </cellStyleXfs>
  <cellXfs count="209">
    <xf numFmtId="0" fontId="0" fillId="0" borderId="0" xfId="0"/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2" fillId="0" borderId="2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7" fillId="0" borderId="0" xfId="1" applyFont="1" applyFill="1"/>
    <xf numFmtId="0" fontId="3" fillId="0" borderId="0" xfId="1" applyFont="1" applyFill="1"/>
    <xf numFmtId="0" fontId="3" fillId="0" borderId="0" xfId="0" applyFont="1"/>
    <xf numFmtId="0" fontId="7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0" fontId="4" fillId="0" borderId="0" xfId="1" applyFont="1" applyFill="1" applyAlignment="1">
      <alignment horizontal="right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top" wrapText="1" shrinkToFit="1"/>
    </xf>
    <xf numFmtId="49" fontId="3" fillId="2" borderId="2" xfId="0" applyNumberFormat="1" applyFont="1" applyFill="1" applyBorder="1" applyAlignment="1">
      <alignment horizontal="center" vertical="top" wrapText="1" shrinkToFi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3" fillId="2" borderId="2" xfId="0" applyNumberFormat="1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0" fontId="3" fillId="0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4" fontId="12" fillId="0" borderId="0" xfId="0" applyNumberFormat="1" applyFont="1" applyFill="1" applyAlignment="1">
      <alignment vertical="top"/>
    </xf>
    <xf numFmtId="0" fontId="3" fillId="0" borderId="2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1" applyFont="1" applyFill="1" applyAlignment="1">
      <alignment horizontal="right" vertical="top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3" fillId="2" borderId="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top" wrapText="1" shrinkToFit="1"/>
    </xf>
    <xf numFmtId="49" fontId="3" fillId="3" borderId="2" xfId="0" applyNumberFormat="1" applyFont="1" applyFill="1" applyBorder="1" applyAlignment="1">
      <alignment horizontal="center" vertical="top" wrapText="1" shrinkToFit="1"/>
    </xf>
    <xf numFmtId="17" fontId="3" fillId="0" borderId="2" xfId="1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vertical="top"/>
    </xf>
    <xf numFmtId="4" fontId="12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12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Alignment="1">
      <alignment horizontal="center" vertical="top" wrapText="1"/>
    </xf>
    <xf numFmtId="0" fontId="12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quotePrefix="1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4" fontId="16" fillId="2" borderId="2" xfId="0" applyNumberFormat="1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3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justify" vertical="center" wrapText="1"/>
    </xf>
    <xf numFmtId="4" fontId="3" fillId="4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right" vertical="top"/>
    </xf>
    <xf numFmtId="0" fontId="2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2" fontId="3" fillId="0" borderId="2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/>
    <xf numFmtId="2" fontId="3" fillId="0" borderId="2" xfId="0" applyNumberFormat="1" applyFont="1" applyFill="1" applyBorder="1" applyAlignment="1">
      <alignment vertical="top"/>
    </xf>
    <xf numFmtId="2" fontId="3" fillId="2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4">
    <cellStyle name="xl31" xfId="3"/>
    <cellStyle name="xl43" xfId="2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FFFFCC"/>
      <color rgb="FFCCFF99"/>
      <color rgb="FF0000FF"/>
      <color rgb="FFFFCCCC"/>
      <color rgb="FFFF0066"/>
      <color rgb="FFFFCC99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79;&#1084;_&#1088;&#1077;&#1096;&#1077;&#1085;&#1080;&#1081;%202020/&#1048;&#1079;&#1084;&#1077;&#1085;&#1077;&#1085;&#1080;&#1103;%202020/ADMINISTRATOR/Documents/&#1040;&#1056;&#1061;&#1048;&#1042;/2003-2019%20&#1075;&#1086;&#1076;&#1099;/2019/&#1054;&#1090;&#1095;&#1077;&#1090;&#1099;%20&#1074;%20&#1057;&#1086;&#1074;&#1077;&#1090;/9%20&#1084;&#1077;&#1089;&#1103;&#1094;&#1077;&#1074;%202019/&#1055;&#1086;&#1089;&#1090;_&#1040;&#1050;&#1056;%20&#1086;&#1090;%2028_10_19%20&#8470;726+&#1087;&#1088;&#1080;&#1083;_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470"/>
  <sheetViews>
    <sheetView zoomScale="90" zoomScaleNormal="90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4" sqref="B4"/>
    </sheetView>
  </sheetViews>
  <sheetFormatPr defaultRowHeight="15" x14ac:dyDescent="0.25"/>
  <cols>
    <col min="1" max="1" width="21" style="65" customWidth="1"/>
    <col min="2" max="2" width="34" style="100" customWidth="1"/>
    <col min="3" max="3" width="15.5703125" style="100" hidden="1" customWidth="1"/>
    <col min="4" max="4" width="14.28515625" style="78" customWidth="1"/>
    <col min="5" max="5" width="15.5703125" style="100" hidden="1" customWidth="1"/>
    <col min="6" max="6" width="16.28515625" style="100" hidden="1" customWidth="1"/>
    <col min="7" max="7" width="14.28515625" style="100" customWidth="1"/>
    <col min="8" max="8" width="16.28515625" style="100" hidden="1" customWidth="1"/>
    <col min="9" max="9" width="15.28515625" style="100" hidden="1" customWidth="1"/>
    <col min="10" max="10" width="14.28515625" style="100" customWidth="1"/>
    <col min="11" max="11" width="15" style="100" hidden="1" customWidth="1"/>
    <col min="12" max="178" width="9.140625" style="100"/>
    <col min="179" max="179" width="25.42578125" style="100" customWidth="1"/>
    <col min="180" max="180" width="56.28515625" style="100" customWidth="1"/>
    <col min="181" max="181" width="14" style="100" customWidth="1"/>
    <col min="182" max="183" width="14.5703125" style="100" customWidth="1"/>
    <col min="184" max="184" width="14.140625" style="100" customWidth="1"/>
    <col min="185" max="185" width="15.140625" style="100" customWidth="1"/>
    <col min="186" max="186" width="13.85546875" style="100" customWidth="1"/>
    <col min="187" max="188" width="14.7109375" style="100" customWidth="1"/>
    <col min="189" max="189" width="12.85546875" style="100" customWidth="1"/>
    <col min="190" max="190" width="13.5703125" style="100" customWidth="1"/>
    <col min="191" max="191" width="12.7109375" style="100" customWidth="1"/>
    <col min="192" max="192" width="13.42578125" style="100" customWidth="1"/>
    <col min="193" max="193" width="13.140625" style="100" customWidth="1"/>
    <col min="194" max="194" width="14.7109375" style="100" customWidth="1"/>
    <col min="195" max="195" width="14.5703125" style="100" customWidth="1"/>
    <col min="196" max="196" width="13" style="100" customWidth="1"/>
    <col min="197" max="197" width="15" style="100" customWidth="1"/>
    <col min="198" max="199" width="12.140625" style="100" customWidth="1"/>
    <col min="200" max="200" width="12" style="100" customWidth="1"/>
    <col min="201" max="201" width="13.5703125" style="100" customWidth="1"/>
    <col min="202" max="202" width="14" style="100" customWidth="1"/>
    <col min="203" max="203" width="12.28515625" style="100" customWidth="1"/>
    <col min="204" max="204" width="14.140625" style="100" customWidth="1"/>
    <col min="205" max="205" width="13" style="100" customWidth="1"/>
    <col min="206" max="206" width="13.5703125" style="100" customWidth="1"/>
    <col min="207" max="207" width="12.42578125" style="100" customWidth="1"/>
    <col min="208" max="208" width="12.5703125" style="100" customWidth="1"/>
    <col min="209" max="209" width="11.7109375" style="100" customWidth="1"/>
    <col min="210" max="210" width="13.7109375" style="100" customWidth="1"/>
    <col min="211" max="211" width="13.28515625" style="100" customWidth="1"/>
    <col min="212" max="212" width="13.140625" style="100" customWidth="1"/>
    <col min="213" max="213" width="12" style="100" customWidth="1"/>
    <col min="214" max="214" width="12.140625" style="100" customWidth="1"/>
    <col min="215" max="215" width="12.28515625" style="100" customWidth="1"/>
    <col min="216" max="216" width="12.140625" style="100" customWidth="1"/>
    <col min="217" max="217" width="12.5703125" style="100" customWidth="1"/>
    <col min="218" max="434" width="9.140625" style="100"/>
    <col min="435" max="435" width="25.42578125" style="100" customWidth="1"/>
    <col min="436" max="436" width="56.28515625" style="100" customWidth="1"/>
    <col min="437" max="437" width="14" style="100" customWidth="1"/>
    <col min="438" max="439" width="14.5703125" style="100" customWidth="1"/>
    <col min="440" max="440" width="14.140625" style="100" customWidth="1"/>
    <col min="441" max="441" width="15.140625" style="100" customWidth="1"/>
    <col min="442" max="442" width="13.85546875" style="100" customWidth="1"/>
    <col min="443" max="444" width="14.7109375" style="100" customWidth="1"/>
    <col min="445" max="445" width="12.85546875" style="100" customWidth="1"/>
    <col min="446" max="446" width="13.5703125" style="100" customWidth="1"/>
    <col min="447" max="447" width="12.7109375" style="100" customWidth="1"/>
    <col min="448" max="448" width="13.42578125" style="100" customWidth="1"/>
    <col min="449" max="449" width="13.140625" style="100" customWidth="1"/>
    <col min="450" max="450" width="14.7109375" style="100" customWidth="1"/>
    <col min="451" max="451" width="14.5703125" style="100" customWidth="1"/>
    <col min="452" max="452" width="13" style="100" customWidth="1"/>
    <col min="453" max="453" width="15" style="100" customWidth="1"/>
    <col min="454" max="455" width="12.140625" style="100" customWidth="1"/>
    <col min="456" max="456" width="12" style="100" customWidth="1"/>
    <col min="457" max="457" width="13.5703125" style="100" customWidth="1"/>
    <col min="458" max="458" width="14" style="100" customWidth="1"/>
    <col min="459" max="459" width="12.28515625" style="100" customWidth="1"/>
    <col min="460" max="460" width="14.140625" style="100" customWidth="1"/>
    <col min="461" max="461" width="13" style="100" customWidth="1"/>
    <col min="462" max="462" width="13.5703125" style="100" customWidth="1"/>
    <col min="463" max="463" width="12.42578125" style="100" customWidth="1"/>
    <col min="464" max="464" width="12.5703125" style="100" customWidth="1"/>
    <col min="465" max="465" width="11.7109375" style="100" customWidth="1"/>
    <col min="466" max="466" width="13.7109375" style="100" customWidth="1"/>
    <col min="467" max="467" width="13.28515625" style="100" customWidth="1"/>
    <col min="468" max="468" width="13.140625" style="100" customWidth="1"/>
    <col min="469" max="469" width="12" style="100" customWidth="1"/>
    <col min="470" max="470" width="12.140625" style="100" customWidth="1"/>
    <col min="471" max="471" width="12.28515625" style="100" customWidth="1"/>
    <col min="472" max="472" width="12.140625" style="100" customWidth="1"/>
    <col min="473" max="473" width="12.5703125" style="100" customWidth="1"/>
    <col min="474" max="690" width="9.140625" style="100"/>
    <col min="691" max="691" width="25.42578125" style="100" customWidth="1"/>
    <col min="692" max="692" width="56.28515625" style="100" customWidth="1"/>
    <col min="693" max="693" width="14" style="100" customWidth="1"/>
    <col min="694" max="695" width="14.5703125" style="100" customWidth="1"/>
    <col min="696" max="696" width="14.140625" style="100" customWidth="1"/>
    <col min="697" max="697" width="15.140625" style="100" customWidth="1"/>
    <col min="698" max="698" width="13.85546875" style="100" customWidth="1"/>
    <col min="699" max="700" width="14.7109375" style="100" customWidth="1"/>
    <col min="701" max="701" width="12.85546875" style="100" customWidth="1"/>
    <col min="702" max="702" width="13.5703125" style="100" customWidth="1"/>
    <col min="703" max="703" width="12.7109375" style="100" customWidth="1"/>
    <col min="704" max="704" width="13.42578125" style="100" customWidth="1"/>
    <col min="705" max="705" width="13.140625" style="100" customWidth="1"/>
    <col min="706" max="706" width="14.7109375" style="100" customWidth="1"/>
    <col min="707" max="707" width="14.5703125" style="100" customWidth="1"/>
    <col min="708" max="708" width="13" style="100" customWidth="1"/>
    <col min="709" max="709" width="15" style="100" customWidth="1"/>
    <col min="710" max="711" width="12.140625" style="100" customWidth="1"/>
    <col min="712" max="712" width="12" style="100" customWidth="1"/>
    <col min="713" max="713" width="13.5703125" style="100" customWidth="1"/>
    <col min="714" max="714" width="14" style="100" customWidth="1"/>
    <col min="715" max="715" width="12.28515625" style="100" customWidth="1"/>
    <col min="716" max="716" width="14.140625" style="100" customWidth="1"/>
    <col min="717" max="717" width="13" style="100" customWidth="1"/>
    <col min="718" max="718" width="13.5703125" style="100" customWidth="1"/>
    <col min="719" max="719" width="12.42578125" style="100" customWidth="1"/>
    <col min="720" max="720" width="12.5703125" style="100" customWidth="1"/>
    <col min="721" max="721" width="11.7109375" style="100" customWidth="1"/>
    <col min="722" max="722" width="13.7109375" style="100" customWidth="1"/>
    <col min="723" max="723" width="13.28515625" style="100" customWidth="1"/>
    <col min="724" max="724" width="13.140625" style="100" customWidth="1"/>
    <col min="725" max="725" width="12" style="100" customWidth="1"/>
    <col min="726" max="726" width="12.140625" style="100" customWidth="1"/>
    <col min="727" max="727" width="12.28515625" style="100" customWidth="1"/>
    <col min="728" max="728" width="12.140625" style="100" customWidth="1"/>
    <col min="729" max="729" width="12.5703125" style="100" customWidth="1"/>
    <col min="730" max="946" width="9.140625" style="100"/>
    <col min="947" max="947" width="25.42578125" style="100" customWidth="1"/>
    <col min="948" max="948" width="56.28515625" style="100" customWidth="1"/>
    <col min="949" max="949" width="14" style="100" customWidth="1"/>
    <col min="950" max="951" width="14.5703125" style="100" customWidth="1"/>
    <col min="952" max="952" width="14.140625" style="100" customWidth="1"/>
    <col min="953" max="953" width="15.140625" style="100" customWidth="1"/>
    <col min="954" max="954" width="13.85546875" style="100" customWidth="1"/>
    <col min="955" max="956" width="14.7109375" style="100" customWidth="1"/>
    <col min="957" max="957" width="12.85546875" style="100" customWidth="1"/>
    <col min="958" max="958" width="13.5703125" style="100" customWidth="1"/>
    <col min="959" max="959" width="12.7109375" style="100" customWidth="1"/>
    <col min="960" max="960" width="13.42578125" style="100" customWidth="1"/>
    <col min="961" max="961" width="13.140625" style="100" customWidth="1"/>
    <col min="962" max="962" width="14.7109375" style="100" customWidth="1"/>
    <col min="963" max="963" width="14.5703125" style="100" customWidth="1"/>
    <col min="964" max="964" width="13" style="100" customWidth="1"/>
    <col min="965" max="965" width="15" style="100" customWidth="1"/>
    <col min="966" max="967" width="12.140625" style="100" customWidth="1"/>
    <col min="968" max="968" width="12" style="100" customWidth="1"/>
    <col min="969" max="969" width="13.5703125" style="100" customWidth="1"/>
    <col min="970" max="970" width="14" style="100" customWidth="1"/>
    <col min="971" max="971" width="12.28515625" style="100" customWidth="1"/>
    <col min="972" max="972" width="14.140625" style="100" customWidth="1"/>
    <col min="973" max="973" width="13" style="100" customWidth="1"/>
    <col min="974" max="974" width="13.5703125" style="100" customWidth="1"/>
    <col min="975" max="975" width="12.42578125" style="100" customWidth="1"/>
    <col min="976" max="976" width="12.5703125" style="100" customWidth="1"/>
    <col min="977" max="977" width="11.7109375" style="100" customWidth="1"/>
    <col min="978" max="978" width="13.7109375" style="100" customWidth="1"/>
    <col min="979" max="979" width="13.28515625" style="100" customWidth="1"/>
    <col min="980" max="980" width="13.140625" style="100" customWidth="1"/>
    <col min="981" max="981" width="12" style="100" customWidth="1"/>
    <col min="982" max="982" width="12.140625" style="100" customWidth="1"/>
    <col min="983" max="983" width="12.28515625" style="100" customWidth="1"/>
    <col min="984" max="984" width="12.140625" style="100" customWidth="1"/>
    <col min="985" max="985" width="12.5703125" style="100" customWidth="1"/>
    <col min="986" max="1202" width="9.140625" style="100"/>
    <col min="1203" max="1203" width="25.42578125" style="100" customWidth="1"/>
    <col min="1204" max="1204" width="56.28515625" style="100" customWidth="1"/>
    <col min="1205" max="1205" width="14" style="100" customWidth="1"/>
    <col min="1206" max="1207" width="14.5703125" style="100" customWidth="1"/>
    <col min="1208" max="1208" width="14.140625" style="100" customWidth="1"/>
    <col min="1209" max="1209" width="15.140625" style="100" customWidth="1"/>
    <col min="1210" max="1210" width="13.85546875" style="100" customWidth="1"/>
    <col min="1211" max="1212" width="14.7109375" style="100" customWidth="1"/>
    <col min="1213" max="1213" width="12.85546875" style="100" customWidth="1"/>
    <col min="1214" max="1214" width="13.5703125" style="100" customWidth="1"/>
    <col min="1215" max="1215" width="12.7109375" style="100" customWidth="1"/>
    <col min="1216" max="1216" width="13.42578125" style="100" customWidth="1"/>
    <col min="1217" max="1217" width="13.140625" style="100" customWidth="1"/>
    <col min="1218" max="1218" width="14.7109375" style="100" customWidth="1"/>
    <col min="1219" max="1219" width="14.5703125" style="100" customWidth="1"/>
    <col min="1220" max="1220" width="13" style="100" customWidth="1"/>
    <col min="1221" max="1221" width="15" style="100" customWidth="1"/>
    <col min="1222" max="1223" width="12.140625" style="100" customWidth="1"/>
    <col min="1224" max="1224" width="12" style="100" customWidth="1"/>
    <col min="1225" max="1225" width="13.5703125" style="100" customWidth="1"/>
    <col min="1226" max="1226" width="14" style="100" customWidth="1"/>
    <col min="1227" max="1227" width="12.28515625" style="100" customWidth="1"/>
    <col min="1228" max="1228" width="14.140625" style="100" customWidth="1"/>
    <col min="1229" max="1229" width="13" style="100" customWidth="1"/>
    <col min="1230" max="1230" width="13.5703125" style="100" customWidth="1"/>
    <col min="1231" max="1231" width="12.42578125" style="100" customWidth="1"/>
    <col min="1232" max="1232" width="12.5703125" style="100" customWidth="1"/>
    <col min="1233" max="1233" width="11.7109375" style="100" customWidth="1"/>
    <col min="1234" max="1234" width="13.7109375" style="100" customWidth="1"/>
    <col min="1235" max="1235" width="13.28515625" style="100" customWidth="1"/>
    <col min="1236" max="1236" width="13.140625" style="100" customWidth="1"/>
    <col min="1237" max="1237" width="12" style="100" customWidth="1"/>
    <col min="1238" max="1238" width="12.140625" style="100" customWidth="1"/>
    <col min="1239" max="1239" width="12.28515625" style="100" customWidth="1"/>
    <col min="1240" max="1240" width="12.140625" style="100" customWidth="1"/>
    <col min="1241" max="1241" width="12.5703125" style="100" customWidth="1"/>
    <col min="1242" max="1458" width="9.140625" style="100"/>
    <col min="1459" max="1459" width="25.42578125" style="100" customWidth="1"/>
    <col min="1460" max="1460" width="56.28515625" style="100" customWidth="1"/>
    <col min="1461" max="1461" width="14" style="100" customWidth="1"/>
    <col min="1462" max="1463" width="14.5703125" style="100" customWidth="1"/>
    <col min="1464" max="1464" width="14.140625" style="100" customWidth="1"/>
    <col min="1465" max="1465" width="15.140625" style="100" customWidth="1"/>
    <col min="1466" max="1466" width="13.85546875" style="100" customWidth="1"/>
    <col min="1467" max="1468" width="14.7109375" style="100" customWidth="1"/>
    <col min="1469" max="1469" width="12.85546875" style="100" customWidth="1"/>
    <col min="1470" max="1470" width="13.5703125" style="100" customWidth="1"/>
    <col min="1471" max="1471" width="12.7109375" style="100" customWidth="1"/>
    <col min="1472" max="1472" width="13.42578125" style="100" customWidth="1"/>
    <col min="1473" max="1473" width="13.140625" style="100" customWidth="1"/>
    <col min="1474" max="1474" width="14.7109375" style="100" customWidth="1"/>
    <col min="1475" max="1475" width="14.5703125" style="100" customWidth="1"/>
    <col min="1476" max="1476" width="13" style="100" customWidth="1"/>
    <col min="1477" max="1477" width="15" style="100" customWidth="1"/>
    <col min="1478" max="1479" width="12.140625" style="100" customWidth="1"/>
    <col min="1480" max="1480" width="12" style="100" customWidth="1"/>
    <col min="1481" max="1481" width="13.5703125" style="100" customWidth="1"/>
    <col min="1482" max="1482" width="14" style="100" customWidth="1"/>
    <col min="1483" max="1483" width="12.28515625" style="100" customWidth="1"/>
    <col min="1484" max="1484" width="14.140625" style="100" customWidth="1"/>
    <col min="1485" max="1485" width="13" style="100" customWidth="1"/>
    <col min="1486" max="1486" width="13.5703125" style="100" customWidth="1"/>
    <col min="1487" max="1487" width="12.42578125" style="100" customWidth="1"/>
    <col min="1488" max="1488" width="12.5703125" style="100" customWidth="1"/>
    <col min="1489" max="1489" width="11.7109375" style="100" customWidth="1"/>
    <col min="1490" max="1490" width="13.7109375" style="100" customWidth="1"/>
    <col min="1491" max="1491" width="13.28515625" style="100" customWidth="1"/>
    <col min="1492" max="1492" width="13.140625" style="100" customWidth="1"/>
    <col min="1493" max="1493" width="12" style="100" customWidth="1"/>
    <col min="1494" max="1494" width="12.140625" style="100" customWidth="1"/>
    <col min="1495" max="1495" width="12.28515625" style="100" customWidth="1"/>
    <col min="1496" max="1496" width="12.140625" style="100" customWidth="1"/>
    <col min="1497" max="1497" width="12.5703125" style="100" customWidth="1"/>
    <col min="1498" max="1714" width="9.140625" style="100"/>
    <col min="1715" max="1715" width="25.42578125" style="100" customWidth="1"/>
    <col min="1716" max="1716" width="56.28515625" style="100" customWidth="1"/>
    <col min="1717" max="1717" width="14" style="100" customWidth="1"/>
    <col min="1718" max="1719" width="14.5703125" style="100" customWidth="1"/>
    <col min="1720" max="1720" width="14.140625" style="100" customWidth="1"/>
    <col min="1721" max="1721" width="15.140625" style="100" customWidth="1"/>
    <col min="1722" max="1722" width="13.85546875" style="100" customWidth="1"/>
    <col min="1723" max="1724" width="14.7109375" style="100" customWidth="1"/>
    <col min="1725" max="1725" width="12.85546875" style="100" customWidth="1"/>
    <col min="1726" max="1726" width="13.5703125" style="100" customWidth="1"/>
    <col min="1727" max="1727" width="12.7109375" style="100" customWidth="1"/>
    <col min="1728" max="1728" width="13.42578125" style="100" customWidth="1"/>
    <col min="1729" max="1729" width="13.140625" style="100" customWidth="1"/>
    <col min="1730" max="1730" width="14.7109375" style="100" customWidth="1"/>
    <col min="1731" max="1731" width="14.5703125" style="100" customWidth="1"/>
    <col min="1732" max="1732" width="13" style="100" customWidth="1"/>
    <col min="1733" max="1733" width="15" style="100" customWidth="1"/>
    <col min="1734" max="1735" width="12.140625" style="100" customWidth="1"/>
    <col min="1736" max="1736" width="12" style="100" customWidth="1"/>
    <col min="1737" max="1737" width="13.5703125" style="100" customWidth="1"/>
    <col min="1738" max="1738" width="14" style="100" customWidth="1"/>
    <col min="1739" max="1739" width="12.28515625" style="100" customWidth="1"/>
    <col min="1740" max="1740" width="14.140625" style="100" customWidth="1"/>
    <col min="1741" max="1741" width="13" style="100" customWidth="1"/>
    <col min="1742" max="1742" width="13.5703125" style="100" customWidth="1"/>
    <col min="1743" max="1743" width="12.42578125" style="100" customWidth="1"/>
    <col min="1744" max="1744" width="12.5703125" style="100" customWidth="1"/>
    <col min="1745" max="1745" width="11.7109375" style="100" customWidth="1"/>
    <col min="1746" max="1746" width="13.7109375" style="100" customWidth="1"/>
    <col min="1747" max="1747" width="13.28515625" style="100" customWidth="1"/>
    <col min="1748" max="1748" width="13.140625" style="100" customWidth="1"/>
    <col min="1749" max="1749" width="12" style="100" customWidth="1"/>
    <col min="1750" max="1750" width="12.140625" style="100" customWidth="1"/>
    <col min="1751" max="1751" width="12.28515625" style="100" customWidth="1"/>
    <col min="1752" max="1752" width="12.140625" style="100" customWidth="1"/>
    <col min="1753" max="1753" width="12.5703125" style="100" customWidth="1"/>
    <col min="1754" max="1970" width="9.140625" style="100"/>
    <col min="1971" max="1971" width="25.42578125" style="100" customWidth="1"/>
    <col min="1972" max="1972" width="56.28515625" style="100" customWidth="1"/>
    <col min="1973" max="1973" width="14" style="100" customWidth="1"/>
    <col min="1974" max="1975" width="14.5703125" style="100" customWidth="1"/>
    <col min="1976" max="1976" width="14.140625" style="100" customWidth="1"/>
    <col min="1977" max="1977" width="15.140625" style="100" customWidth="1"/>
    <col min="1978" max="1978" width="13.85546875" style="100" customWidth="1"/>
    <col min="1979" max="1980" width="14.7109375" style="100" customWidth="1"/>
    <col min="1981" max="1981" width="12.85546875" style="100" customWidth="1"/>
    <col min="1982" max="1982" width="13.5703125" style="100" customWidth="1"/>
    <col min="1983" max="1983" width="12.7109375" style="100" customWidth="1"/>
    <col min="1984" max="1984" width="13.42578125" style="100" customWidth="1"/>
    <col min="1985" max="1985" width="13.140625" style="100" customWidth="1"/>
    <col min="1986" max="1986" width="14.7109375" style="100" customWidth="1"/>
    <col min="1987" max="1987" width="14.5703125" style="100" customWidth="1"/>
    <col min="1988" max="1988" width="13" style="100" customWidth="1"/>
    <col min="1989" max="1989" width="15" style="100" customWidth="1"/>
    <col min="1990" max="1991" width="12.140625" style="100" customWidth="1"/>
    <col min="1992" max="1992" width="12" style="100" customWidth="1"/>
    <col min="1993" max="1993" width="13.5703125" style="100" customWidth="1"/>
    <col min="1994" max="1994" width="14" style="100" customWidth="1"/>
    <col min="1995" max="1995" width="12.28515625" style="100" customWidth="1"/>
    <col min="1996" max="1996" width="14.140625" style="100" customWidth="1"/>
    <col min="1997" max="1997" width="13" style="100" customWidth="1"/>
    <col min="1998" max="1998" width="13.5703125" style="100" customWidth="1"/>
    <col min="1999" max="1999" width="12.42578125" style="100" customWidth="1"/>
    <col min="2000" max="2000" width="12.5703125" style="100" customWidth="1"/>
    <col min="2001" max="2001" width="11.7109375" style="100" customWidth="1"/>
    <col min="2002" max="2002" width="13.7109375" style="100" customWidth="1"/>
    <col min="2003" max="2003" width="13.28515625" style="100" customWidth="1"/>
    <col min="2004" max="2004" width="13.140625" style="100" customWidth="1"/>
    <col min="2005" max="2005" width="12" style="100" customWidth="1"/>
    <col min="2006" max="2006" width="12.140625" style="100" customWidth="1"/>
    <col min="2007" max="2007" width="12.28515625" style="100" customWidth="1"/>
    <col min="2008" max="2008" width="12.140625" style="100" customWidth="1"/>
    <col min="2009" max="2009" width="12.5703125" style="100" customWidth="1"/>
    <col min="2010" max="2226" width="9.140625" style="100"/>
    <col min="2227" max="2227" width="25.42578125" style="100" customWidth="1"/>
    <col min="2228" max="2228" width="56.28515625" style="100" customWidth="1"/>
    <col min="2229" max="2229" width="14" style="100" customWidth="1"/>
    <col min="2230" max="2231" width="14.5703125" style="100" customWidth="1"/>
    <col min="2232" max="2232" width="14.140625" style="100" customWidth="1"/>
    <col min="2233" max="2233" width="15.140625" style="100" customWidth="1"/>
    <col min="2234" max="2234" width="13.85546875" style="100" customWidth="1"/>
    <col min="2235" max="2236" width="14.7109375" style="100" customWidth="1"/>
    <col min="2237" max="2237" width="12.85546875" style="100" customWidth="1"/>
    <col min="2238" max="2238" width="13.5703125" style="100" customWidth="1"/>
    <col min="2239" max="2239" width="12.7109375" style="100" customWidth="1"/>
    <col min="2240" max="2240" width="13.42578125" style="100" customWidth="1"/>
    <col min="2241" max="2241" width="13.140625" style="100" customWidth="1"/>
    <col min="2242" max="2242" width="14.7109375" style="100" customWidth="1"/>
    <col min="2243" max="2243" width="14.5703125" style="100" customWidth="1"/>
    <col min="2244" max="2244" width="13" style="100" customWidth="1"/>
    <col min="2245" max="2245" width="15" style="100" customWidth="1"/>
    <col min="2246" max="2247" width="12.140625" style="100" customWidth="1"/>
    <col min="2248" max="2248" width="12" style="100" customWidth="1"/>
    <col min="2249" max="2249" width="13.5703125" style="100" customWidth="1"/>
    <col min="2250" max="2250" width="14" style="100" customWidth="1"/>
    <col min="2251" max="2251" width="12.28515625" style="100" customWidth="1"/>
    <col min="2252" max="2252" width="14.140625" style="100" customWidth="1"/>
    <col min="2253" max="2253" width="13" style="100" customWidth="1"/>
    <col min="2254" max="2254" width="13.5703125" style="100" customWidth="1"/>
    <col min="2255" max="2255" width="12.42578125" style="100" customWidth="1"/>
    <col min="2256" max="2256" width="12.5703125" style="100" customWidth="1"/>
    <col min="2257" max="2257" width="11.7109375" style="100" customWidth="1"/>
    <col min="2258" max="2258" width="13.7109375" style="100" customWidth="1"/>
    <col min="2259" max="2259" width="13.28515625" style="100" customWidth="1"/>
    <col min="2260" max="2260" width="13.140625" style="100" customWidth="1"/>
    <col min="2261" max="2261" width="12" style="100" customWidth="1"/>
    <col min="2262" max="2262" width="12.140625" style="100" customWidth="1"/>
    <col min="2263" max="2263" width="12.28515625" style="100" customWidth="1"/>
    <col min="2264" max="2264" width="12.140625" style="100" customWidth="1"/>
    <col min="2265" max="2265" width="12.5703125" style="100" customWidth="1"/>
    <col min="2266" max="2482" width="9.140625" style="100"/>
    <col min="2483" max="2483" width="25.42578125" style="100" customWidth="1"/>
    <col min="2484" max="2484" width="56.28515625" style="100" customWidth="1"/>
    <col min="2485" max="2485" width="14" style="100" customWidth="1"/>
    <col min="2486" max="2487" width="14.5703125" style="100" customWidth="1"/>
    <col min="2488" max="2488" width="14.140625" style="100" customWidth="1"/>
    <col min="2489" max="2489" width="15.140625" style="100" customWidth="1"/>
    <col min="2490" max="2490" width="13.85546875" style="100" customWidth="1"/>
    <col min="2491" max="2492" width="14.7109375" style="100" customWidth="1"/>
    <col min="2493" max="2493" width="12.85546875" style="100" customWidth="1"/>
    <col min="2494" max="2494" width="13.5703125" style="100" customWidth="1"/>
    <col min="2495" max="2495" width="12.7109375" style="100" customWidth="1"/>
    <col min="2496" max="2496" width="13.42578125" style="100" customWidth="1"/>
    <col min="2497" max="2497" width="13.140625" style="100" customWidth="1"/>
    <col min="2498" max="2498" width="14.7109375" style="100" customWidth="1"/>
    <col min="2499" max="2499" width="14.5703125" style="100" customWidth="1"/>
    <col min="2500" max="2500" width="13" style="100" customWidth="1"/>
    <col min="2501" max="2501" width="15" style="100" customWidth="1"/>
    <col min="2502" max="2503" width="12.140625" style="100" customWidth="1"/>
    <col min="2504" max="2504" width="12" style="100" customWidth="1"/>
    <col min="2505" max="2505" width="13.5703125" style="100" customWidth="1"/>
    <col min="2506" max="2506" width="14" style="100" customWidth="1"/>
    <col min="2507" max="2507" width="12.28515625" style="100" customWidth="1"/>
    <col min="2508" max="2508" width="14.140625" style="100" customWidth="1"/>
    <col min="2509" max="2509" width="13" style="100" customWidth="1"/>
    <col min="2510" max="2510" width="13.5703125" style="100" customWidth="1"/>
    <col min="2511" max="2511" width="12.42578125" style="100" customWidth="1"/>
    <col min="2512" max="2512" width="12.5703125" style="100" customWidth="1"/>
    <col min="2513" max="2513" width="11.7109375" style="100" customWidth="1"/>
    <col min="2514" max="2514" width="13.7109375" style="100" customWidth="1"/>
    <col min="2515" max="2515" width="13.28515625" style="100" customWidth="1"/>
    <col min="2516" max="2516" width="13.140625" style="100" customWidth="1"/>
    <col min="2517" max="2517" width="12" style="100" customWidth="1"/>
    <col min="2518" max="2518" width="12.140625" style="100" customWidth="1"/>
    <col min="2519" max="2519" width="12.28515625" style="100" customWidth="1"/>
    <col min="2520" max="2520" width="12.140625" style="100" customWidth="1"/>
    <col min="2521" max="2521" width="12.5703125" style="100" customWidth="1"/>
    <col min="2522" max="2738" width="9.140625" style="100"/>
    <col min="2739" max="2739" width="25.42578125" style="100" customWidth="1"/>
    <col min="2740" max="2740" width="56.28515625" style="100" customWidth="1"/>
    <col min="2741" max="2741" width="14" style="100" customWidth="1"/>
    <col min="2742" max="2743" width="14.5703125" style="100" customWidth="1"/>
    <col min="2744" max="2744" width="14.140625" style="100" customWidth="1"/>
    <col min="2745" max="2745" width="15.140625" style="100" customWidth="1"/>
    <col min="2746" max="2746" width="13.85546875" style="100" customWidth="1"/>
    <col min="2747" max="2748" width="14.7109375" style="100" customWidth="1"/>
    <col min="2749" max="2749" width="12.85546875" style="100" customWidth="1"/>
    <col min="2750" max="2750" width="13.5703125" style="100" customWidth="1"/>
    <col min="2751" max="2751" width="12.7109375" style="100" customWidth="1"/>
    <col min="2752" max="2752" width="13.42578125" style="100" customWidth="1"/>
    <col min="2753" max="2753" width="13.140625" style="100" customWidth="1"/>
    <col min="2754" max="2754" width="14.7109375" style="100" customWidth="1"/>
    <col min="2755" max="2755" width="14.5703125" style="100" customWidth="1"/>
    <col min="2756" max="2756" width="13" style="100" customWidth="1"/>
    <col min="2757" max="2757" width="15" style="100" customWidth="1"/>
    <col min="2758" max="2759" width="12.140625" style="100" customWidth="1"/>
    <col min="2760" max="2760" width="12" style="100" customWidth="1"/>
    <col min="2761" max="2761" width="13.5703125" style="100" customWidth="1"/>
    <col min="2762" max="2762" width="14" style="100" customWidth="1"/>
    <col min="2763" max="2763" width="12.28515625" style="100" customWidth="1"/>
    <col min="2764" max="2764" width="14.140625" style="100" customWidth="1"/>
    <col min="2765" max="2765" width="13" style="100" customWidth="1"/>
    <col min="2766" max="2766" width="13.5703125" style="100" customWidth="1"/>
    <col min="2767" max="2767" width="12.42578125" style="100" customWidth="1"/>
    <col min="2768" max="2768" width="12.5703125" style="100" customWidth="1"/>
    <col min="2769" max="2769" width="11.7109375" style="100" customWidth="1"/>
    <col min="2770" max="2770" width="13.7109375" style="100" customWidth="1"/>
    <col min="2771" max="2771" width="13.28515625" style="100" customWidth="1"/>
    <col min="2772" max="2772" width="13.140625" style="100" customWidth="1"/>
    <col min="2773" max="2773" width="12" style="100" customWidth="1"/>
    <col min="2774" max="2774" width="12.140625" style="100" customWidth="1"/>
    <col min="2775" max="2775" width="12.28515625" style="100" customWidth="1"/>
    <col min="2776" max="2776" width="12.140625" style="100" customWidth="1"/>
    <col min="2777" max="2777" width="12.5703125" style="100" customWidth="1"/>
    <col min="2778" max="2994" width="9.140625" style="100"/>
    <col min="2995" max="2995" width="25.42578125" style="100" customWidth="1"/>
    <col min="2996" max="2996" width="56.28515625" style="100" customWidth="1"/>
    <col min="2997" max="2997" width="14" style="100" customWidth="1"/>
    <col min="2998" max="2999" width="14.5703125" style="100" customWidth="1"/>
    <col min="3000" max="3000" width="14.140625" style="100" customWidth="1"/>
    <col min="3001" max="3001" width="15.140625" style="100" customWidth="1"/>
    <col min="3002" max="3002" width="13.85546875" style="100" customWidth="1"/>
    <col min="3003" max="3004" width="14.7109375" style="100" customWidth="1"/>
    <col min="3005" max="3005" width="12.85546875" style="100" customWidth="1"/>
    <col min="3006" max="3006" width="13.5703125" style="100" customWidth="1"/>
    <col min="3007" max="3007" width="12.7109375" style="100" customWidth="1"/>
    <col min="3008" max="3008" width="13.42578125" style="100" customWidth="1"/>
    <col min="3009" max="3009" width="13.140625" style="100" customWidth="1"/>
    <col min="3010" max="3010" width="14.7109375" style="100" customWidth="1"/>
    <col min="3011" max="3011" width="14.5703125" style="100" customWidth="1"/>
    <col min="3012" max="3012" width="13" style="100" customWidth="1"/>
    <col min="3013" max="3013" width="15" style="100" customWidth="1"/>
    <col min="3014" max="3015" width="12.140625" style="100" customWidth="1"/>
    <col min="3016" max="3016" width="12" style="100" customWidth="1"/>
    <col min="3017" max="3017" width="13.5703125" style="100" customWidth="1"/>
    <col min="3018" max="3018" width="14" style="100" customWidth="1"/>
    <col min="3019" max="3019" width="12.28515625" style="100" customWidth="1"/>
    <col min="3020" max="3020" width="14.140625" style="100" customWidth="1"/>
    <col min="3021" max="3021" width="13" style="100" customWidth="1"/>
    <col min="3022" max="3022" width="13.5703125" style="100" customWidth="1"/>
    <col min="3023" max="3023" width="12.42578125" style="100" customWidth="1"/>
    <col min="3024" max="3024" width="12.5703125" style="100" customWidth="1"/>
    <col min="3025" max="3025" width="11.7109375" style="100" customWidth="1"/>
    <col min="3026" max="3026" width="13.7109375" style="100" customWidth="1"/>
    <col min="3027" max="3027" width="13.28515625" style="100" customWidth="1"/>
    <col min="3028" max="3028" width="13.140625" style="100" customWidth="1"/>
    <col min="3029" max="3029" width="12" style="100" customWidth="1"/>
    <col min="3030" max="3030" width="12.140625" style="100" customWidth="1"/>
    <col min="3031" max="3031" width="12.28515625" style="100" customWidth="1"/>
    <col min="3032" max="3032" width="12.140625" style="100" customWidth="1"/>
    <col min="3033" max="3033" width="12.5703125" style="100" customWidth="1"/>
    <col min="3034" max="3250" width="9.140625" style="100"/>
    <col min="3251" max="3251" width="25.42578125" style="100" customWidth="1"/>
    <col min="3252" max="3252" width="56.28515625" style="100" customWidth="1"/>
    <col min="3253" max="3253" width="14" style="100" customWidth="1"/>
    <col min="3254" max="3255" width="14.5703125" style="100" customWidth="1"/>
    <col min="3256" max="3256" width="14.140625" style="100" customWidth="1"/>
    <col min="3257" max="3257" width="15.140625" style="100" customWidth="1"/>
    <col min="3258" max="3258" width="13.85546875" style="100" customWidth="1"/>
    <col min="3259" max="3260" width="14.7109375" style="100" customWidth="1"/>
    <col min="3261" max="3261" width="12.85546875" style="100" customWidth="1"/>
    <col min="3262" max="3262" width="13.5703125" style="100" customWidth="1"/>
    <col min="3263" max="3263" width="12.7109375" style="100" customWidth="1"/>
    <col min="3264" max="3264" width="13.42578125" style="100" customWidth="1"/>
    <col min="3265" max="3265" width="13.140625" style="100" customWidth="1"/>
    <col min="3266" max="3266" width="14.7109375" style="100" customWidth="1"/>
    <col min="3267" max="3267" width="14.5703125" style="100" customWidth="1"/>
    <col min="3268" max="3268" width="13" style="100" customWidth="1"/>
    <col min="3269" max="3269" width="15" style="100" customWidth="1"/>
    <col min="3270" max="3271" width="12.140625" style="100" customWidth="1"/>
    <col min="3272" max="3272" width="12" style="100" customWidth="1"/>
    <col min="3273" max="3273" width="13.5703125" style="100" customWidth="1"/>
    <col min="3274" max="3274" width="14" style="100" customWidth="1"/>
    <col min="3275" max="3275" width="12.28515625" style="100" customWidth="1"/>
    <col min="3276" max="3276" width="14.140625" style="100" customWidth="1"/>
    <col min="3277" max="3277" width="13" style="100" customWidth="1"/>
    <col min="3278" max="3278" width="13.5703125" style="100" customWidth="1"/>
    <col min="3279" max="3279" width="12.42578125" style="100" customWidth="1"/>
    <col min="3280" max="3280" width="12.5703125" style="100" customWidth="1"/>
    <col min="3281" max="3281" width="11.7109375" style="100" customWidth="1"/>
    <col min="3282" max="3282" width="13.7109375" style="100" customWidth="1"/>
    <col min="3283" max="3283" width="13.28515625" style="100" customWidth="1"/>
    <col min="3284" max="3284" width="13.140625" style="100" customWidth="1"/>
    <col min="3285" max="3285" width="12" style="100" customWidth="1"/>
    <col min="3286" max="3286" width="12.140625" style="100" customWidth="1"/>
    <col min="3287" max="3287" width="12.28515625" style="100" customWidth="1"/>
    <col min="3288" max="3288" width="12.140625" style="100" customWidth="1"/>
    <col min="3289" max="3289" width="12.5703125" style="100" customWidth="1"/>
    <col min="3290" max="3506" width="9.140625" style="100"/>
    <col min="3507" max="3507" width="25.42578125" style="100" customWidth="1"/>
    <col min="3508" max="3508" width="56.28515625" style="100" customWidth="1"/>
    <col min="3509" max="3509" width="14" style="100" customWidth="1"/>
    <col min="3510" max="3511" width="14.5703125" style="100" customWidth="1"/>
    <col min="3512" max="3512" width="14.140625" style="100" customWidth="1"/>
    <col min="3513" max="3513" width="15.140625" style="100" customWidth="1"/>
    <col min="3514" max="3514" width="13.85546875" style="100" customWidth="1"/>
    <col min="3515" max="3516" width="14.7109375" style="100" customWidth="1"/>
    <col min="3517" max="3517" width="12.85546875" style="100" customWidth="1"/>
    <col min="3518" max="3518" width="13.5703125" style="100" customWidth="1"/>
    <col min="3519" max="3519" width="12.7109375" style="100" customWidth="1"/>
    <col min="3520" max="3520" width="13.42578125" style="100" customWidth="1"/>
    <col min="3521" max="3521" width="13.140625" style="100" customWidth="1"/>
    <col min="3522" max="3522" width="14.7109375" style="100" customWidth="1"/>
    <col min="3523" max="3523" width="14.5703125" style="100" customWidth="1"/>
    <col min="3524" max="3524" width="13" style="100" customWidth="1"/>
    <col min="3525" max="3525" width="15" style="100" customWidth="1"/>
    <col min="3526" max="3527" width="12.140625" style="100" customWidth="1"/>
    <col min="3528" max="3528" width="12" style="100" customWidth="1"/>
    <col min="3529" max="3529" width="13.5703125" style="100" customWidth="1"/>
    <col min="3530" max="3530" width="14" style="100" customWidth="1"/>
    <col min="3531" max="3531" width="12.28515625" style="100" customWidth="1"/>
    <col min="3532" max="3532" width="14.140625" style="100" customWidth="1"/>
    <col min="3533" max="3533" width="13" style="100" customWidth="1"/>
    <col min="3534" max="3534" width="13.5703125" style="100" customWidth="1"/>
    <col min="3535" max="3535" width="12.42578125" style="100" customWidth="1"/>
    <col min="3536" max="3536" width="12.5703125" style="100" customWidth="1"/>
    <col min="3537" max="3537" width="11.7109375" style="100" customWidth="1"/>
    <col min="3538" max="3538" width="13.7109375" style="100" customWidth="1"/>
    <col min="3539" max="3539" width="13.28515625" style="100" customWidth="1"/>
    <col min="3540" max="3540" width="13.140625" style="100" customWidth="1"/>
    <col min="3541" max="3541" width="12" style="100" customWidth="1"/>
    <col min="3542" max="3542" width="12.140625" style="100" customWidth="1"/>
    <col min="3543" max="3543" width="12.28515625" style="100" customWidth="1"/>
    <col min="3544" max="3544" width="12.140625" style="100" customWidth="1"/>
    <col min="3545" max="3545" width="12.5703125" style="100" customWidth="1"/>
    <col min="3546" max="3762" width="9.140625" style="100"/>
    <col min="3763" max="3763" width="25.42578125" style="100" customWidth="1"/>
    <col min="3764" max="3764" width="56.28515625" style="100" customWidth="1"/>
    <col min="3765" max="3765" width="14" style="100" customWidth="1"/>
    <col min="3766" max="3767" width="14.5703125" style="100" customWidth="1"/>
    <col min="3768" max="3768" width="14.140625" style="100" customWidth="1"/>
    <col min="3769" max="3769" width="15.140625" style="100" customWidth="1"/>
    <col min="3770" max="3770" width="13.85546875" style="100" customWidth="1"/>
    <col min="3771" max="3772" width="14.7109375" style="100" customWidth="1"/>
    <col min="3773" max="3773" width="12.85546875" style="100" customWidth="1"/>
    <col min="3774" max="3774" width="13.5703125" style="100" customWidth="1"/>
    <col min="3775" max="3775" width="12.7109375" style="100" customWidth="1"/>
    <col min="3776" max="3776" width="13.42578125" style="100" customWidth="1"/>
    <col min="3777" max="3777" width="13.140625" style="100" customWidth="1"/>
    <col min="3778" max="3778" width="14.7109375" style="100" customWidth="1"/>
    <col min="3779" max="3779" width="14.5703125" style="100" customWidth="1"/>
    <col min="3780" max="3780" width="13" style="100" customWidth="1"/>
    <col min="3781" max="3781" width="15" style="100" customWidth="1"/>
    <col min="3782" max="3783" width="12.140625" style="100" customWidth="1"/>
    <col min="3784" max="3784" width="12" style="100" customWidth="1"/>
    <col min="3785" max="3785" width="13.5703125" style="100" customWidth="1"/>
    <col min="3786" max="3786" width="14" style="100" customWidth="1"/>
    <col min="3787" max="3787" width="12.28515625" style="100" customWidth="1"/>
    <col min="3788" max="3788" width="14.140625" style="100" customWidth="1"/>
    <col min="3789" max="3789" width="13" style="100" customWidth="1"/>
    <col min="3790" max="3790" width="13.5703125" style="100" customWidth="1"/>
    <col min="3791" max="3791" width="12.42578125" style="100" customWidth="1"/>
    <col min="3792" max="3792" width="12.5703125" style="100" customWidth="1"/>
    <col min="3793" max="3793" width="11.7109375" style="100" customWidth="1"/>
    <col min="3794" max="3794" width="13.7109375" style="100" customWidth="1"/>
    <col min="3795" max="3795" width="13.28515625" style="100" customWidth="1"/>
    <col min="3796" max="3796" width="13.140625" style="100" customWidth="1"/>
    <col min="3797" max="3797" width="12" style="100" customWidth="1"/>
    <col min="3798" max="3798" width="12.140625" style="100" customWidth="1"/>
    <col min="3799" max="3799" width="12.28515625" style="100" customWidth="1"/>
    <col min="3800" max="3800" width="12.140625" style="100" customWidth="1"/>
    <col min="3801" max="3801" width="12.5703125" style="100" customWidth="1"/>
    <col min="3802" max="4018" width="9.140625" style="100"/>
    <col min="4019" max="4019" width="25.42578125" style="100" customWidth="1"/>
    <col min="4020" max="4020" width="56.28515625" style="100" customWidth="1"/>
    <col min="4021" max="4021" width="14" style="100" customWidth="1"/>
    <col min="4022" max="4023" width="14.5703125" style="100" customWidth="1"/>
    <col min="4024" max="4024" width="14.140625" style="100" customWidth="1"/>
    <col min="4025" max="4025" width="15.140625" style="100" customWidth="1"/>
    <col min="4026" max="4026" width="13.85546875" style="100" customWidth="1"/>
    <col min="4027" max="4028" width="14.7109375" style="100" customWidth="1"/>
    <col min="4029" max="4029" width="12.85546875" style="100" customWidth="1"/>
    <col min="4030" max="4030" width="13.5703125" style="100" customWidth="1"/>
    <col min="4031" max="4031" width="12.7109375" style="100" customWidth="1"/>
    <col min="4032" max="4032" width="13.42578125" style="100" customWidth="1"/>
    <col min="4033" max="4033" width="13.140625" style="100" customWidth="1"/>
    <col min="4034" max="4034" width="14.7109375" style="100" customWidth="1"/>
    <col min="4035" max="4035" width="14.5703125" style="100" customWidth="1"/>
    <col min="4036" max="4036" width="13" style="100" customWidth="1"/>
    <col min="4037" max="4037" width="15" style="100" customWidth="1"/>
    <col min="4038" max="4039" width="12.140625" style="100" customWidth="1"/>
    <col min="4040" max="4040" width="12" style="100" customWidth="1"/>
    <col min="4041" max="4041" width="13.5703125" style="100" customWidth="1"/>
    <col min="4042" max="4042" width="14" style="100" customWidth="1"/>
    <col min="4043" max="4043" width="12.28515625" style="100" customWidth="1"/>
    <col min="4044" max="4044" width="14.140625" style="100" customWidth="1"/>
    <col min="4045" max="4045" width="13" style="100" customWidth="1"/>
    <col min="4046" max="4046" width="13.5703125" style="100" customWidth="1"/>
    <col min="4047" max="4047" width="12.42578125" style="100" customWidth="1"/>
    <col min="4048" max="4048" width="12.5703125" style="100" customWidth="1"/>
    <col min="4049" max="4049" width="11.7109375" style="100" customWidth="1"/>
    <col min="4050" max="4050" width="13.7109375" style="100" customWidth="1"/>
    <col min="4051" max="4051" width="13.28515625" style="100" customWidth="1"/>
    <col min="4052" max="4052" width="13.140625" style="100" customWidth="1"/>
    <col min="4053" max="4053" width="12" style="100" customWidth="1"/>
    <col min="4054" max="4054" width="12.140625" style="100" customWidth="1"/>
    <col min="4055" max="4055" width="12.28515625" style="100" customWidth="1"/>
    <col min="4056" max="4056" width="12.140625" style="100" customWidth="1"/>
    <col min="4057" max="4057" width="12.5703125" style="100" customWidth="1"/>
    <col min="4058" max="4274" width="9.140625" style="100"/>
    <col min="4275" max="4275" width="25.42578125" style="100" customWidth="1"/>
    <col min="4276" max="4276" width="56.28515625" style="100" customWidth="1"/>
    <col min="4277" max="4277" width="14" style="100" customWidth="1"/>
    <col min="4278" max="4279" width="14.5703125" style="100" customWidth="1"/>
    <col min="4280" max="4280" width="14.140625" style="100" customWidth="1"/>
    <col min="4281" max="4281" width="15.140625" style="100" customWidth="1"/>
    <col min="4282" max="4282" width="13.85546875" style="100" customWidth="1"/>
    <col min="4283" max="4284" width="14.7109375" style="100" customWidth="1"/>
    <col min="4285" max="4285" width="12.85546875" style="100" customWidth="1"/>
    <col min="4286" max="4286" width="13.5703125" style="100" customWidth="1"/>
    <col min="4287" max="4287" width="12.7109375" style="100" customWidth="1"/>
    <col min="4288" max="4288" width="13.42578125" style="100" customWidth="1"/>
    <col min="4289" max="4289" width="13.140625" style="100" customWidth="1"/>
    <col min="4290" max="4290" width="14.7109375" style="100" customWidth="1"/>
    <col min="4291" max="4291" width="14.5703125" style="100" customWidth="1"/>
    <col min="4292" max="4292" width="13" style="100" customWidth="1"/>
    <col min="4293" max="4293" width="15" style="100" customWidth="1"/>
    <col min="4294" max="4295" width="12.140625" style="100" customWidth="1"/>
    <col min="4296" max="4296" width="12" style="100" customWidth="1"/>
    <col min="4297" max="4297" width="13.5703125" style="100" customWidth="1"/>
    <col min="4298" max="4298" width="14" style="100" customWidth="1"/>
    <col min="4299" max="4299" width="12.28515625" style="100" customWidth="1"/>
    <col min="4300" max="4300" width="14.140625" style="100" customWidth="1"/>
    <col min="4301" max="4301" width="13" style="100" customWidth="1"/>
    <col min="4302" max="4302" width="13.5703125" style="100" customWidth="1"/>
    <col min="4303" max="4303" width="12.42578125" style="100" customWidth="1"/>
    <col min="4304" max="4304" width="12.5703125" style="100" customWidth="1"/>
    <col min="4305" max="4305" width="11.7109375" style="100" customWidth="1"/>
    <col min="4306" max="4306" width="13.7109375" style="100" customWidth="1"/>
    <col min="4307" max="4307" width="13.28515625" style="100" customWidth="1"/>
    <col min="4308" max="4308" width="13.140625" style="100" customWidth="1"/>
    <col min="4309" max="4309" width="12" style="100" customWidth="1"/>
    <col min="4310" max="4310" width="12.140625" style="100" customWidth="1"/>
    <col min="4311" max="4311" width="12.28515625" style="100" customWidth="1"/>
    <col min="4312" max="4312" width="12.140625" style="100" customWidth="1"/>
    <col min="4313" max="4313" width="12.5703125" style="100" customWidth="1"/>
    <col min="4314" max="4530" width="9.140625" style="100"/>
    <col min="4531" max="4531" width="25.42578125" style="100" customWidth="1"/>
    <col min="4532" max="4532" width="56.28515625" style="100" customWidth="1"/>
    <col min="4533" max="4533" width="14" style="100" customWidth="1"/>
    <col min="4534" max="4535" width="14.5703125" style="100" customWidth="1"/>
    <col min="4536" max="4536" width="14.140625" style="100" customWidth="1"/>
    <col min="4537" max="4537" width="15.140625" style="100" customWidth="1"/>
    <col min="4538" max="4538" width="13.85546875" style="100" customWidth="1"/>
    <col min="4539" max="4540" width="14.7109375" style="100" customWidth="1"/>
    <col min="4541" max="4541" width="12.85546875" style="100" customWidth="1"/>
    <col min="4542" max="4542" width="13.5703125" style="100" customWidth="1"/>
    <col min="4543" max="4543" width="12.7109375" style="100" customWidth="1"/>
    <col min="4544" max="4544" width="13.42578125" style="100" customWidth="1"/>
    <col min="4545" max="4545" width="13.140625" style="100" customWidth="1"/>
    <col min="4546" max="4546" width="14.7109375" style="100" customWidth="1"/>
    <col min="4547" max="4547" width="14.5703125" style="100" customWidth="1"/>
    <col min="4548" max="4548" width="13" style="100" customWidth="1"/>
    <col min="4549" max="4549" width="15" style="100" customWidth="1"/>
    <col min="4550" max="4551" width="12.140625" style="100" customWidth="1"/>
    <col min="4552" max="4552" width="12" style="100" customWidth="1"/>
    <col min="4553" max="4553" width="13.5703125" style="100" customWidth="1"/>
    <col min="4554" max="4554" width="14" style="100" customWidth="1"/>
    <col min="4555" max="4555" width="12.28515625" style="100" customWidth="1"/>
    <col min="4556" max="4556" width="14.140625" style="100" customWidth="1"/>
    <col min="4557" max="4557" width="13" style="100" customWidth="1"/>
    <col min="4558" max="4558" width="13.5703125" style="100" customWidth="1"/>
    <col min="4559" max="4559" width="12.42578125" style="100" customWidth="1"/>
    <col min="4560" max="4560" width="12.5703125" style="100" customWidth="1"/>
    <col min="4561" max="4561" width="11.7109375" style="100" customWidth="1"/>
    <col min="4562" max="4562" width="13.7109375" style="100" customWidth="1"/>
    <col min="4563" max="4563" width="13.28515625" style="100" customWidth="1"/>
    <col min="4564" max="4564" width="13.140625" style="100" customWidth="1"/>
    <col min="4565" max="4565" width="12" style="100" customWidth="1"/>
    <col min="4566" max="4566" width="12.140625" style="100" customWidth="1"/>
    <col min="4567" max="4567" width="12.28515625" style="100" customWidth="1"/>
    <col min="4568" max="4568" width="12.140625" style="100" customWidth="1"/>
    <col min="4569" max="4569" width="12.5703125" style="100" customWidth="1"/>
    <col min="4570" max="4786" width="9.140625" style="100"/>
    <col min="4787" max="4787" width="25.42578125" style="100" customWidth="1"/>
    <col min="4788" max="4788" width="56.28515625" style="100" customWidth="1"/>
    <col min="4789" max="4789" width="14" style="100" customWidth="1"/>
    <col min="4790" max="4791" width="14.5703125" style="100" customWidth="1"/>
    <col min="4792" max="4792" width="14.140625" style="100" customWidth="1"/>
    <col min="4793" max="4793" width="15.140625" style="100" customWidth="1"/>
    <col min="4794" max="4794" width="13.85546875" style="100" customWidth="1"/>
    <col min="4795" max="4796" width="14.7109375" style="100" customWidth="1"/>
    <col min="4797" max="4797" width="12.85546875" style="100" customWidth="1"/>
    <col min="4798" max="4798" width="13.5703125" style="100" customWidth="1"/>
    <col min="4799" max="4799" width="12.7109375" style="100" customWidth="1"/>
    <col min="4800" max="4800" width="13.42578125" style="100" customWidth="1"/>
    <col min="4801" max="4801" width="13.140625" style="100" customWidth="1"/>
    <col min="4802" max="4802" width="14.7109375" style="100" customWidth="1"/>
    <col min="4803" max="4803" width="14.5703125" style="100" customWidth="1"/>
    <col min="4804" max="4804" width="13" style="100" customWidth="1"/>
    <col min="4805" max="4805" width="15" style="100" customWidth="1"/>
    <col min="4806" max="4807" width="12.140625" style="100" customWidth="1"/>
    <col min="4808" max="4808" width="12" style="100" customWidth="1"/>
    <col min="4809" max="4809" width="13.5703125" style="100" customWidth="1"/>
    <col min="4810" max="4810" width="14" style="100" customWidth="1"/>
    <col min="4811" max="4811" width="12.28515625" style="100" customWidth="1"/>
    <col min="4812" max="4812" width="14.140625" style="100" customWidth="1"/>
    <col min="4813" max="4813" width="13" style="100" customWidth="1"/>
    <col min="4814" max="4814" width="13.5703125" style="100" customWidth="1"/>
    <col min="4815" max="4815" width="12.42578125" style="100" customWidth="1"/>
    <col min="4816" max="4816" width="12.5703125" style="100" customWidth="1"/>
    <col min="4817" max="4817" width="11.7109375" style="100" customWidth="1"/>
    <col min="4818" max="4818" width="13.7109375" style="100" customWidth="1"/>
    <col min="4819" max="4819" width="13.28515625" style="100" customWidth="1"/>
    <col min="4820" max="4820" width="13.140625" style="100" customWidth="1"/>
    <col min="4821" max="4821" width="12" style="100" customWidth="1"/>
    <col min="4822" max="4822" width="12.140625" style="100" customWidth="1"/>
    <col min="4823" max="4823" width="12.28515625" style="100" customWidth="1"/>
    <col min="4824" max="4824" width="12.140625" style="100" customWidth="1"/>
    <col min="4825" max="4825" width="12.5703125" style="100" customWidth="1"/>
    <col min="4826" max="5042" width="9.140625" style="100"/>
    <col min="5043" max="5043" width="25.42578125" style="100" customWidth="1"/>
    <col min="5044" max="5044" width="56.28515625" style="100" customWidth="1"/>
    <col min="5045" max="5045" width="14" style="100" customWidth="1"/>
    <col min="5046" max="5047" width="14.5703125" style="100" customWidth="1"/>
    <col min="5048" max="5048" width="14.140625" style="100" customWidth="1"/>
    <col min="5049" max="5049" width="15.140625" style="100" customWidth="1"/>
    <col min="5050" max="5050" width="13.85546875" style="100" customWidth="1"/>
    <col min="5051" max="5052" width="14.7109375" style="100" customWidth="1"/>
    <col min="5053" max="5053" width="12.85546875" style="100" customWidth="1"/>
    <col min="5054" max="5054" width="13.5703125" style="100" customWidth="1"/>
    <col min="5055" max="5055" width="12.7109375" style="100" customWidth="1"/>
    <col min="5056" max="5056" width="13.42578125" style="100" customWidth="1"/>
    <col min="5057" max="5057" width="13.140625" style="100" customWidth="1"/>
    <col min="5058" max="5058" width="14.7109375" style="100" customWidth="1"/>
    <col min="5059" max="5059" width="14.5703125" style="100" customWidth="1"/>
    <col min="5060" max="5060" width="13" style="100" customWidth="1"/>
    <col min="5061" max="5061" width="15" style="100" customWidth="1"/>
    <col min="5062" max="5063" width="12.140625" style="100" customWidth="1"/>
    <col min="5064" max="5064" width="12" style="100" customWidth="1"/>
    <col min="5065" max="5065" width="13.5703125" style="100" customWidth="1"/>
    <col min="5066" max="5066" width="14" style="100" customWidth="1"/>
    <col min="5067" max="5067" width="12.28515625" style="100" customWidth="1"/>
    <col min="5068" max="5068" width="14.140625" style="100" customWidth="1"/>
    <col min="5069" max="5069" width="13" style="100" customWidth="1"/>
    <col min="5070" max="5070" width="13.5703125" style="100" customWidth="1"/>
    <col min="5071" max="5071" width="12.42578125" style="100" customWidth="1"/>
    <col min="5072" max="5072" width="12.5703125" style="100" customWidth="1"/>
    <col min="5073" max="5073" width="11.7109375" style="100" customWidth="1"/>
    <col min="5074" max="5074" width="13.7109375" style="100" customWidth="1"/>
    <col min="5075" max="5075" width="13.28515625" style="100" customWidth="1"/>
    <col min="5076" max="5076" width="13.140625" style="100" customWidth="1"/>
    <col min="5077" max="5077" width="12" style="100" customWidth="1"/>
    <col min="5078" max="5078" width="12.140625" style="100" customWidth="1"/>
    <col min="5079" max="5079" width="12.28515625" style="100" customWidth="1"/>
    <col min="5080" max="5080" width="12.140625" style="100" customWidth="1"/>
    <col min="5081" max="5081" width="12.5703125" style="100" customWidth="1"/>
    <col min="5082" max="5298" width="9.140625" style="100"/>
    <col min="5299" max="5299" width="25.42578125" style="100" customWidth="1"/>
    <col min="5300" max="5300" width="56.28515625" style="100" customWidth="1"/>
    <col min="5301" max="5301" width="14" style="100" customWidth="1"/>
    <col min="5302" max="5303" width="14.5703125" style="100" customWidth="1"/>
    <col min="5304" max="5304" width="14.140625" style="100" customWidth="1"/>
    <col min="5305" max="5305" width="15.140625" style="100" customWidth="1"/>
    <col min="5306" max="5306" width="13.85546875" style="100" customWidth="1"/>
    <col min="5307" max="5308" width="14.7109375" style="100" customWidth="1"/>
    <col min="5309" max="5309" width="12.85546875" style="100" customWidth="1"/>
    <col min="5310" max="5310" width="13.5703125" style="100" customWidth="1"/>
    <col min="5311" max="5311" width="12.7109375" style="100" customWidth="1"/>
    <col min="5312" max="5312" width="13.42578125" style="100" customWidth="1"/>
    <col min="5313" max="5313" width="13.140625" style="100" customWidth="1"/>
    <col min="5314" max="5314" width="14.7109375" style="100" customWidth="1"/>
    <col min="5315" max="5315" width="14.5703125" style="100" customWidth="1"/>
    <col min="5316" max="5316" width="13" style="100" customWidth="1"/>
    <col min="5317" max="5317" width="15" style="100" customWidth="1"/>
    <col min="5318" max="5319" width="12.140625" style="100" customWidth="1"/>
    <col min="5320" max="5320" width="12" style="100" customWidth="1"/>
    <col min="5321" max="5321" width="13.5703125" style="100" customWidth="1"/>
    <col min="5322" max="5322" width="14" style="100" customWidth="1"/>
    <col min="5323" max="5323" width="12.28515625" style="100" customWidth="1"/>
    <col min="5324" max="5324" width="14.140625" style="100" customWidth="1"/>
    <col min="5325" max="5325" width="13" style="100" customWidth="1"/>
    <col min="5326" max="5326" width="13.5703125" style="100" customWidth="1"/>
    <col min="5327" max="5327" width="12.42578125" style="100" customWidth="1"/>
    <col min="5328" max="5328" width="12.5703125" style="100" customWidth="1"/>
    <col min="5329" max="5329" width="11.7109375" style="100" customWidth="1"/>
    <col min="5330" max="5330" width="13.7109375" style="100" customWidth="1"/>
    <col min="5331" max="5331" width="13.28515625" style="100" customWidth="1"/>
    <col min="5332" max="5332" width="13.140625" style="100" customWidth="1"/>
    <col min="5333" max="5333" width="12" style="100" customWidth="1"/>
    <col min="5334" max="5334" width="12.140625" style="100" customWidth="1"/>
    <col min="5335" max="5335" width="12.28515625" style="100" customWidth="1"/>
    <col min="5336" max="5336" width="12.140625" style="100" customWidth="1"/>
    <col min="5337" max="5337" width="12.5703125" style="100" customWidth="1"/>
    <col min="5338" max="5554" width="9.140625" style="100"/>
    <col min="5555" max="5555" width="25.42578125" style="100" customWidth="1"/>
    <col min="5556" max="5556" width="56.28515625" style="100" customWidth="1"/>
    <col min="5557" max="5557" width="14" style="100" customWidth="1"/>
    <col min="5558" max="5559" width="14.5703125" style="100" customWidth="1"/>
    <col min="5560" max="5560" width="14.140625" style="100" customWidth="1"/>
    <col min="5561" max="5561" width="15.140625" style="100" customWidth="1"/>
    <col min="5562" max="5562" width="13.85546875" style="100" customWidth="1"/>
    <col min="5563" max="5564" width="14.7109375" style="100" customWidth="1"/>
    <col min="5565" max="5565" width="12.85546875" style="100" customWidth="1"/>
    <col min="5566" max="5566" width="13.5703125" style="100" customWidth="1"/>
    <col min="5567" max="5567" width="12.7109375" style="100" customWidth="1"/>
    <col min="5568" max="5568" width="13.42578125" style="100" customWidth="1"/>
    <col min="5569" max="5569" width="13.140625" style="100" customWidth="1"/>
    <col min="5570" max="5570" width="14.7109375" style="100" customWidth="1"/>
    <col min="5571" max="5571" width="14.5703125" style="100" customWidth="1"/>
    <col min="5572" max="5572" width="13" style="100" customWidth="1"/>
    <col min="5573" max="5573" width="15" style="100" customWidth="1"/>
    <col min="5574" max="5575" width="12.140625" style="100" customWidth="1"/>
    <col min="5576" max="5576" width="12" style="100" customWidth="1"/>
    <col min="5577" max="5577" width="13.5703125" style="100" customWidth="1"/>
    <col min="5578" max="5578" width="14" style="100" customWidth="1"/>
    <col min="5579" max="5579" width="12.28515625" style="100" customWidth="1"/>
    <col min="5580" max="5580" width="14.140625" style="100" customWidth="1"/>
    <col min="5581" max="5581" width="13" style="100" customWidth="1"/>
    <col min="5582" max="5582" width="13.5703125" style="100" customWidth="1"/>
    <col min="5583" max="5583" width="12.42578125" style="100" customWidth="1"/>
    <col min="5584" max="5584" width="12.5703125" style="100" customWidth="1"/>
    <col min="5585" max="5585" width="11.7109375" style="100" customWidth="1"/>
    <col min="5586" max="5586" width="13.7109375" style="100" customWidth="1"/>
    <col min="5587" max="5587" width="13.28515625" style="100" customWidth="1"/>
    <col min="5588" max="5588" width="13.140625" style="100" customWidth="1"/>
    <col min="5589" max="5589" width="12" style="100" customWidth="1"/>
    <col min="5590" max="5590" width="12.140625" style="100" customWidth="1"/>
    <col min="5591" max="5591" width="12.28515625" style="100" customWidth="1"/>
    <col min="5592" max="5592" width="12.140625" style="100" customWidth="1"/>
    <col min="5593" max="5593" width="12.5703125" style="100" customWidth="1"/>
    <col min="5594" max="5810" width="9.140625" style="100"/>
    <col min="5811" max="5811" width="25.42578125" style="100" customWidth="1"/>
    <col min="5812" max="5812" width="56.28515625" style="100" customWidth="1"/>
    <col min="5813" max="5813" width="14" style="100" customWidth="1"/>
    <col min="5814" max="5815" width="14.5703125" style="100" customWidth="1"/>
    <col min="5816" max="5816" width="14.140625" style="100" customWidth="1"/>
    <col min="5817" max="5817" width="15.140625" style="100" customWidth="1"/>
    <col min="5818" max="5818" width="13.85546875" style="100" customWidth="1"/>
    <col min="5819" max="5820" width="14.7109375" style="100" customWidth="1"/>
    <col min="5821" max="5821" width="12.85546875" style="100" customWidth="1"/>
    <col min="5822" max="5822" width="13.5703125" style="100" customWidth="1"/>
    <col min="5823" max="5823" width="12.7109375" style="100" customWidth="1"/>
    <col min="5824" max="5824" width="13.42578125" style="100" customWidth="1"/>
    <col min="5825" max="5825" width="13.140625" style="100" customWidth="1"/>
    <col min="5826" max="5826" width="14.7109375" style="100" customWidth="1"/>
    <col min="5827" max="5827" width="14.5703125" style="100" customWidth="1"/>
    <col min="5828" max="5828" width="13" style="100" customWidth="1"/>
    <col min="5829" max="5829" width="15" style="100" customWidth="1"/>
    <col min="5830" max="5831" width="12.140625" style="100" customWidth="1"/>
    <col min="5832" max="5832" width="12" style="100" customWidth="1"/>
    <col min="5833" max="5833" width="13.5703125" style="100" customWidth="1"/>
    <col min="5834" max="5834" width="14" style="100" customWidth="1"/>
    <col min="5835" max="5835" width="12.28515625" style="100" customWidth="1"/>
    <col min="5836" max="5836" width="14.140625" style="100" customWidth="1"/>
    <col min="5837" max="5837" width="13" style="100" customWidth="1"/>
    <col min="5838" max="5838" width="13.5703125" style="100" customWidth="1"/>
    <col min="5839" max="5839" width="12.42578125" style="100" customWidth="1"/>
    <col min="5840" max="5840" width="12.5703125" style="100" customWidth="1"/>
    <col min="5841" max="5841" width="11.7109375" style="100" customWidth="1"/>
    <col min="5842" max="5842" width="13.7109375" style="100" customWidth="1"/>
    <col min="5843" max="5843" width="13.28515625" style="100" customWidth="1"/>
    <col min="5844" max="5844" width="13.140625" style="100" customWidth="1"/>
    <col min="5845" max="5845" width="12" style="100" customWidth="1"/>
    <col min="5846" max="5846" width="12.140625" style="100" customWidth="1"/>
    <col min="5847" max="5847" width="12.28515625" style="100" customWidth="1"/>
    <col min="5848" max="5848" width="12.140625" style="100" customWidth="1"/>
    <col min="5849" max="5849" width="12.5703125" style="100" customWidth="1"/>
    <col min="5850" max="6066" width="9.140625" style="100"/>
    <col min="6067" max="6067" width="25.42578125" style="100" customWidth="1"/>
    <col min="6068" max="6068" width="56.28515625" style="100" customWidth="1"/>
    <col min="6069" max="6069" width="14" style="100" customWidth="1"/>
    <col min="6070" max="6071" width="14.5703125" style="100" customWidth="1"/>
    <col min="6072" max="6072" width="14.140625" style="100" customWidth="1"/>
    <col min="6073" max="6073" width="15.140625" style="100" customWidth="1"/>
    <col min="6074" max="6074" width="13.85546875" style="100" customWidth="1"/>
    <col min="6075" max="6076" width="14.7109375" style="100" customWidth="1"/>
    <col min="6077" max="6077" width="12.85546875" style="100" customWidth="1"/>
    <col min="6078" max="6078" width="13.5703125" style="100" customWidth="1"/>
    <col min="6079" max="6079" width="12.7109375" style="100" customWidth="1"/>
    <col min="6080" max="6080" width="13.42578125" style="100" customWidth="1"/>
    <col min="6081" max="6081" width="13.140625" style="100" customWidth="1"/>
    <col min="6082" max="6082" width="14.7109375" style="100" customWidth="1"/>
    <col min="6083" max="6083" width="14.5703125" style="100" customWidth="1"/>
    <col min="6084" max="6084" width="13" style="100" customWidth="1"/>
    <col min="6085" max="6085" width="15" style="100" customWidth="1"/>
    <col min="6086" max="6087" width="12.140625" style="100" customWidth="1"/>
    <col min="6088" max="6088" width="12" style="100" customWidth="1"/>
    <col min="6089" max="6089" width="13.5703125" style="100" customWidth="1"/>
    <col min="6090" max="6090" width="14" style="100" customWidth="1"/>
    <col min="6091" max="6091" width="12.28515625" style="100" customWidth="1"/>
    <col min="6092" max="6092" width="14.140625" style="100" customWidth="1"/>
    <col min="6093" max="6093" width="13" style="100" customWidth="1"/>
    <col min="6094" max="6094" width="13.5703125" style="100" customWidth="1"/>
    <col min="6095" max="6095" width="12.42578125" style="100" customWidth="1"/>
    <col min="6096" max="6096" width="12.5703125" style="100" customWidth="1"/>
    <col min="6097" max="6097" width="11.7109375" style="100" customWidth="1"/>
    <col min="6098" max="6098" width="13.7109375" style="100" customWidth="1"/>
    <col min="6099" max="6099" width="13.28515625" style="100" customWidth="1"/>
    <col min="6100" max="6100" width="13.140625" style="100" customWidth="1"/>
    <col min="6101" max="6101" width="12" style="100" customWidth="1"/>
    <col min="6102" max="6102" width="12.140625" style="100" customWidth="1"/>
    <col min="6103" max="6103" width="12.28515625" style="100" customWidth="1"/>
    <col min="6104" max="6104" width="12.140625" style="100" customWidth="1"/>
    <col min="6105" max="6105" width="12.5703125" style="100" customWidth="1"/>
    <col min="6106" max="6322" width="9.140625" style="100"/>
    <col min="6323" max="6323" width="25.42578125" style="100" customWidth="1"/>
    <col min="6324" max="6324" width="56.28515625" style="100" customWidth="1"/>
    <col min="6325" max="6325" width="14" style="100" customWidth="1"/>
    <col min="6326" max="6327" width="14.5703125" style="100" customWidth="1"/>
    <col min="6328" max="6328" width="14.140625" style="100" customWidth="1"/>
    <col min="6329" max="6329" width="15.140625" style="100" customWidth="1"/>
    <col min="6330" max="6330" width="13.85546875" style="100" customWidth="1"/>
    <col min="6331" max="6332" width="14.7109375" style="100" customWidth="1"/>
    <col min="6333" max="6333" width="12.85546875" style="100" customWidth="1"/>
    <col min="6334" max="6334" width="13.5703125" style="100" customWidth="1"/>
    <col min="6335" max="6335" width="12.7109375" style="100" customWidth="1"/>
    <col min="6336" max="6336" width="13.42578125" style="100" customWidth="1"/>
    <col min="6337" max="6337" width="13.140625" style="100" customWidth="1"/>
    <col min="6338" max="6338" width="14.7109375" style="100" customWidth="1"/>
    <col min="6339" max="6339" width="14.5703125" style="100" customWidth="1"/>
    <col min="6340" max="6340" width="13" style="100" customWidth="1"/>
    <col min="6341" max="6341" width="15" style="100" customWidth="1"/>
    <col min="6342" max="6343" width="12.140625" style="100" customWidth="1"/>
    <col min="6344" max="6344" width="12" style="100" customWidth="1"/>
    <col min="6345" max="6345" width="13.5703125" style="100" customWidth="1"/>
    <col min="6346" max="6346" width="14" style="100" customWidth="1"/>
    <col min="6347" max="6347" width="12.28515625" style="100" customWidth="1"/>
    <col min="6348" max="6348" width="14.140625" style="100" customWidth="1"/>
    <col min="6349" max="6349" width="13" style="100" customWidth="1"/>
    <col min="6350" max="6350" width="13.5703125" style="100" customWidth="1"/>
    <col min="6351" max="6351" width="12.42578125" style="100" customWidth="1"/>
    <col min="6352" max="6352" width="12.5703125" style="100" customWidth="1"/>
    <col min="6353" max="6353" width="11.7109375" style="100" customWidth="1"/>
    <col min="6354" max="6354" width="13.7109375" style="100" customWidth="1"/>
    <col min="6355" max="6355" width="13.28515625" style="100" customWidth="1"/>
    <col min="6356" max="6356" width="13.140625" style="100" customWidth="1"/>
    <col min="6357" max="6357" width="12" style="100" customWidth="1"/>
    <col min="6358" max="6358" width="12.140625" style="100" customWidth="1"/>
    <col min="6359" max="6359" width="12.28515625" style="100" customWidth="1"/>
    <col min="6360" max="6360" width="12.140625" style="100" customWidth="1"/>
    <col min="6361" max="6361" width="12.5703125" style="100" customWidth="1"/>
    <col min="6362" max="6578" width="9.140625" style="100"/>
    <col min="6579" max="6579" width="25.42578125" style="100" customWidth="1"/>
    <col min="6580" max="6580" width="56.28515625" style="100" customWidth="1"/>
    <col min="6581" max="6581" width="14" style="100" customWidth="1"/>
    <col min="6582" max="6583" width="14.5703125" style="100" customWidth="1"/>
    <col min="6584" max="6584" width="14.140625" style="100" customWidth="1"/>
    <col min="6585" max="6585" width="15.140625" style="100" customWidth="1"/>
    <col min="6586" max="6586" width="13.85546875" style="100" customWidth="1"/>
    <col min="6587" max="6588" width="14.7109375" style="100" customWidth="1"/>
    <col min="6589" max="6589" width="12.85546875" style="100" customWidth="1"/>
    <col min="6590" max="6590" width="13.5703125" style="100" customWidth="1"/>
    <col min="6591" max="6591" width="12.7109375" style="100" customWidth="1"/>
    <col min="6592" max="6592" width="13.42578125" style="100" customWidth="1"/>
    <col min="6593" max="6593" width="13.140625" style="100" customWidth="1"/>
    <col min="6594" max="6594" width="14.7109375" style="100" customWidth="1"/>
    <col min="6595" max="6595" width="14.5703125" style="100" customWidth="1"/>
    <col min="6596" max="6596" width="13" style="100" customWidth="1"/>
    <col min="6597" max="6597" width="15" style="100" customWidth="1"/>
    <col min="6598" max="6599" width="12.140625" style="100" customWidth="1"/>
    <col min="6600" max="6600" width="12" style="100" customWidth="1"/>
    <col min="6601" max="6601" width="13.5703125" style="100" customWidth="1"/>
    <col min="6602" max="6602" width="14" style="100" customWidth="1"/>
    <col min="6603" max="6603" width="12.28515625" style="100" customWidth="1"/>
    <col min="6604" max="6604" width="14.140625" style="100" customWidth="1"/>
    <col min="6605" max="6605" width="13" style="100" customWidth="1"/>
    <col min="6606" max="6606" width="13.5703125" style="100" customWidth="1"/>
    <col min="6607" max="6607" width="12.42578125" style="100" customWidth="1"/>
    <col min="6608" max="6608" width="12.5703125" style="100" customWidth="1"/>
    <col min="6609" max="6609" width="11.7109375" style="100" customWidth="1"/>
    <col min="6610" max="6610" width="13.7109375" style="100" customWidth="1"/>
    <col min="6611" max="6611" width="13.28515625" style="100" customWidth="1"/>
    <col min="6612" max="6612" width="13.140625" style="100" customWidth="1"/>
    <col min="6613" max="6613" width="12" style="100" customWidth="1"/>
    <col min="6614" max="6614" width="12.140625" style="100" customWidth="1"/>
    <col min="6615" max="6615" width="12.28515625" style="100" customWidth="1"/>
    <col min="6616" max="6616" width="12.140625" style="100" customWidth="1"/>
    <col min="6617" max="6617" width="12.5703125" style="100" customWidth="1"/>
    <col min="6618" max="6834" width="9.140625" style="100"/>
    <col min="6835" max="6835" width="25.42578125" style="100" customWidth="1"/>
    <col min="6836" max="6836" width="56.28515625" style="100" customWidth="1"/>
    <col min="6837" max="6837" width="14" style="100" customWidth="1"/>
    <col min="6838" max="6839" width="14.5703125" style="100" customWidth="1"/>
    <col min="6840" max="6840" width="14.140625" style="100" customWidth="1"/>
    <col min="6841" max="6841" width="15.140625" style="100" customWidth="1"/>
    <col min="6842" max="6842" width="13.85546875" style="100" customWidth="1"/>
    <col min="6843" max="6844" width="14.7109375" style="100" customWidth="1"/>
    <col min="6845" max="6845" width="12.85546875" style="100" customWidth="1"/>
    <col min="6846" max="6846" width="13.5703125" style="100" customWidth="1"/>
    <col min="6847" max="6847" width="12.7109375" style="100" customWidth="1"/>
    <col min="6848" max="6848" width="13.42578125" style="100" customWidth="1"/>
    <col min="6849" max="6849" width="13.140625" style="100" customWidth="1"/>
    <col min="6850" max="6850" width="14.7109375" style="100" customWidth="1"/>
    <col min="6851" max="6851" width="14.5703125" style="100" customWidth="1"/>
    <col min="6852" max="6852" width="13" style="100" customWidth="1"/>
    <col min="6853" max="6853" width="15" style="100" customWidth="1"/>
    <col min="6854" max="6855" width="12.140625" style="100" customWidth="1"/>
    <col min="6856" max="6856" width="12" style="100" customWidth="1"/>
    <col min="6857" max="6857" width="13.5703125" style="100" customWidth="1"/>
    <col min="6858" max="6858" width="14" style="100" customWidth="1"/>
    <col min="6859" max="6859" width="12.28515625" style="100" customWidth="1"/>
    <col min="6860" max="6860" width="14.140625" style="100" customWidth="1"/>
    <col min="6861" max="6861" width="13" style="100" customWidth="1"/>
    <col min="6862" max="6862" width="13.5703125" style="100" customWidth="1"/>
    <col min="6863" max="6863" width="12.42578125" style="100" customWidth="1"/>
    <col min="6864" max="6864" width="12.5703125" style="100" customWidth="1"/>
    <col min="6865" max="6865" width="11.7109375" style="100" customWidth="1"/>
    <col min="6866" max="6866" width="13.7109375" style="100" customWidth="1"/>
    <col min="6867" max="6867" width="13.28515625" style="100" customWidth="1"/>
    <col min="6868" max="6868" width="13.140625" style="100" customWidth="1"/>
    <col min="6869" max="6869" width="12" style="100" customWidth="1"/>
    <col min="6870" max="6870" width="12.140625" style="100" customWidth="1"/>
    <col min="6871" max="6871" width="12.28515625" style="100" customWidth="1"/>
    <col min="6872" max="6872" width="12.140625" style="100" customWidth="1"/>
    <col min="6873" max="6873" width="12.5703125" style="100" customWidth="1"/>
    <col min="6874" max="7090" width="9.140625" style="100"/>
    <col min="7091" max="7091" width="25.42578125" style="100" customWidth="1"/>
    <col min="7092" max="7092" width="56.28515625" style="100" customWidth="1"/>
    <col min="7093" max="7093" width="14" style="100" customWidth="1"/>
    <col min="7094" max="7095" width="14.5703125" style="100" customWidth="1"/>
    <col min="7096" max="7096" width="14.140625" style="100" customWidth="1"/>
    <col min="7097" max="7097" width="15.140625" style="100" customWidth="1"/>
    <col min="7098" max="7098" width="13.85546875" style="100" customWidth="1"/>
    <col min="7099" max="7100" width="14.7109375" style="100" customWidth="1"/>
    <col min="7101" max="7101" width="12.85546875" style="100" customWidth="1"/>
    <col min="7102" max="7102" width="13.5703125" style="100" customWidth="1"/>
    <col min="7103" max="7103" width="12.7109375" style="100" customWidth="1"/>
    <col min="7104" max="7104" width="13.42578125" style="100" customWidth="1"/>
    <col min="7105" max="7105" width="13.140625" style="100" customWidth="1"/>
    <col min="7106" max="7106" width="14.7109375" style="100" customWidth="1"/>
    <col min="7107" max="7107" width="14.5703125" style="100" customWidth="1"/>
    <col min="7108" max="7108" width="13" style="100" customWidth="1"/>
    <col min="7109" max="7109" width="15" style="100" customWidth="1"/>
    <col min="7110" max="7111" width="12.140625" style="100" customWidth="1"/>
    <col min="7112" max="7112" width="12" style="100" customWidth="1"/>
    <col min="7113" max="7113" width="13.5703125" style="100" customWidth="1"/>
    <col min="7114" max="7114" width="14" style="100" customWidth="1"/>
    <col min="7115" max="7115" width="12.28515625" style="100" customWidth="1"/>
    <col min="7116" max="7116" width="14.140625" style="100" customWidth="1"/>
    <col min="7117" max="7117" width="13" style="100" customWidth="1"/>
    <col min="7118" max="7118" width="13.5703125" style="100" customWidth="1"/>
    <col min="7119" max="7119" width="12.42578125" style="100" customWidth="1"/>
    <col min="7120" max="7120" width="12.5703125" style="100" customWidth="1"/>
    <col min="7121" max="7121" width="11.7109375" style="100" customWidth="1"/>
    <col min="7122" max="7122" width="13.7109375" style="100" customWidth="1"/>
    <col min="7123" max="7123" width="13.28515625" style="100" customWidth="1"/>
    <col min="7124" max="7124" width="13.140625" style="100" customWidth="1"/>
    <col min="7125" max="7125" width="12" style="100" customWidth="1"/>
    <col min="7126" max="7126" width="12.140625" style="100" customWidth="1"/>
    <col min="7127" max="7127" width="12.28515625" style="100" customWidth="1"/>
    <col min="7128" max="7128" width="12.140625" style="100" customWidth="1"/>
    <col min="7129" max="7129" width="12.5703125" style="100" customWidth="1"/>
    <col min="7130" max="7346" width="9.140625" style="100"/>
    <col min="7347" max="7347" width="25.42578125" style="100" customWidth="1"/>
    <col min="7348" max="7348" width="56.28515625" style="100" customWidth="1"/>
    <col min="7349" max="7349" width="14" style="100" customWidth="1"/>
    <col min="7350" max="7351" width="14.5703125" style="100" customWidth="1"/>
    <col min="7352" max="7352" width="14.140625" style="100" customWidth="1"/>
    <col min="7353" max="7353" width="15.140625" style="100" customWidth="1"/>
    <col min="7354" max="7354" width="13.85546875" style="100" customWidth="1"/>
    <col min="7355" max="7356" width="14.7109375" style="100" customWidth="1"/>
    <col min="7357" max="7357" width="12.85546875" style="100" customWidth="1"/>
    <col min="7358" max="7358" width="13.5703125" style="100" customWidth="1"/>
    <col min="7359" max="7359" width="12.7109375" style="100" customWidth="1"/>
    <col min="7360" max="7360" width="13.42578125" style="100" customWidth="1"/>
    <col min="7361" max="7361" width="13.140625" style="100" customWidth="1"/>
    <col min="7362" max="7362" width="14.7109375" style="100" customWidth="1"/>
    <col min="7363" max="7363" width="14.5703125" style="100" customWidth="1"/>
    <col min="7364" max="7364" width="13" style="100" customWidth="1"/>
    <col min="7365" max="7365" width="15" style="100" customWidth="1"/>
    <col min="7366" max="7367" width="12.140625" style="100" customWidth="1"/>
    <col min="7368" max="7368" width="12" style="100" customWidth="1"/>
    <col min="7369" max="7369" width="13.5703125" style="100" customWidth="1"/>
    <col min="7370" max="7370" width="14" style="100" customWidth="1"/>
    <col min="7371" max="7371" width="12.28515625" style="100" customWidth="1"/>
    <col min="7372" max="7372" width="14.140625" style="100" customWidth="1"/>
    <col min="7373" max="7373" width="13" style="100" customWidth="1"/>
    <col min="7374" max="7374" width="13.5703125" style="100" customWidth="1"/>
    <col min="7375" max="7375" width="12.42578125" style="100" customWidth="1"/>
    <col min="7376" max="7376" width="12.5703125" style="100" customWidth="1"/>
    <col min="7377" max="7377" width="11.7109375" style="100" customWidth="1"/>
    <col min="7378" max="7378" width="13.7109375" style="100" customWidth="1"/>
    <col min="7379" max="7379" width="13.28515625" style="100" customWidth="1"/>
    <col min="7380" max="7380" width="13.140625" style="100" customWidth="1"/>
    <col min="7381" max="7381" width="12" style="100" customWidth="1"/>
    <col min="7382" max="7382" width="12.140625" style="100" customWidth="1"/>
    <col min="7383" max="7383" width="12.28515625" style="100" customWidth="1"/>
    <col min="7384" max="7384" width="12.140625" style="100" customWidth="1"/>
    <col min="7385" max="7385" width="12.5703125" style="100" customWidth="1"/>
    <col min="7386" max="7602" width="9.140625" style="100"/>
    <col min="7603" max="7603" width="25.42578125" style="100" customWidth="1"/>
    <col min="7604" max="7604" width="56.28515625" style="100" customWidth="1"/>
    <col min="7605" max="7605" width="14" style="100" customWidth="1"/>
    <col min="7606" max="7607" width="14.5703125" style="100" customWidth="1"/>
    <col min="7608" max="7608" width="14.140625" style="100" customWidth="1"/>
    <col min="7609" max="7609" width="15.140625" style="100" customWidth="1"/>
    <col min="7610" max="7610" width="13.85546875" style="100" customWidth="1"/>
    <col min="7611" max="7612" width="14.7109375" style="100" customWidth="1"/>
    <col min="7613" max="7613" width="12.85546875" style="100" customWidth="1"/>
    <col min="7614" max="7614" width="13.5703125" style="100" customWidth="1"/>
    <col min="7615" max="7615" width="12.7109375" style="100" customWidth="1"/>
    <col min="7616" max="7616" width="13.42578125" style="100" customWidth="1"/>
    <col min="7617" max="7617" width="13.140625" style="100" customWidth="1"/>
    <col min="7618" max="7618" width="14.7109375" style="100" customWidth="1"/>
    <col min="7619" max="7619" width="14.5703125" style="100" customWidth="1"/>
    <col min="7620" max="7620" width="13" style="100" customWidth="1"/>
    <col min="7621" max="7621" width="15" style="100" customWidth="1"/>
    <col min="7622" max="7623" width="12.140625" style="100" customWidth="1"/>
    <col min="7624" max="7624" width="12" style="100" customWidth="1"/>
    <col min="7625" max="7625" width="13.5703125" style="100" customWidth="1"/>
    <col min="7626" max="7626" width="14" style="100" customWidth="1"/>
    <col min="7627" max="7627" width="12.28515625" style="100" customWidth="1"/>
    <col min="7628" max="7628" width="14.140625" style="100" customWidth="1"/>
    <col min="7629" max="7629" width="13" style="100" customWidth="1"/>
    <col min="7630" max="7630" width="13.5703125" style="100" customWidth="1"/>
    <col min="7631" max="7631" width="12.42578125" style="100" customWidth="1"/>
    <col min="7632" max="7632" width="12.5703125" style="100" customWidth="1"/>
    <col min="7633" max="7633" width="11.7109375" style="100" customWidth="1"/>
    <col min="7634" max="7634" width="13.7109375" style="100" customWidth="1"/>
    <col min="7635" max="7635" width="13.28515625" style="100" customWidth="1"/>
    <col min="7636" max="7636" width="13.140625" style="100" customWidth="1"/>
    <col min="7637" max="7637" width="12" style="100" customWidth="1"/>
    <col min="7638" max="7638" width="12.140625" style="100" customWidth="1"/>
    <col min="7639" max="7639" width="12.28515625" style="100" customWidth="1"/>
    <col min="7640" max="7640" width="12.140625" style="100" customWidth="1"/>
    <col min="7641" max="7641" width="12.5703125" style="100" customWidth="1"/>
    <col min="7642" max="7858" width="9.140625" style="100"/>
    <col min="7859" max="7859" width="25.42578125" style="100" customWidth="1"/>
    <col min="7860" max="7860" width="56.28515625" style="100" customWidth="1"/>
    <col min="7861" max="7861" width="14" style="100" customWidth="1"/>
    <col min="7862" max="7863" width="14.5703125" style="100" customWidth="1"/>
    <col min="7864" max="7864" width="14.140625" style="100" customWidth="1"/>
    <col min="7865" max="7865" width="15.140625" style="100" customWidth="1"/>
    <col min="7866" max="7866" width="13.85546875" style="100" customWidth="1"/>
    <col min="7867" max="7868" width="14.7109375" style="100" customWidth="1"/>
    <col min="7869" max="7869" width="12.85546875" style="100" customWidth="1"/>
    <col min="7870" max="7870" width="13.5703125" style="100" customWidth="1"/>
    <col min="7871" max="7871" width="12.7109375" style="100" customWidth="1"/>
    <col min="7872" max="7872" width="13.42578125" style="100" customWidth="1"/>
    <col min="7873" max="7873" width="13.140625" style="100" customWidth="1"/>
    <col min="7874" max="7874" width="14.7109375" style="100" customWidth="1"/>
    <col min="7875" max="7875" width="14.5703125" style="100" customWidth="1"/>
    <col min="7876" max="7876" width="13" style="100" customWidth="1"/>
    <col min="7877" max="7877" width="15" style="100" customWidth="1"/>
    <col min="7878" max="7879" width="12.140625" style="100" customWidth="1"/>
    <col min="7880" max="7880" width="12" style="100" customWidth="1"/>
    <col min="7881" max="7881" width="13.5703125" style="100" customWidth="1"/>
    <col min="7882" max="7882" width="14" style="100" customWidth="1"/>
    <col min="7883" max="7883" width="12.28515625" style="100" customWidth="1"/>
    <col min="7884" max="7884" width="14.140625" style="100" customWidth="1"/>
    <col min="7885" max="7885" width="13" style="100" customWidth="1"/>
    <col min="7886" max="7886" width="13.5703125" style="100" customWidth="1"/>
    <col min="7887" max="7887" width="12.42578125" style="100" customWidth="1"/>
    <col min="7888" max="7888" width="12.5703125" style="100" customWidth="1"/>
    <col min="7889" max="7889" width="11.7109375" style="100" customWidth="1"/>
    <col min="7890" max="7890" width="13.7109375" style="100" customWidth="1"/>
    <col min="7891" max="7891" width="13.28515625" style="100" customWidth="1"/>
    <col min="7892" max="7892" width="13.140625" style="100" customWidth="1"/>
    <col min="7893" max="7893" width="12" style="100" customWidth="1"/>
    <col min="7894" max="7894" width="12.140625" style="100" customWidth="1"/>
    <col min="7895" max="7895" width="12.28515625" style="100" customWidth="1"/>
    <col min="7896" max="7896" width="12.140625" style="100" customWidth="1"/>
    <col min="7897" max="7897" width="12.5703125" style="100" customWidth="1"/>
    <col min="7898" max="8114" width="9.140625" style="100"/>
    <col min="8115" max="8115" width="25.42578125" style="100" customWidth="1"/>
    <col min="8116" max="8116" width="56.28515625" style="100" customWidth="1"/>
    <col min="8117" max="8117" width="14" style="100" customWidth="1"/>
    <col min="8118" max="8119" width="14.5703125" style="100" customWidth="1"/>
    <col min="8120" max="8120" width="14.140625" style="100" customWidth="1"/>
    <col min="8121" max="8121" width="15.140625" style="100" customWidth="1"/>
    <col min="8122" max="8122" width="13.85546875" style="100" customWidth="1"/>
    <col min="8123" max="8124" width="14.7109375" style="100" customWidth="1"/>
    <col min="8125" max="8125" width="12.85546875" style="100" customWidth="1"/>
    <col min="8126" max="8126" width="13.5703125" style="100" customWidth="1"/>
    <col min="8127" max="8127" width="12.7109375" style="100" customWidth="1"/>
    <col min="8128" max="8128" width="13.42578125" style="100" customWidth="1"/>
    <col min="8129" max="8129" width="13.140625" style="100" customWidth="1"/>
    <col min="8130" max="8130" width="14.7109375" style="100" customWidth="1"/>
    <col min="8131" max="8131" width="14.5703125" style="100" customWidth="1"/>
    <col min="8132" max="8132" width="13" style="100" customWidth="1"/>
    <col min="8133" max="8133" width="15" style="100" customWidth="1"/>
    <col min="8134" max="8135" width="12.140625" style="100" customWidth="1"/>
    <col min="8136" max="8136" width="12" style="100" customWidth="1"/>
    <col min="8137" max="8137" width="13.5703125" style="100" customWidth="1"/>
    <col min="8138" max="8138" width="14" style="100" customWidth="1"/>
    <col min="8139" max="8139" width="12.28515625" style="100" customWidth="1"/>
    <col min="8140" max="8140" width="14.140625" style="100" customWidth="1"/>
    <col min="8141" max="8141" width="13" style="100" customWidth="1"/>
    <col min="8142" max="8142" width="13.5703125" style="100" customWidth="1"/>
    <col min="8143" max="8143" width="12.42578125" style="100" customWidth="1"/>
    <col min="8144" max="8144" width="12.5703125" style="100" customWidth="1"/>
    <col min="8145" max="8145" width="11.7109375" style="100" customWidth="1"/>
    <col min="8146" max="8146" width="13.7109375" style="100" customWidth="1"/>
    <col min="8147" max="8147" width="13.28515625" style="100" customWidth="1"/>
    <col min="8148" max="8148" width="13.140625" style="100" customWidth="1"/>
    <col min="8149" max="8149" width="12" style="100" customWidth="1"/>
    <col min="8150" max="8150" width="12.140625" style="100" customWidth="1"/>
    <col min="8151" max="8151" width="12.28515625" style="100" customWidth="1"/>
    <col min="8152" max="8152" width="12.140625" style="100" customWidth="1"/>
    <col min="8153" max="8153" width="12.5703125" style="100" customWidth="1"/>
    <col min="8154" max="8370" width="9.140625" style="100"/>
    <col min="8371" max="8371" width="25.42578125" style="100" customWidth="1"/>
    <col min="8372" max="8372" width="56.28515625" style="100" customWidth="1"/>
    <col min="8373" max="8373" width="14" style="100" customWidth="1"/>
    <col min="8374" max="8375" width="14.5703125" style="100" customWidth="1"/>
    <col min="8376" max="8376" width="14.140625" style="100" customWidth="1"/>
    <col min="8377" max="8377" width="15.140625" style="100" customWidth="1"/>
    <col min="8378" max="8378" width="13.85546875" style="100" customWidth="1"/>
    <col min="8379" max="8380" width="14.7109375" style="100" customWidth="1"/>
    <col min="8381" max="8381" width="12.85546875" style="100" customWidth="1"/>
    <col min="8382" max="8382" width="13.5703125" style="100" customWidth="1"/>
    <col min="8383" max="8383" width="12.7109375" style="100" customWidth="1"/>
    <col min="8384" max="8384" width="13.42578125" style="100" customWidth="1"/>
    <col min="8385" max="8385" width="13.140625" style="100" customWidth="1"/>
    <col min="8386" max="8386" width="14.7109375" style="100" customWidth="1"/>
    <col min="8387" max="8387" width="14.5703125" style="100" customWidth="1"/>
    <col min="8388" max="8388" width="13" style="100" customWidth="1"/>
    <col min="8389" max="8389" width="15" style="100" customWidth="1"/>
    <col min="8390" max="8391" width="12.140625" style="100" customWidth="1"/>
    <col min="8392" max="8392" width="12" style="100" customWidth="1"/>
    <col min="8393" max="8393" width="13.5703125" style="100" customWidth="1"/>
    <col min="8394" max="8394" width="14" style="100" customWidth="1"/>
    <col min="8395" max="8395" width="12.28515625" style="100" customWidth="1"/>
    <col min="8396" max="8396" width="14.140625" style="100" customWidth="1"/>
    <col min="8397" max="8397" width="13" style="100" customWidth="1"/>
    <col min="8398" max="8398" width="13.5703125" style="100" customWidth="1"/>
    <col min="8399" max="8399" width="12.42578125" style="100" customWidth="1"/>
    <col min="8400" max="8400" width="12.5703125" style="100" customWidth="1"/>
    <col min="8401" max="8401" width="11.7109375" style="100" customWidth="1"/>
    <col min="8402" max="8402" width="13.7109375" style="100" customWidth="1"/>
    <col min="8403" max="8403" width="13.28515625" style="100" customWidth="1"/>
    <col min="8404" max="8404" width="13.140625" style="100" customWidth="1"/>
    <col min="8405" max="8405" width="12" style="100" customWidth="1"/>
    <col min="8406" max="8406" width="12.140625" style="100" customWidth="1"/>
    <col min="8407" max="8407" width="12.28515625" style="100" customWidth="1"/>
    <col min="8408" max="8408" width="12.140625" style="100" customWidth="1"/>
    <col min="8409" max="8409" width="12.5703125" style="100" customWidth="1"/>
    <col min="8410" max="8626" width="9.140625" style="100"/>
    <col min="8627" max="8627" width="25.42578125" style="100" customWidth="1"/>
    <col min="8628" max="8628" width="56.28515625" style="100" customWidth="1"/>
    <col min="8629" max="8629" width="14" style="100" customWidth="1"/>
    <col min="8630" max="8631" width="14.5703125" style="100" customWidth="1"/>
    <col min="8632" max="8632" width="14.140625" style="100" customWidth="1"/>
    <col min="8633" max="8633" width="15.140625" style="100" customWidth="1"/>
    <col min="8634" max="8634" width="13.85546875" style="100" customWidth="1"/>
    <col min="8635" max="8636" width="14.7109375" style="100" customWidth="1"/>
    <col min="8637" max="8637" width="12.85546875" style="100" customWidth="1"/>
    <col min="8638" max="8638" width="13.5703125" style="100" customWidth="1"/>
    <col min="8639" max="8639" width="12.7109375" style="100" customWidth="1"/>
    <col min="8640" max="8640" width="13.42578125" style="100" customWidth="1"/>
    <col min="8641" max="8641" width="13.140625" style="100" customWidth="1"/>
    <col min="8642" max="8642" width="14.7109375" style="100" customWidth="1"/>
    <col min="8643" max="8643" width="14.5703125" style="100" customWidth="1"/>
    <col min="8644" max="8644" width="13" style="100" customWidth="1"/>
    <col min="8645" max="8645" width="15" style="100" customWidth="1"/>
    <col min="8646" max="8647" width="12.140625" style="100" customWidth="1"/>
    <col min="8648" max="8648" width="12" style="100" customWidth="1"/>
    <col min="8649" max="8649" width="13.5703125" style="100" customWidth="1"/>
    <col min="8650" max="8650" width="14" style="100" customWidth="1"/>
    <col min="8651" max="8651" width="12.28515625" style="100" customWidth="1"/>
    <col min="8652" max="8652" width="14.140625" style="100" customWidth="1"/>
    <col min="8653" max="8653" width="13" style="100" customWidth="1"/>
    <col min="8654" max="8654" width="13.5703125" style="100" customWidth="1"/>
    <col min="8655" max="8655" width="12.42578125" style="100" customWidth="1"/>
    <col min="8656" max="8656" width="12.5703125" style="100" customWidth="1"/>
    <col min="8657" max="8657" width="11.7109375" style="100" customWidth="1"/>
    <col min="8658" max="8658" width="13.7109375" style="100" customWidth="1"/>
    <col min="8659" max="8659" width="13.28515625" style="100" customWidth="1"/>
    <col min="8660" max="8660" width="13.140625" style="100" customWidth="1"/>
    <col min="8661" max="8661" width="12" style="100" customWidth="1"/>
    <col min="8662" max="8662" width="12.140625" style="100" customWidth="1"/>
    <col min="8663" max="8663" width="12.28515625" style="100" customWidth="1"/>
    <col min="8664" max="8664" width="12.140625" style="100" customWidth="1"/>
    <col min="8665" max="8665" width="12.5703125" style="100" customWidth="1"/>
    <col min="8666" max="8882" width="9.140625" style="100"/>
    <col min="8883" max="8883" width="25.42578125" style="100" customWidth="1"/>
    <col min="8884" max="8884" width="56.28515625" style="100" customWidth="1"/>
    <col min="8885" max="8885" width="14" style="100" customWidth="1"/>
    <col min="8886" max="8887" width="14.5703125" style="100" customWidth="1"/>
    <col min="8888" max="8888" width="14.140625" style="100" customWidth="1"/>
    <col min="8889" max="8889" width="15.140625" style="100" customWidth="1"/>
    <col min="8890" max="8890" width="13.85546875" style="100" customWidth="1"/>
    <col min="8891" max="8892" width="14.7109375" style="100" customWidth="1"/>
    <col min="8893" max="8893" width="12.85546875" style="100" customWidth="1"/>
    <col min="8894" max="8894" width="13.5703125" style="100" customWidth="1"/>
    <col min="8895" max="8895" width="12.7109375" style="100" customWidth="1"/>
    <col min="8896" max="8896" width="13.42578125" style="100" customWidth="1"/>
    <col min="8897" max="8897" width="13.140625" style="100" customWidth="1"/>
    <col min="8898" max="8898" width="14.7109375" style="100" customWidth="1"/>
    <col min="8899" max="8899" width="14.5703125" style="100" customWidth="1"/>
    <col min="8900" max="8900" width="13" style="100" customWidth="1"/>
    <col min="8901" max="8901" width="15" style="100" customWidth="1"/>
    <col min="8902" max="8903" width="12.140625" style="100" customWidth="1"/>
    <col min="8904" max="8904" width="12" style="100" customWidth="1"/>
    <col min="8905" max="8905" width="13.5703125" style="100" customWidth="1"/>
    <col min="8906" max="8906" width="14" style="100" customWidth="1"/>
    <col min="8907" max="8907" width="12.28515625" style="100" customWidth="1"/>
    <col min="8908" max="8908" width="14.140625" style="100" customWidth="1"/>
    <col min="8909" max="8909" width="13" style="100" customWidth="1"/>
    <col min="8910" max="8910" width="13.5703125" style="100" customWidth="1"/>
    <col min="8911" max="8911" width="12.42578125" style="100" customWidth="1"/>
    <col min="8912" max="8912" width="12.5703125" style="100" customWidth="1"/>
    <col min="8913" max="8913" width="11.7109375" style="100" customWidth="1"/>
    <col min="8914" max="8914" width="13.7109375" style="100" customWidth="1"/>
    <col min="8915" max="8915" width="13.28515625" style="100" customWidth="1"/>
    <col min="8916" max="8916" width="13.140625" style="100" customWidth="1"/>
    <col min="8917" max="8917" width="12" style="100" customWidth="1"/>
    <col min="8918" max="8918" width="12.140625" style="100" customWidth="1"/>
    <col min="8919" max="8919" width="12.28515625" style="100" customWidth="1"/>
    <col min="8920" max="8920" width="12.140625" style="100" customWidth="1"/>
    <col min="8921" max="8921" width="12.5703125" style="100" customWidth="1"/>
    <col min="8922" max="9138" width="9.140625" style="100"/>
    <col min="9139" max="9139" width="25.42578125" style="100" customWidth="1"/>
    <col min="9140" max="9140" width="56.28515625" style="100" customWidth="1"/>
    <col min="9141" max="9141" width="14" style="100" customWidth="1"/>
    <col min="9142" max="9143" width="14.5703125" style="100" customWidth="1"/>
    <col min="9144" max="9144" width="14.140625" style="100" customWidth="1"/>
    <col min="9145" max="9145" width="15.140625" style="100" customWidth="1"/>
    <col min="9146" max="9146" width="13.85546875" style="100" customWidth="1"/>
    <col min="9147" max="9148" width="14.7109375" style="100" customWidth="1"/>
    <col min="9149" max="9149" width="12.85546875" style="100" customWidth="1"/>
    <col min="9150" max="9150" width="13.5703125" style="100" customWidth="1"/>
    <col min="9151" max="9151" width="12.7109375" style="100" customWidth="1"/>
    <col min="9152" max="9152" width="13.42578125" style="100" customWidth="1"/>
    <col min="9153" max="9153" width="13.140625" style="100" customWidth="1"/>
    <col min="9154" max="9154" width="14.7109375" style="100" customWidth="1"/>
    <col min="9155" max="9155" width="14.5703125" style="100" customWidth="1"/>
    <col min="9156" max="9156" width="13" style="100" customWidth="1"/>
    <col min="9157" max="9157" width="15" style="100" customWidth="1"/>
    <col min="9158" max="9159" width="12.140625" style="100" customWidth="1"/>
    <col min="9160" max="9160" width="12" style="100" customWidth="1"/>
    <col min="9161" max="9161" width="13.5703125" style="100" customWidth="1"/>
    <col min="9162" max="9162" width="14" style="100" customWidth="1"/>
    <col min="9163" max="9163" width="12.28515625" style="100" customWidth="1"/>
    <col min="9164" max="9164" width="14.140625" style="100" customWidth="1"/>
    <col min="9165" max="9165" width="13" style="100" customWidth="1"/>
    <col min="9166" max="9166" width="13.5703125" style="100" customWidth="1"/>
    <col min="9167" max="9167" width="12.42578125" style="100" customWidth="1"/>
    <col min="9168" max="9168" width="12.5703125" style="100" customWidth="1"/>
    <col min="9169" max="9169" width="11.7109375" style="100" customWidth="1"/>
    <col min="9170" max="9170" width="13.7109375" style="100" customWidth="1"/>
    <col min="9171" max="9171" width="13.28515625" style="100" customWidth="1"/>
    <col min="9172" max="9172" width="13.140625" style="100" customWidth="1"/>
    <col min="9173" max="9173" width="12" style="100" customWidth="1"/>
    <col min="9174" max="9174" width="12.140625" style="100" customWidth="1"/>
    <col min="9175" max="9175" width="12.28515625" style="100" customWidth="1"/>
    <col min="9176" max="9176" width="12.140625" style="100" customWidth="1"/>
    <col min="9177" max="9177" width="12.5703125" style="100" customWidth="1"/>
    <col min="9178" max="9394" width="9.140625" style="100"/>
    <col min="9395" max="9395" width="25.42578125" style="100" customWidth="1"/>
    <col min="9396" max="9396" width="56.28515625" style="100" customWidth="1"/>
    <col min="9397" max="9397" width="14" style="100" customWidth="1"/>
    <col min="9398" max="9399" width="14.5703125" style="100" customWidth="1"/>
    <col min="9400" max="9400" width="14.140625" style="100" customWidth="1"/>
    <col min="9401" max="9401" width="15.140625" style="100" customWidth="1"/>
    <col min="9402" max="9402" width="13.85546875" style="100" customWidth="1"/>
    <col min="9403" max="9404" width="14.7109375" style="100" customWidth="1"/>
    <col min="9405" max="9405" width="12.85546875" style="100" customWidth="1"/>
    <col min="9406" max="9406" width="13.5703125" style="100" customWidth="1"/>
    <col min="9407" max="9407" width="12.7109375" style="100" customWidth="1"/>
    <col min="9408" max="9408" width="13.42578125" style="100" customWidth="1"/>
    <col min="9409" max="9409" width="13.140625" style="100" customWidth="1"/>
    <col min="9410" max="9410" width="14.7109375" style="100" customWidth="1"/>
    <col min="9411" max="9411" width="14.5703125" style="100" customWidth="1"/>
    <col min="9412" max="9412" width="13" style="100" customWidth="1"/>
    <col min="9413" max="9413" width="15" style="100" customWidth="1"/>
    <col min="9414" max="9415" width="12.140625" style="100" customWidth="1"/>
    <col min="9416" max="9416" width="12" style="100" customWidth="1"/>
    <col min="9417" max="9417" width="13.5703125" style="100" customWidth="1"/>
    <col min="9418" max="9418" width="14" style="100" customWidth="1"/>
    <col min="9419" max="9419" width="12.28515625" style="100" customWidth="1"/>
    <col min="9420" max="9420" width="14.140625" style="100" customWidth="1"/>
    <col min="9421" max="9421" width="13" style="100" customWidth="1"/>
    <col min="9422" max="9422" width="13.5703125" style="100" customWidth="1"/>
    <col min="9423" max="9423" width="12.42578125" style="100" customWidth="1"/>
    <col min="9424" max="9424" width="12.5703125" style="100" customWidth="1"/>
    <col min="9425" max="9425" width="11.7109375" style="100" customWidth="1"/>
    <col min="9426" max="9426" width="13.7109375" style="100" customWidth="1"/>
    <col min="9427" max="9427" width="13.28515625" style="100" customWidth="1"/>
    <col min="9428" max="9428" width="13.140625" style="100" customWidth="1"/>
    <col min="9429" max="9429" width="12" style="100" customWidth="1"/>
    <col min="9430" max="9430" width="12.140625" style="100" customWidth="1"/>
    <col min="9431" max="9431" width="12.28515625" style="100" customWidth="1"/>
    <col min="9432" max="9432" width="12.140625" style="100" customWidth="1"/>
    <col min="9433" max="9433" width="12.5703125" style="100" customWidth="1"/>
    <col min="9434" max="9650" width="9.140625" style="100"/>
    <col min="9651" max="9651" width="25.42578125" style="100" customWidth="1"/>
    <col min="9652" max="9652" width="56.28515625" style="100" customWidth="1"/>
    <col min="9653" max="9653" width="14" style="100" customWidth="1"/>
    <col min="9654" max="9655" width="14.5703125" style="100" customWidth="1"/>
    <col min="9656" max="9656" width="14.140625" style="100" customWidth="1"/>
    <col min="9657" max="9657" width="15.140625" style="100" customWidth="1"/>
    <col min="9658" max="9658" width="13.85546875" style="100" customWidth="1"/>
    <col min="9659" max="9660" width="14.7109375" style="100" customWidth="1"/>
    <col min="9661" max="9661" width="12.85546875" style="100" customWidth="1"/>
    <col min="9662" max="9662" width="13.5703125" style="100" customWidth="1"/>
    <col min="9663" max="9663" width="12.7109375" style="100" customWidth="1"/>
    <col min="9664" max="9664" width="13.42578125" style="100" customWidth="1"/>
    <col min="9665" max="9665" width="13.140625" style="100" customWidth="1"/>
    <col min="9666" max="9666" width="14.7109375" style="100" customWidth="1"/>
    <col min="9667" max="9667" width="14.5703125" style="100" customWidth="1"/>
    <col min="9668" max="9668" width="13" style="100" customWidth="1"/>
    <col min="9669" max="9669" width="15" style="100" customWidth="1"/>
    <col min="9670" max="9671" width="12.140625" style="100" customWidth="1"/>
    <col min="9672" max="9672" width="12" style="100" customWidth="1"/>
    <col min="9673" max="9673" width="13.5703125" style="100" customWidth="1"/>
    <col min="9674" max="9674" width="14" style="100" customWidth="1"/>
    <col min="9675" max="9675" width="12.28515625" style="100" customWidth="1"/>
    <col min="9676" max="9676" width="14.140625" style="100" customWidth="1"/>
    <col min="9677" max="9677" width="13" style="100" customWidth="1"/>
    <col min="9678" max="9678" width="13.5703125" style="100" customWidth="1"/>
    <col min="9679" max="9679" width="12.42578125" style="100" customWidth="1"/>
    <col min="9680" max="9680" width="12.5703125" style="100" customWidth="1"/>
    <col min="9681" max="9681" width="11.7109375" style="100" customWidth="1"/>
    <col min="9682" max="9682" width="13.7109375" style="100" customWidth="1"/>
    <col min="9683" max="9683" width="13.28515625" style="100" customWidth="1"/>
    <col min="9684" max="9684" width="13.140625" style="100" customWidth="1"/>
    <col min="9685" max="9685" width="12" style="100" customWidth="1"/>
    <col min="9686" max="9686" width="12.140625" style="100" customWidth="1"/>
    <col min="9687" max="9687" width="12.28515625" style="100" customWidth="1"/>
    <col min="9688" max="9688" width="12.140625" style="100" customWidth="1"/>
    <col min="9689" max="9689" width="12.5703125" style="100" customWidth="1"/>
    <col min="9690" max="9906" width="9.140625" style="100"/>
    <col min="9907" max="9907" width="25.42578125" style="100" customWidth="1"/>
    <col min="9908" max="9908" width="56.28515625" style="100" customWidth="1"/>
    <col min="9909" max="9909" width="14" style="100" customWidth="1"/>
    <col min="9910" max="9911" width="14.5703125" style="100" customWidth="1"/>
    <col min="9912" max="9912" width="14.140625" style="100" customWidth="1"/>
    <col min="9913" max="9913" width="15.140625" style="100" customWidth="1"/>
    <col min="9914" max="9914" width="13.85546875" style="100" customWidth="1"/>
    <col min="9915" max="9916" width="14.7109375" style="100" customWidth="1"/>
    <col min="9917" max="9917" width="12.85546875" style="100" customWidth="1"/>
    <col min="9918" max="9918" width="13.5703125" style="100" customWidth="1"/>
    <col min="9919" max="9919" width="12.7109375" style="100" customWidth="1"/>
    <col min="9920" max="9920" width="13.42578125" style="100" customWidth="1"/>
    <col min="9921" max="9921" width="13.140625" style="100" customWidth="1"/>
    <col min="9922" max="9922" width="14.7109375" style="100" customWidth="1"/>
    <col min="9923" max="9923" width="14.5703125" style="100" customWidth="1"/>
    <col min="9924" max="9924" width="13" style="100" customWidth="1"/>
    <col min="9925" max="9925" width="15" style="100" customWidth="1"/>
    <col min="9926" max="9927" width="12.140625" style="100" customWidth="1"/>
    <col min="9928" max="9928" width="12" style="100" customWidth="1"/>
    <col min="9929" max="9929" width="13.5703125" style="100" customWidth="1"/>
    <col min="9930" max="9930" width="14" style="100" customWidth="1"/>
    <col min="9931" max="9931" width="12.28515625" style="100" customWidth="1"/>
    <col min="9932" max="9932" width="14.140625" style="100" customWidth="1"/>
    <col min="9933" max="9933" width="13" style="100" customWidth="1"/>
    <col min="9934" max="9934" width="13.5703125" style="100" customWidth="1"/>
    <col min="9935" max="9935" width="12.42578125" style="100" customWidth="1"/>
    <col min="9936" max="9936" width="12.5703125" style="100" customWidth="1"/>
    <col min="9937" max="9937" width="11.7109375" style="100" customWidth="1"/>
    <col min="9938" max="9938" width="13.7109375" style="100" customWidth="1"/>
    <col min="9939" max="9939" width="13.28515625" style="100" customWidth="1"/>
    <col min="9940" max="9940" width="13.140625" style="100" customWidth="1"/>
    <col min="9941" max="9941" width="12" style="100" customWidth="1"/>
    <col min="9942" max="9942" width="12.140625" style="100" customWidth="1"/>
    <col min="9943" max="9943" width="12.28515625" style="100" customWidth="1"/>
    <col min="9944" max="9944" width="12.140625" style="100" customWidth="1"/>
    <col min="9945" max="9945" width="12.5703125" style="100" customWidth="1"/>
    <col min="9946" max="10162" width="9.140625" style="100"/>
    <col min="10163" max="10163" width="25.42578125" style="100" customWidth="1"/>
    <col min="10164" max="10164" width="56.28515625" style="100" customWidth="1"/>
    <col min="10165" max="10165" width="14" style="100" customWidth="1"/>
    <col min="10166" max="10167" width="14.5703125" style="100" customWidth="1"/>
    <col min="10168" max="10168" width="14.140625" style="100" customWidth="1"/>
    <col min="10169" max="10169" width="15.140625" style="100" customWidth="1"/>
    <col min="10170" max="10170" width="13.85546875" style="100" customWidth="1"/>
    <col min="10171" max="10172" width="14.7109375" style="100" customWidth="1"/>
    <col min="10173" max="10173" width="12.85546875" style="100" customWidth="1"/>
    <col min="10174" max="10174" width="13.5703125" style="100" customWidth="1"/>
    <col min="10175" max="10175" width="12.7109375" style="100" customWidth="1"/>
    <col min="10176" max="10176" width="13.42578125" style="100" customWidth="1"/>
    <col min="10177" max="10177" width="13.140625" style="100" customWidth="1"/>
    <col min="10178" max="10178" width="14.7109375" style="100" customWidth="1"/>
    <col min="10179" max="10179" width="14.5703125" style="100" customWidth="1"/>
    <col min="10180" max="10180" width="13" style="100" customWidth="1"/>
    <col min="10181" max="10181" width="15" style="100" customWidth="1"/>
    <col min="10182" max="10183" width="12.140625" style="100" customWidth="1"/>
    <col min="10184" max="10184" width="12" style="100" customWidth="1"/>
    <col min="10185" max="10185" width="13.5703125" style="100" customWidth="1"/>
    <col min="10186" max="10186" width="14" style="100" customWidth="1"/>
    <col min="10187" max="10187" width="12.28515625" style="100" customWidth="1"/>
    <col min="10188" max="10188" width="14.140625" style="100" customWidth="1"/>
    <col min="10189" max="10189" width="13" style="100" customWidth="1"/>
    <col min="10190" max="10190" width="13.5703125" style="100" customWidth="1"/>
    <col min="10191" max="10191" width="12.42578125" style="100" customWidth="1"/>
    <col min="10192" max="10192" width="12.5703125" style="100" customWidth="1"/>
    <col min="10193" max="10193" width="11.7109375" style="100" customWidth="1"/>
    <col min="10194" max="10194" width="13.7109375" style="100" customWidth="1"/>
    <col min="10195" max="10195" width="13.28515625" style="100" customWidth="1"/>
    <col min="10196" max="10196" width="13.140625" style="100" customWidth="1"/>
    <col min="10197" max="10197" width="12" style="100" customWidth="1"/>
    <col min="10198" max="10198" width="12.140625" style="100" customWidth="1"/>
    <col min="10199" max="10199" width="12.28515625" style="100" customWidth="1"/>
    <col min="10200" max="10200" width="12.140625" style="100" customWidth="1"/>
    <col min="10201" max="10201" width="12.5703125" style="100" customWidth="1"/>
    <col min="10202" max="10418" width="9.140625" style="100"/>
    <col min="10419" max="10419" width="25.42578125" style="100" customWidth="1"/>
    <col min="10420" max="10420" width="56.28515625" style="100" customWidth="1"/>
    <col min="10421" max="10421" width="14" style="100" customWidth="1"/>
    <col min="10422" max="10423" width="14.5703125" style="100" customWidth="1"/>
    <col min="10424" max="10424" width="14.140625" style="100" customWidth="1"/>
    <col min="10425" max="10425" width="15.140625" style="100" customWidth="1"/>
    <col min="10426" max="10426" width="13.85546875" style="100" customWidth="1"/>
    <col min="10427" max="10428" width="14.7109375" style="100" customWidth="1"/>
    <col min="10429" max="10429" width="12.85546875" style="100" customWidth="1"/>
    <col min="10430" max="10430" width="13.5703125" style="100" customWidth="1"/>
    <col min="10431" max="10431" width="12.7109375" style="100" customWidth="1"/>
    <col min="10432" max="10432" width="13.42578125" style="100" customWidth="1"/>
    <col min="10433" max="10433" width="13.140625" style="100" customWidth="1"/>
    <col min="10434" max="10434" width="14.7109375" style="100" customWidth="1"/>
    <col min="10435" max="10435" width="14.5703125" style="100" customWidth="1"/>
    <col min="10436" max="10436" width="13" style="100" customWidth="1"/>
    <col min="10437" max="10437" width="15" style="100" customWidth="1"/>
    <col min="10438" max="10439" width="12.140625" style="100" customWidth="1"/>
    <col min="10440" max="10440" width="12" style="100" customWidth="1"/>
    <col min="10441" max="10441" width="13.5703125" style="100" customWidth="1"/>
    <col min="10442" max="10442" width="14" style="100" customWidth="1"/>
    <col min="10443" max="10443" width="12.28515625" style="100" customWidth="1"/>
    <col min="10444" max="10444" width="14.140625" style="100" customWidth="1"/>
    <col min="10445" max="10445" width="13" style="100" customWidth="1"/>
    <col min="10446" max="10446" width="13.5703125" style="100" customWidth="1"/>
    <col min="10447" max="10447" width="12.42578125" style="100" customWidth="1"/>
    <col min="10448" max="10448" width="12.5703125" style="100" customWidth="1"/>
    <col min="10449" max="10449" width="11.7109375" style="100" customWidth="1"/>
    <col min="10450" max="10450" width="13.7109375" style="100" customWidth="1"/>
    <col min="10451" max="10451" width="13.28515625" style="100" customWidth="1"/>
    <col min="10452" max="10452" width="13.140625" style="100" customWidth="1"/>
    <col min="10453" max="10453" width="12" style="100" customWidth="1"/>
    <col min="10454" max="10454" width="12.140625" style="100" customWidth="1"/>
    <col min="10455" max="10455" width="12.28515625" style="100" customWidth="1"/>
    <col min="10456" max="10456" width="12.140625" style="100" customWidth="1"/>
    <col min="10457" max="10457" width="12.5703125" style="100" customWidth="1"/>
    <col min="10458" max="10674" width="9.140625" style="100"/>
    <col min="10675" max="10675" width="25.42578125" style="100" customWidth="1"/>
    <col min="10676" max="10676" width="56.28515625" style="100" customWidth="1"/>
    <col min="10677" max="10677" width="14" style="100" customWidth="1"/>
    <col min="10678" max="10679" width="14.5703125" style="100" customWidth="1"/>
    <col min="10680" max="10680" width="14.140625" style="100" customWidth="1"/>
    <col min="10681" max="10681" width="15.140625" style="100" customWidth="1"/>
    <col min="10682" max="10682" width="13.85546875" style="100" customWidth="1"/>
    <col min="10683" max="10684" width="14.7109375" style="100" customWidth="1"/>
    <col min="10685" max="10685" width="12.85546875" style="100" customWidth="1"/>
    <col min="10686" max="10686" width="13.5703125" style="100" customWidth="1"/>
    <col min="10687" max="10687" width="12.7109375" style="100" customWidth="1"/>
    <col min="10688" max="10688" width="13.42578125" style="100" customWidth="1"/>
    <col min="10689" max="10689" width="13.140625" style="100" customWidth="1"/>
    <col min="10690" max="10690" width="14.7109375" style="100" customWidth="1"/>
    <col min="10691" max="10691" width="14.5703125" style="100" customWidth="1"/>
    <col min="10692" max="10692" width="13" style="100" customWidth="1"/>
    <col min="10693" max="10693" width="15" style="100" customWidth="1"/>
    <col min="10694" max="10695" width="12.140625" style="100" customWidth="1"/>
    <col min="10696" max="10696" width="12" style="100" customWidth="1"/>
    <col min="10697" max="10697" width="13.5703125" style="100" customWidth="1"/>
    <col min="10698" max="10698" width="14" style="100" customWidth="1"/>
    <col min="10699" max="10699" width="12.28515625" style="100" customWidth="1"/>
    <col min="10700" max="10700" width="14.140625" style="100" customWidth="1"/>
    <col min="10701" max="10701" width="13" style="100" customWidth="1"/>
    <col min="10702" max="10702" width="13.5703125" style="100" customWidth="1"/>
    <col min="10703" max="10703" width="12.42578125" style="100" customWidth="1"/>
    <col min="10704" max="10704" width="12.5703125" style="100" customWidth="1"/>
    <col min="10705" max="10705" width="11.7109375" style="100" customWidth="1"/>
    <col min="10706" max="10706" width="13.7109375" style="100" customWidth="1"/>
    <col min="10707" max="10707" width="13.28515625" style="100" customWidth="1"/>
    <col min="10708" max="10708" width="13.140625" style="100" customWidth="1"/>
    <col min="10709" max="10709" width="12" style="100" customWidth="1"/>
    <col min="10710" max="10710" width="12.140625" style="100" customWidth="1"/>
    <col min="10711" max="10711" width="12.28515625" style="100" customWidth="1"/>
    <col min="10712" max="10712" width="12.140625" style="100" customWidth="1"/>
    <col min="10713" max="10713" width="12.5703125" style="100" customWidth="1"/>
    <col min="10714" max="10930" width="9.140625" style="100"/>
    <col min="10931" max="10931" width="25.42578125" style="100" customWidth="1"/>
    <col min="10932" max="10932" width="56.28515625" style="100" customWidth="1"/>
    <col min="10933" max="10933" width="14" style="100" customWidth="1"/>
    <col min="10934" max="10935" width="14.5703125" style="100" customWidth="1"/>
    <col min="10936" max="10936" width="14.140625" style="100" customWidth="1"/>
    <col min="10937" max="10937" width="15.140625" style="100" customWidth="1"/>
    <col min="10938" max="10938" width="13.85546875" style="100" customWidth="1"/>
    <col min="10939" max="10940" width="14.7109375" style="100" customWidth="1"/>
    <col min="10941" max="10941" width="12.85546875" style="100" customWidth="1"/>
    <col min="10942" max="10942" width="13.5703125" style="100" customWidth="1"/>
    <col min="10943" max="10943" width="12.7109375" style="100" customWidth="1"/>
    <col min="10944" max="10944" width="13.42578125" style="100" customWidth="1"/>
    <col min="10945" max="10945" width="13.140625" style="100" customWidth="1"/>
    <col min="10946" max="10946" width="14.7109375" style="100" customWidth="1"/>
    <col min="10947" max="10947" width="14.5703125" style="100" customWidth="1"/>
    <col min="10948" max="10948" width="13" style="100" customWidth="1"/>
    <col min="10949" max="10949" width="15" style="100" customWidth="1"/>
    <col min="10950" max="10951" width="12.140625" style="100" customWidth="1"/>
    <col min="10952" max="10952" width="12" style="100" customWidth="1"/>
    <col min="10953" max="10953" width="13.5703125" style="100" customWidth="1"/>
    <col min="10954" max="10954" width="14" style="100" customWidth="1"/>
    <col min="10955" max="10955" width="12.28515625" style="100" customWidth="1"/>
    <col min="10956" max="10956" width="14.140625" style="100" customWidth="1"/>
    <col min="10957" max="10957" width="13" style="100" customWidth="1"/>
    <col min="10958" max="10958" width="13.5703125" style="100" customWidth="1"/>
    <col min="10959" max="10959" width="12.42578125" style="100" customWidth="1"/>
    <col min="10960" max="10960" width="12.5703125" style="100" customWidth="1"/>
    <col min="10961" max="10961" width="11.7109375" style="100" customWidth="1"/>
    <col min="10962" max="10962" width="13.7109375" style="100" customWidth="1"/>
    <col min="10963" max="10963" width="13.28515625" style="100" customWidth="1"/>
    <col min="10964" max="10964" width="13.140625" style="100" customWidth="1"/>
    <col min="10965" max="10965" width="12" style="100" customWidth="1"/>
    <col min="10966" max="10966" width="12.140625" style="100" customWidth="1"/>
    <col min="10967" max="10967" width="12.28515625" style="100" customWidth="1"/>
    <col min="10968" max="10968" width="12.140625" style="100" customWidth="1"/>
    <col min="10969" max="10969" width="12.5703125" style="100" customWidth="1"/>
    <col min="10970" max="11186" width="9.140625" style="100"/>
    <col min="11187" max="11187" width="25.42578125" style="100" customWidth="1"/>
    <col min="11188" max="11188" width="56.28515625" style="100" customWidth="1"/>
    <col min="11189" max="11189" width="14" style="100" customWidth="1"/>
    <col min="11190" max="11191" width="14.5703125" style="100" customWidth="1"/>
    <col min="11192" max="11192" width="14.140625" style="100" customWidth="1"/>
    <col min="11193" max="11193" width="15.140625" style="100" customWidth="1"/>
    <col min="11194" max="11194" width="13.85546875" style="100" customWidth="1"/>
    <col min="11195" max="11196" width="14.7109375" style="100" customWidth="1"/>
    <col min="11197" max="11197" width="12.85546875" style="100" customWidth="1"/>
    <col min="11198" max="11198" width="13.5703125" style="100" customWidth="1"/>
    <col min="11199" max="11199" width="12.7109375" style="100" customWidth="1"/>
    <col min="11200" max="11200" width="13.42578125" style="100" customWidth="1"/>
    <col min="11201" max="11201" width="13.140625" style="100" customWidth="1"/>
    <col min="11202" max="11202" width="14.7109375" style="100" customWidth="1"/>
    <col min="11203" max="11203" width="14.5703125" style="100" customWidth="1"/>
    <col min="11204" max="11204" width="13" style="100" customWidth="1"/>
    <col min="11205" max="11205" width="15" style="100" customWidth="1"/>
    <col min="11206" max="11207" width="12.140625" style="100" customWidth="1"/>
    <col min="11208" max="11208" width="12" style="100" customWidth="1"/>
    <col min="11209" max="11209" width="13.5703125" style="100" customWidth="1"/>
    <col min="11210" max="11210" width="14" style="100" customWidth="1"/>
    <col min="11211" max="11211" width="12.28515625" style="100" customWidth="1"/>
    <col min="11212" max="11212" width="14.140625" style="100" customWidth="1"/>
    <col min="11213" max="11213" width="13" style="100" customWidth="1"/>
    <col min="11214" max="11214" width="13.5703125" style="100" customWidth="1"/>
    <col min="11215" max="11215" width="12.42578125" style="100" customWidth="1"/>
    <col min="11216" max="11216" width="12.5703125" style="100" customWidth="1"/>
    <col min="11217" max="11217" width="11.7109375" style="100" customWidth="1"/>
    <col min="11218" max="11218" width="13.7109375" style="100" customWidth="1"/>
    <col min="11219" max="11219" width="13.28515625" style="100" customWidth="1"/>
    <col min="11220" max="11220" width="13.140625" style="100" customWidth="1"/>
    <col min="11221" max="11221" width="12" style="100" customWidth="1"/>
    <col min="11222" max="11222" width="12.140625" style="100" customWidth="1"/>
    <col min="11223" max="11223" width="12.28515625" style="100" customWidth="1"/>
    <col min="11224" max="11224" width="12.140625" style="100" customWidth="1"/>
    <col min="11225" max="11225" width="12.5703125" style="100" customWidth="1"/>
    <col min="11226" max="11442" width="9.140625" style="100"/>
    <col min="11443" max="11443" width="25.42578125" style="100" customWidth="1"/>
    <col min="11444" max="11444" width="56.28515625" style="100" customWidth="1"/>
    <col min="11445" max="11445" width="14" style="100" customWidth="1"/>
    <col min="11446" max="11447" width="14.5703125" style="100" customWidth="1"/>
    <col min="11448" max="11448" width="14.140625" style="100" customWidth="1"/>
    <col min="11449" max="11449" width="15.140625" style="100" customWidth="1"/>
    <col min="11450" max="11450" width="13.85546875" style="100" customWidth="1"/>
    <col min="11451" max="11452" width="14.7109375" style="100" customWidth="1"/>
    <col min="11453" max="11453" width="12.85546875" style="100" customWidth="1"/>
    <col min="11454" max="11454" width="13.5703125" style="100" customWidth="1"/>
    <col min="11455" max="11455" width="12.7109375" style="100" customWidth="1"/>
    <col min="11456" max="11456" width="13.42578125" style="100" customWidth="1"/>
    <col min="11457" max="11457" width="13.140625" style="100" customWidth="1"/>
    <col min="11458" max="11458" width="14.7109375" style="100" customWidth="1"/>
    <col min="11459" max="11459" width="14.5703125" style="100" customWidth="1"/>
    <col min="11460" max="11460" width="13" style="100" customWidth="1"/>
    <col min="11461" max="11461" width="15" style="100" customWidth="1"/>
    <col min="11462" max="11463" width="12.140625" style="100" customWidth="1"/>
    <col min="11464" max="11464" width="12" style="100" customWidth="1"/>
    <col min="11465" max="11465" width="13.5703125" style="100" customWidth="1"/>
    <col min="11466" max="11466" width="14" style="100" customWidth="1"/>
    <col min="11467" max="11467" width="12.28515625" style="100" customWidth="1"/>
    <col min="11468" max="11468" width="14.140625" style="100" customWidth="1"/>
    <col min="11469" max="11469" width="13" style="100" customWidth="1"/>
    <col min="11470" max="11470" width="13.5703125" style="100" customWidth="1"/>
    <col min="11471" max="11471" width="12.42578125" style="100" customWidth="1"/>
    <col min="11472" max="11472" width="12.5703125" style="100" customWidth="1"/>
    <col min="11473" max="11473" width="11.7109375" style="100" customWidth="1"/>
    <col min="11474" max="11474" width="13.7109375" style="100" customWidth="1"/>
    <col min="11475" max="11475" width="13.28515625" style="100" customWidth="1"/>
    <col min="11476" max="11476" width="13.140625" style="100" customWidth="1"/>
    <col min="11477" max="11477" width="12" style="100" customWidth="1"/>
    <col min="11478" max="11478" width="12.140625" style="100" customWidth="1"/>
    <col min="11479" max="11479" width="12.28515625" style="100" customWidth="1"/>
    <col min="11480" max="11480" width="12.140625" style="100" customWidth="1"/>
    <col min="11481" max="11481" width="12.5703125" style="100" customWidth="1"/>
    <col min="11482" max="11698" width="9.140625" style="100"/>
    <col min="11699" max="11699" width="25.42578125" style="100" customWidth="1"/>
    <col min="11700" max="11700" width="56.28515625" style="100" customWidth="1"/>
    <col min="11701" max="11701" width="14" style="100" customWidth="1"/>
    <col min="11702" max="11703" width="14.5703125" style="100" customWidth="1"/>
    <col min="11704" max="11704" width="14.140625" style="100" customWidth="1"/>
    <col min="11705" max="11705" width="15.140625" style="100" customWidth="1"/>
    <col min="11706" max="11706" width="13.85546875" style="100" customWidth="1"/>
    <col min="11707" max="11708" width="14.7109375" style="100" customWidth="1"/>
    <col min="11709" max="11709" width="12.85546875" style="100" customWidth="1"/>
    <col min="11710" max="11710" width="13.5703125" style="100" customWidth="1"/>
    <col min="11711" max="11711" width="12.7109375" style="100" customWidth="1"/>
    <col min="11712" max="11712" width="13.42578125" style="100" customWidth="1"/>
    <col min="11713" max="11713" width="13.140625" style="100" customWidth="1"/>
    <col min="11714" max="11714" width="14.7109375" style="100" customWidth="1"/>
    <col min="11715" max="11715" width="14.5703125" style="100" customWidth="1"/>
    <col min="11716" max="11716" width="13" style="100" customWidth="1"/>
    <col min="11717" max="11717" width="15" style="100" customWidth="1"/>
    <col min="11718" max="11719" width="12.140625" style="100" customWidth="1"/>
    <col min="11720" max="11720" width="12" style="100" customWidth="1"/>
    <col min="11721" max="11721" width="13.5703125" style="100" customWidth="1"/>
    <col min="11722" max="11722" width="14" style="100" customWidth="1"/>
    <col min="11723" max="11723" width="12.28515625" style="100" customWidth="1"/>
    <col min="11724" max="11724" width="14.140625" style="100" customWidth="1"/>
    <col min="11725" max="11725" width="13" style="100" customWidth="1"/>
    <col min="11726" max="11726" width="13.5703125" style="100" customWidth="1"/>
    <col min="11727" max="11727" width="12.42578125" style="100" customWidth="1"/>
    <col min="11728" max="11728" width="12.5703125" style="100" customWidth="1"/>
    <col min="11729" max="11729" width="11.7109375" style="100" customWidth="1"/>
    <col min="11730" max="11730" width="13.7109375" style="100" customWidth="1"/>
    <col min="11731" max="11731" width="13.28515625" style="100" customWidth="1"/>
    <col min="11732" max="11732" width="13.140625" style="100" customWidth="1"/>
    <col min="11733" max="11733" width="12" style="100" customWidth="1"/>
    <col min="11734" max="11734" width="12.140625" style="100" customWidth="1"/>
    <col min="11735" max="11735" width="12.28515625" style="100" customWidth="1"/>
    <col min="11736" max="11736" width="12.140625" style="100" customWidth="1"/>
    <col min="11737" max="11737" width="12.5703125" style="100" customWidth="1"/>
    <col min="11738" max="11954" width="9.140625" style="100"/>
    <col min="11955" max="11955" width="25.42578125" style="100" customWidth="1"/>
    <col min="11956" max="11956" width="56.28515625" style="100" customWidth="1"/>
    <col min="11957" max="11957" width="14" style="100" customWidth="1"/>
    <col min="11958" max="11959" width="14.5703125" style="100" customWidth="1"/>
    <col min="11960" max="11960" width="14.140625" style="100" customWidth="1"/>
    <col min="11961" max="11961" width="15.140625" style="100" customWidth="1"/>
    <col min="11962" max="11962" width="13.85546875" style="100" customWidth="1"/>
    <col min="11963" max="11964" width="14.7109375" style="100" customWidth="1"/>
    <col min="11965" max="11965" width="12.85546875" style="100" customWidth="1"/>
    <col min="11966" max="11966" width="13.5703125" style="100" customWidth="1"/>
    <col min="11967" max="11967" width="12.7109375" style="100" customWidth="1"/>
    <col min="11968" max="11968" width="13.42578125" style="100" customWidth="1"/>
    <col min="11969" max="11969" width="13.140625" style="100" customWidth="1"/>
    <col min="11970" max="11970" width="14.7109375" style="100" customWidth="1"/>
    <col min="11971" max="11971" width="14.5703125" style="100" customWidth="1"/>
    <col min="11972" max="11972" width="13" style="100" customWidth="1"/>
    <col min="11973" max="11973" width="15" style="100" customWidth="1"/>
    <col min="11974" max="11975" width="12.140625" style="100" customWidth="1"/>
    <col min="11976" max="11976" width="12" style="100" customWidth="1"/>
    <col min="11977" max="11977" width="13.5703125" style="100" customWidth="1"/>
    <col min="11978" max="11978" width="14" style="100" customWidth="1"/>
    <col min="11979" max="11979" width="12.28515625" style="100" customWidth="1"/>
    <col min="11980" max="11980" width="14.140625" style="100" customWidth="1"/>
    <col min="11981" max="11981" width="13" style="100" customWidth="1"/>
    <col min="11982" max="11982" width="13.5703125" style="100" customWidth="1"/>
    <col min="11983" max="11983" width="12.42578125" style="100" customWidth="1"/>
    <col min="11984" max="11984" width="12.5703125" style="100" customWidth="1"/>
    <col min="11985" max="11985" width="11.7109375" style="100" customWidth="1"/>
    <col min="11986" max="11986" width="13.7109375" style="100" customWidth="1"/>
    <col min="11987" max="11987" width="13.28515625" style="100" customWidth="1"/>
    <col min="11988" max="11988" width="13.140625" style="100" customWidth="1"/>
    <col min="11989" max="11989" width="12" style="100" customWidth="1"/>
    <col min="11990" max="11990" width="12.140625" style="100" customWidth="1"/>
    <col min="11991" max="11991" width="12.28515625" style="100" customWidth="1"/>
    <col min="11992" max="11992" width="12.140625" style="100" customWidth="1"/>
    <col min="11993" max="11993" width="12.5703125" style="100" customWidth="1"/>
    <col min="11994" max="12210" width="9.140625" style="100"/>
    <col min="12211" max="12211" width="25.42578125" style="100" customWidth="1"/>
    <col min="12212" max="12212" width="56.28515625" style="100" customWidth="1"/>
    <col min="12213" max="12213" width="14" style="100" customWidth="1"/>
    <col min="12214" max="12215" width="14.5703125" style="100" customWidth="1"/>
    <col min="12216" max="12216" width="14.140625" style="100" customWidth="1"/>
    <col min="12217" max="12217" width="15.140625" style="100" customWidth="1"/>
    <col min="12218" max="12218" width="13.85546875" style="100" customWidth="1"/>
    <col min="12219" max="12220" width="14.7109375" style="100" customWidth="1"/>
    <col min="12221" max="12221" width="12.85546875" style="100" customWidth="1"/>
    <col min="12222" max="12222" width="13.5703125" style="100" customWidth="1"/>
    <col min="12223" max="12223" width="12.7109375" style="100" customWidth="1"/>
    <col min="12224" max="12224" width="13.42578125" style="100" customWidth="1"/>
    <col min="12225" max="12225" width="13.140625" style="100" customWidth="1"/>
    <col min="12226" max="12226" width="14.7109375" style="100" customWidth="1"/>
    <col min="12227" max="12227" width="14.5703125" style="100" customWidth="1"/>
    <col min="12228" max="12228" width="13" style="100" customWidth="1"/>
    <col min="12229" max="12229" width="15" style="100" customWidth="1"/>
    <col min="12230" max="12231" width="12.140625" style="100" customWidth="1"/>
    <col min="12232" max="12232" width="12" style="100" customWidth="1"/>
    <col min="12233" max="12233" width="13.5703125" style="100" customWidth="1"/>
    <col min="12234" max="12234" width="14" style="100" customWidth="1"/>
    <col min="12235" max="12235" width="12.28515625" style="100" customWidth="1"/>
    <col min="12236" max="12236" width="14.140625" style="100" customWidth="1"/>
    <col min="12237" max="12237" width="13" style="100" customWidth="1"/>
    <col min="12238" max="12238" width="13.5703125" style="100" customWidth="1"/>
    <col min="12239" max="12239" width="12.42578125" style="100" customWidth="1"/>
    <col min="12240" max="12240" width="12.5703125" style="100" customWidth="1"/>
    <col min="12241" max="12241" width="11.7109375" style="100" customWidth="1"/>
    <col min="12242" max="12242" width="13.7109375" style="100" customWidth="1"/>
    <col min="12243" max="12243" width="13.28515625" style="100" customWidth="1"/>
    <col min="12244" max="12244" width="13.140625" style="100" customWidth="1"/>
    <col min="12245" max="12245" width="12" style="100" customWidth="1"/>
    <col min="12246" max="12246" width="12.140625" style="100" customWidth="1"/>
    <col min="12247" max="12247" width="12.28515625" style="100" customWidth="1"/>
    <col min="12248" max="12248" width="12.140625" style="100" customWidth="1"/>
    <col min="12249" max="12249" width="12.5703125" style="100" customWidth="1"/>
    <col min="12250" max="12466" width="9.140625" style="100"/>
    <col min="12467" max="12467" width="25.42578125" style="100" customWidth="1"/>
    <col min="12468" max="12468" width="56.28515625" style="100" customWidth="1"/>
    <col min="12469" max="12469" width="14" style="100" customWidth="1"/>
    <col min="12470" max="12471" width="14.5703125" style="100" customWidth="1"/>
    <col min="12472" max="12472" width="14.140625" style="100" customWidth="1"/>
    <col min="12473" max="12473" width="15.140625" style="100" customWidth="1"/>
    <col min="12474" max="12474" width="13.85546875" style="100" customWidth="1"/>
    <col min="12475" max="12476" width="14.7109375" style="100" customWidth="1"/>
    <col min="12477" max="12477" width="12.85546875" style="100" customWidth="1"/>
    <col min="12478" max="12478" width="13.5703125" style="100" customWidth="1"/>
    <col min="12479" max="12479" width="12.7109375" style="100" customWidth="1"/>
    <col min="12480" max="12480" width="13.42578125" style="100" customWidth="1"/>
    <col min="12481" max="12481" width="13.140625" style="100" customWidth="1"/>
    <col min="12482" max="12482" width="14.7109375" style="100" customWidth="1"/>
    <col min="12483" max="12483" width="14.5703125" style="100" customWidth="1"/>
    <col min="12484" max="12484" width="13" style="100" customWidth="1"/>
    <col min="12485" max="12485" width="15" style="100" customWidth="1"/>
    <col min="12486" max="12487" width="12.140625" style="100" customWidth="1"/>
    <col min="12488" max="12488" width="12" style="100" customWidth="1"/>
    <col min="12489" max="12489" width="13.5703125" style="100" customWidth="1"/>
    <col min="12490" max="12490" width="14" style="100" customWidth="1"/>
    <col min="12491" max="12491" width="12.28515625" style="100" customWidth="1"/>
    <col min="12492" max="12492" width="14.140625" style="100" customWidth="1"/>
    <col min="12493" max="12493" width="13" style="100" customWidth="1"/>
    <col min="12494" max="12494" width="13.5703125" style="100" customWidth="1"/>
    <col min="12495" max="12495" width="12.42578125" style="100" customWidth="1"/>
    <col min="12496" max="12496" width="12.5703125" style="100" customWidth="1"/>
    <col min="12497" max="12497" width="11.7109375" style="100" customWidth="1"/>
    <col min="12498" max="12498" width="13.7109375" style="100" customWidth="1"/>
    <col min="12499" max="12499" width="13.28515625" style="100" customWidth="1"/>
    <col min="12500" max="12500" width="13.140625" style="100" customWidth="1"/>
    <col min="12501" max="12501" width="12" style="100" customWidth="1"/>
    <col min="12502" max="12502" width="12.140625" style="100" customWidth="1"/>
    <col min="12503" max="12503" width="12.28515625" style="100" customWidth="1"/>
    <col min="12504" max="12504" width="12.140625" style="100" customWidth="1"/>
    <col min="12505" max="12505" width="12.5703125" style="100" customWidth="1"/>
    <col min="12506" max="12722" width="9.140625" style="100"/>
    <col min="12723" max="12723" width="25.42578125" style="100" customWidth="1"/>
    <col min="12724" max="12724" width="56.28515625" style="100" customWidth="1"/>
    <col min="12725" max="12725" width="14" style="100" customWidth="1"/>
    <col min="12726" max="12727" width="14.5703125" style="100" customWidth="1"/>
    <col min="12728" max="12728" width="14.140625" style="100" customWidth="1"/>
    <col min="12729" max="12729" width="15.140625" style="100" customWidth="1"/>
    <col min="12730" max="12730" width="13.85546875" style="100" customWidth="1"/>
    <col min="12731" max="12732" width="14.7109375" style="100" customWidth="1"/>
    <col min="12733" max="12733" width="12.85546875" style="100" customWidth="1"/>
    <col min="12734" max="12734" width="13.5703125" style="100" customWidth="1"/>
    <col min="12735" max="12735" width="12.7109375" style="100" customWidth="1"/>
    <col min="12736" max="12736" width="13.42578125" style="100" customWidth="1"/>
    <col min="12737" max="12737" width="13.140625" style="100" customWidth="1"/>
    <col min="12738" max="12738" width="14.7109375" style="100" customWidth="1"/>
    <col min="12739" max="12739" width="14.5703125" style="100" customWidth="1"/>
    <col min="12740" max="12740" width="13" style="100" customWidth="1"/>
    <col min="12741" max="12741" width="15" style="100" customWidth="1"/>
    <col min="12742" max="12743" width="12.140625" style="100" customWidth="1"/>
    <col min="12744" max="12744" width="12" style="100" customWidth="1"/>
    <col min="12745" max="12745" width="13.5703125" style="100" customWidth="1"/>
    <col min="12746" max="12746" width="14" style="100" customWidth="1"/>
    <col min="12747" max="12747" width="12.28515625" style="100" customWidth="1"/>
    <col min="12748" max="12748" width="14.140625" style="100" customWidth="1"/>
    <col min="12749" max="12749" width="13" style="100" customWidth="1"/>
    <col min="12750" max="12750" width="13.5703125" style="100" customWidth="1"/>
    <col min="12751" max="12751" width="12.42578125" style="100" customWidth="1"/>
    <col min="12752" max="12752" width="12.5703125" style="100" customWidth="1"/>
    <col min="12753" max="12753" width="11.7109375" style="100" customWidth="1"/>
    <col min="12754" max="12754" width="13.7109375" style="100" customWidth="1"/>
    <col min="12755" max="12755" width="13.28515625" style="100" customWidth="1"/>
    <col min="12756" max="12756" width="13.140625" style="100" customWidth="1"/>
    <col min="12757" max="12757" width="12" style="100" customWidth="1"/>
    <col min="12758" max="12758" width="12.140625" style="100" customWidth="1"/>
    <col min="12759" max="12759" width="12.28515625" style="100" customWidth="1"/>
    <col min="12760" max="12760" width="12.140625" style="100" customWidth="1"/>
    <col min="12761" max="12761" width="12.5703125" style="100" customWidth="1"/>
    <col min="12762" max="12978" width="9.140625" style="100"/>
    <col min="12979" max="12979" width="25.42578125" style="100" customWidth="1"/>
    <col min="12980" max="12980" width="56.28515625" style="100" customWidth="1"/>
    <col min="12981" max="12981" width="14" style="100" customWidth="1"/>
    <col min="12982" max="12983" width="14.5703125" style="100" customWidth="1"/>
    <col min="12984" max="12984" width="14.140625" style="100" customWidth="1"/>
    <col min="12985" max="12985" width="15.140625" style="100" customWidth="1"/>
    <col min="12986" max="12986" width="13.85546875" style="100" customWidth="1"/>
    <col min="12987" max="12988" width="14.7109375" style="100" customWidth="1"/>
    <col min="12989" max="12989" width="12.85546875" style="100" customWidth="1"/>
    <col min="12990" max="12990" width="13.5703125" style="100" customWidth="1"/>
    <col min="12991" max="12991" width="12.7109375" style="100" customWidth="1"/>
    <col min="12992" max="12992" width="13.42578125" style="100" customWidth="1"/>
    <col min="12993" max="12993" width="13.140625" style="100" customWidth="1"/>
    <col min="12994" max="12994" width="14.7109375" style="100" customWidth="1"/>
    <col min="12995" max="12995" width="14.5703125" style="100" customWidth="1"/>
    <col min="12996" max="12996" width="13" style="100" customWidth="1"/>
    <col min="12997" max="12997" width="15" style="100" customWidth="1"/>
    <col min="12998" max="12999" width="12.140625" style="100" customWidth="1"/>
    <col min="13000" max="13000" width="12" style="100" customWidth="1"/>
    <col min="13001" max="13001" width="13.5703125" style="100" customWidth="1"/>
    <col min="13002" max="13002" width="14" style="100" customWidth="1"/>
    <col min="13003" max="13003" width="12.28515625" style="100" customWidth="1"/>
    <col min="13004" max="13004" width="14.140625" style="100" customWidth="1"/>
    <col min="13005" max="13005" width="13" style="100" customWidth="1"/>
    <col min="13006" max="13006" width="13.5703125" style="100" customWidth="1"/>
    <col min="13007" max="13007" width="12.42578125" style="100" customWidth="1"/>
    <col min="13008" max="13008" width="12.5703125" style="100" customWidth="1"/>
    <col min="13009" max="13009" width="11.7109375" style="100" customWidth="1"/>
    <col min="13010" max="13010" width="13.7109375" style="100" customWidth="1"/>
    <col min="13011" max="13011" width="13.28515625" style="100" customWidth="1"/>
    <col min="13012" max="13012" width="13.140625" style="100" customWidth="1"/>
    <col min="13013" max="13013" width="12" style="100" customWidth="1"/>
    <col min="13014" max="13014" width="12.140625" style="100" customWidth="1"/>
    <col min="13015" max="13015" width="12.28515625" style="100" customWidth="1"/>
    <col min="13016" max="13016" width="12.140625" style="100" customWidth="1"/>
    <col min="13017" max="13017" width="12.5703125" style="100" customWidth="1"/>
    <col min="13018" max="13234" width="9.140625" style="100"/>
    <col min="13235" max="13235" width="25.42578125" style="100" customWidth="1"/>
    <col min="13236" max="13236" width="56.28515625" style="100" customWidth="1"/>
    <col min="13237" max="13237" width="14" style="100" customWidth="1"/>
    <col min="13238" max="13239" width="14.5703125" style="100" customWidth="1"/>
    <col min="13240" max="13240" width="14.140625" style="100" customWidth="1"/>
    <col min="13241" max="13241" width="15.140625" style="100" customWidth="1"/>
    <col min="13242" max="13242" width="13.85546875" style="100" customWidth="1"/>
    <col min="13243" max="13244" width="14.7109375" style="100" customWidth="1"/>
    <col min="13245" max="13245" width="12.85546875" style="100" customWidth="1"/>
    <col min="13246" max="13246" width="13.5703125" style="100" customWidth="1"/>
    <col min="13247" max="13247" width="12.7109375" style="100" customWidth="1"/>
    <col min="13248" max="13248" width="13.42578125" style="100" customWidth="1"/>
    <col min="13249" max="13249" width="13.140625" style="100" customWidth="1"/>
    <col min="13250" max="13250" width="14.7109375" style="100" customWidth="1"/>
    <col min="13251" max="13251" width="14.5703125" style="100" customWidth="1"/>
    <col min="13252" max="13252" width="13" style="100" customWidth="1"/>
    <col min="13253" max="13253" width="15" style="100" customWidth="1"/>
    <col min="13254" max="13255" width="12.140625" style="100" customWidth="1"/>
    <col min="13256" max="13256" width="12" style="100" customWidth="1"/>
    <col min="13257" max="13257" width="13.5703125" style="100" customWidth="1"/>
    <col min="13258" max="13258" width="14" style="100" customWidth="1"/>
    <col min="13259" max="13259" width="12.28515625" style="100" customWidth="1"/>
    <col min="13260" max="13260" width="14.140625" style="100" customWidth="1"/>
    <col min="13261" max="13261" width="13" style="100" customWidth="1"/>
    <col min="13262" max="13262" width="13.5703125" style="100" customWidth="1"/>
    <col min="13263" max="13263" width="12.42578125" style="100" customWidth="1"/>
    <col min="13264" max="13264" width="12.5703125" style="100" customWidth="1"/>
    <col min="13265" max="13265" width="11.7109375" style="100" customWidth="1"/>
    <col min="13266" max="13266" width="13.7109375" style="100" customWidth="1"/>
    <col min="13267" max="13267" width="13.28515625" style="100" customWidth="1"/>
    <col min="13268" max="13268" width="13.140625" style="100" customWidth="1"/>
    <col min="13269" max="13269" width="12" style="100" customWidth="1"/>
    <col min="13270" max="13270" width="12.140625" style="100" customWidth="1"/>
    <col min="13271" max="13271" width="12.28515625" style="100" customWidth="1"/>
    <col min="13272" max="13272" width="12.140625" style="100" customWidth="1"/>
    <col min="13273" max="13273" width="12.5703125" style="100" customWidth="1"/>
    <col min="13274" max="13490" width="9.140625" style="100"/>
    <col min="13491" max="13491" width="25.42578125" style="100" customWidth="1"/>
    <col min="13492" max="13492" width="56.28515625" style="100" customWidth="1"/>
    <col min="13493" max="13493" width="14" style="100" customWidth="1"/>
    <col min="13494" max="13495" width="14.5703125" style="100" customWidth="1"/>
    <col min="13496" max="13496" width="14.140625" style="100" customWidth="1"/>
    <col min="13497" max="13497" width="15.140625" style="100" customWidth="1"/>
    <col min="13498" max="13498" width="13.85546875" style="100" customWidth="1"/>
    <col min="13499" max="13500" width="14.7109375" style="100" customWidth="1"/>
    <col min="13501" max="13501" width="12.85546875" style="100" customWidth="1"/>
    <col min="13502" max="13502" width="13.5703125" style="100" customWidth="1"/>
    <col min="13503" max="13503" width="12.7109375" style="100" customWidth="1"/>
    <col min="13504" max="13504" width="13.42578125" style="100" customWidth="1"/>
    <col min="13505" max="13505" width="13.140625" style="100" customWidth="1"/>
    <col min="13506" max="13506" width="14.7109375" style="100" customWidth="1"/>
    <col min="13507" max="13507" width="14.5703125" style="100" customWidth="1"/>
    <col min="13508" max="13508" width="13" style="100" customWidth="1"/>
    <col min="13509" max="13509" width="15" style="100" customWidth="1"/>
    <col min="13510" max="13511" width="12.140625" style="100" customWidth="1"/>
    <col min="13512" max="13512" width="12" style="100" customWidth="1"/>
    <col min="13513" max="13513" width="13.5703125" style="100" customWidth="1"/>
    <col min="13514" max="13514" width="14" style="100" customWidth="1"/>
    <col min="13515" max="13515" width="12.28515625" style="100" customWidth="1"/>
    <col min="13516" max="13516" width="14.140625" style="100" customWidth="1"/>
    <col min="13517" max="13517" width="13" style="100" customWidth="1"/>
    <col min="13518" max="13518" width="13.5703125" style="100" customWidth="1"/>
    <col min="13519" max="13519" width="12.42578125" style="100" customWidth="1"/>
    <col min="13520" max="13520" width="12.5703125" style="100" customWidth="1"/>
    <col min="13521" max="13521" width="11.7109375" style="100" customWidth="1"/>
    <col min="13522" max="13522" width="13.7109375" style="100" customWidth="1"/>
    <col min="13523" max="13523" width="13.28515625" style="100" customWidth="1"/>
    <col min="13524" max="13524" width="13.140625" style="100" customWidth="1"/>
    <col min="13525" max="13525" width="12" style="100" customWidth="1"/>
    <col min="13526" max="13526" width="12.140625" style="100" customWidth="1"/>
    <col min="13527" max="13527" width="12.28515625" style="100" customWidth="1"/>
    <col min="13528" max="13528" width="12.140625" style="100" customWidth="1"/>
    <col min="13529" max="13529" width="12.5703125" style="100" customWidth="1"/>
    <col min="13530" max="13746" width="9.140625" style="100"/>
    <col min="13747" max="13747" width="25.42578125" style="100" customWidth="1"/>
    <col min="13748" max="13748" width="56.28515625" style="100" customWidth="1"/>
    <col min="13749" max="13749" width="14" style="100" customWidth="1"/>
    <col min="13750" max="13751" width="14.5703125" style="100" customWidth="1"/>
    <col min="13752" max="13752" width="14.140625" style="100" customWidth="1"/>
    <col min="13753" max="13753" width="15.140625" style="100" customWidth="1"/>
    <col min="13754" max="13754" width="13.85546875" style="100" customWidth="1"/>
    <col min="13755" max="13756" width="14.7109375" style="100" customWidth="1"/>
    <col min="13757" max="13757" width="12.85546875" style="100" customWidth="1"/>
    <col min="13758" max="13758" width="13.5703125" style="100" customWidth="1"/>
    <col min="13759" max="13759" width="12.7109375" style="100" customWidth="1"/>
    <col min="13760" max="13760" width="13.42578125" style="100" customWidth="1"/>
    <col min="13761" max="13761" width="13.140625" style="100" customWidth="1"/>
    <col min="13762" max="13762" width="14.7109375" style="100" customWidth="1"/>
    <col min="13763" max="13763" width="14.5703125" style="100" customWidth="1"/>
    <col min="13764" max="13764" width="13" style="100" customWidth="1"/>
    <col min="13765" max="13765" width="15" style="100" customWidth="1"/>
    <col min="13766" max="13767" width="12.140625" style="100" customWidth="1"/>
    <col min="13768" max="13768" width="12" style="100" customWidth="1"/>
    <col min="13769" max="13769" width="13.5703125" style="100" customWidth="1"/>
    <col min="13770" max="13770" width="14" style="100" customWidth="1"/>
    <col min="13771" max="13771" width="12.28515625" style="100" customWidth="1"/>
    <col min="13772" max="13772" width="14.140625" style="100" customWidth="1"/>
    <col min="13773" max="13773" width="13" style="100" customWidth="1"/>
    <col min="13774" max="13774" width="13.5703125" style="100" customWidth="1"/>
    <col min="13775" max="13775" width="12.42578125" style="100" customWidth="1"/>
    <col min="13776" max="13776" width="12.5703125" style="100" customWidth="1"/>
    <col min="13777" max="13777" width="11.7109375" style="100" customWidth="1"/>
    <col min="13778" max="13778" width="13.7109375" style="100" customWidth="1"/>
    <col min="13779" max="13779" width="13.28515625" style="100" customWidth="1"/>
    <col min="13780" max="13780" width="13.140625" style="100" customWidth="1"/>
    <col min="13781" max="13781" width="12" style="100" customWidth="1"/>
    <col min="13782" max="13782" width="12.140625" style="100" customWidth="1"/>
    <col min="13783" max="13783" width="12.28515625" style="100" customWidth="1"/>
    <col min="13784" max="13784" width="12.140625" style="100" customWidth="1"/>
    <col min="13785" max="13785" width="12.5703125" style="100" customWidth="1"/>
    <col min="13786" max="14002" width="9.140625" style="100"/>
    <col min="14003" max="14003" width="25.42578125" style="100" customWidth="1"/>
    <col min="14004" max="14004" width="56.28515625" style="100" customWidth="1"/>
    <col min="14005" max="14005" width="14" style="100" customWidth="1"/>
    <col min="14006" max="14007" width="14.5703125" style="100" customWidth="1"/>
    <col min="14008" max="14008" width="14.140625" style="100" customWidth="1"/>
    <col min="14009" max="14009" width="15.140625" style="100" customWidth="1"/>
    <col min="14010" max="14010" width="13.85546875" style="100" customWidth="1"/>
    <col min="14011" max="14012" width="14.7109375" style="100" customWidth="1"/>
    <col min="14013" max="14013" width="12.85546875" style="100" customWidth="1"/>
    <col min="14014" max="14014" width="13.5703125" style="100" customWidth="1"/>
    <col min="14015" max="14015" width="12.7109375" style="100" customWidth="1"/>
    <col min="14016" max="14016" width="13.42578125" style="100" customWidth="1"/>
    <col min="14017" max="14017" width="13.140625" style="100" customWidth="1"/>
    <col min="14018" max="14018" width="14.7109375" style="100" customWidth="1"/>
    <col min="14019" max="14019" width="14.5703125" style="100" customWidth="1"/>
    <col min="14020" max="14020" width="13" style="100" customWidth="1"/>
    <col min="14021" max="14021" width="15" style="100" customWidth="1"/>
    <col min="14022" max="14023" width="12.140625" style="100" customWidth="1"/>
    <col min="14024" max="14024" width="12" style="100" customWidth="1"/>
    <col min="14025" max="14025" width="13.5703125" style="100" customWidth="1"/>
    <col min="14026" max="14026" width="14" style="100" customWidth="1"/>
    <col min="14027" max="14027" width="12.28515625" style="100" customWidth="1"/>
    <col min="14028" max="14028" width="14.140625" style="100" customWidth="1"/>
    <col min="14029" max="14029" width="13" style="100" customWidth="1"/>
    <col min="14030" max="14030" width="13.5703125" style="100" customWidth="1"/>
    <col min="14031" max="14031" width="12.42578125" style="100" customWidth="1"/>
    <col min="14032" max="14032" width="12.5703125" style="100" customWidth="1"/>
    <col min="14033" max="14033" width="11.7109375" style="100" customWidth="1"/>
    <col min="14034" max="14034" width="13.7109375" style="100" customWidth="1"/>
    <col min="14035" max="14035" width="13.28515625" style="100" customWidth="1"/>
    <col min="14036" max="14036" width="13.140625" style="100" customWidth="1"/>
    <col min="14037" max="14037" width="12" style="100" customWidth="1"/>
    <col min="14038" max="14038" width="12.140625" style="100" customWidth="1"/>
    <col min="14039" max="14039" width="12.28515625" style="100" customWidth="1"/>
    <col min="14040" max="14040" width="12.140625" style="100" customWidth="1"/>
    <col min="14041" max="14041" width="12.5703125" style="100" customWidth="1"/>
    <col min="14042" max="14258" width="9.140625" style="100"/>
    <col min="14259" max="14259" width="25.42578125" style="100" customWidth="1"/>
    <col min="14260" max="14260" width="56.28515625" style="100" customWidth="1"/>
    <col min="14261" max="14261" width="14" style="100" customWidth="1"/>
    <col min="14262" max="14263" width="14.5703125" style="100" customWidth="1"/>
    <col min="14264" max="14264" width="14.140625" style="100" customWidth="1"/>
    <col min="14265" max="14265" width="15.140625" style="100" customWidth="1"/>
    <col min="14266" max="14266" width="13.85546875" style="100" customWidth="1"/>
    <col min="14267" max="14268" width="14.7109375" style="100" customWidth="1"/>
    <col min="14269" max="14269" width="12.85546875" style="100" customWidth="1"/>
    <col min="14270" max="14270" width="13.5703125" style="100" customWidth="1"/>
    <col min="14271" max="14271" width="12.7109375" style="100" customWidth="1"/>
    <col min="14272" max="14272" width="13.42578125" style="100" customWidth="1"/>
    <col min="14273" max="14273" width="13.140625" style="100" customWidth="1"/>
    <col min="14274" max="14274" width="14.7109375" style="100" customWidth="1"/>
    <col min="14275" max="14275" width="14.5703125" style="100" customWidth="1"/>
    <col min="14276" max="14276" width="13" style="100" customWidth="1"/>
    <col min="14277" max="14277" width="15" style="100" customWidth="1"/>
    <col min="14278" max="14279" width="12.140625" style="100" customWidth="1"/>
    <col min="14280" max="14280" width="12" style="100" customWidth="1"/>
    <col min="14281" max="14281" width="13.5703125" style="100" customWidth="1"/>
    <col min="14282" max="14282" width="14" style="100" customWidth="1"/>
    <col min="14283" max="14283" width="12.28515625" style="100" customWidth="1"/>
    <col min="14284" max="14284" width="14.140625" style="100" customWidth="1"/>
    <col min="14285" max="14285" width="13" style="100" customWidth="1"/>
    <col min="14286" max="14286" width="13.5703125" style="100" customWidth="1"/>
    <col min="14287" max="14287" width="12.42578125" style="100" customWidth="1"/>
    <col min="14288" max="14288" width="12.5703125" style="100" customWidth="1"/>
    <col min="14289" max="14289" width="11.7109375" style="100" customWidth="1"/>
    <col min="14290" max="14290" width="13.7109375" style="100" customWidth="1"/>
    <col min="14291" max="14291" width="13.28515625" style="100" customWidth="1"/>
    <col min="14292" max="14292" width="13.140625" style="100" customWidth="1"/>
    <col min="14293" max="14293" width="12" style="100" customWidth="1"/>
    <col min="14294" max="14294" width="12.140625" style="100" customWidth="1"/>
    <col min="14295" max="14295" width="12.28515625" style="100" customWidth="1"/>
    <col min="14296" max="14296" width="12.140625" style="100" customWidth="1"/>
    <col min="14297" max="14297" width="12.5703125" style="100" customWidth="1"/>
    <col min="14298" max="14514" width="9.140625" style="100"/>
    <col min="14515" max="14515" width="25.42578125" style="100" customWidth="1"/>
    <col min="14516" max="14516" width="56.28515625" style="100" customWidth="1"/>
    <col min="14517" max="14517" width="14" style="100" customWidth="1"/>
    <col min="14518" max="14519" width="14.5703125" style="100" customWidth="1"/>
    <col min="14520" max="14520" width="14.140625" style="100" customWidth="1"/>
    <col min="14521" max="14521" width="15.140625" style="100" customWidth="1"/>
    <col min="14522" max="14522" width="13.85546875" style="100" customWidth="1"/>
    <col min="14523" max="14524" width="14.7109375" style="100" customWidth="1"/>
    <col min="14525" max="14525" width="12.85546875" style="100" customWidth="1"/>
    <col min="14526" max="14526" width="13.5703125" style="100" customWidth="1"/>
    <col min="14527" max="14527" width="12.7109375" style="100" customWidth="1"/>
    <col min="14528" max="14528" width="13.42578125" style="100" customWidth="1"/>
    <col min="14529" max="14529" width="13.140625" style="100" customWidth="1"/>
    <col min="14530" max="14530" width="14.7109375" style="100" customWidth="1"/>
    <col min="14531" max="14531" width="14.5703125" style="100" customWidth="1"/>
    <col min="14532" max="14532" width="13" style="100" customWidth="1"/>
    <col min="14533" max="14533" width="15" style="100" customWidth="1"/>
    <col min="14534" max="14535" width="12.140625" style="100" customWidth="1"/>
    <col min="14536" max="14536" width="12" style="100" customWidth="1"/>
    <col min="14537" max="14537" width="13.5703125" style="100" customWidth="1"/>
    <col min="14538" max="14538" width="14" style="100" customWidth="1"/>
    <col min="14539" max="14539" width="12.28515625" style="100" customWidth="1"/>
    <col min="14540" max="14540" width="14.140625" style="100" customWidth="1"/>
    <col min="14541" max="14541" width="13" style="100" customWidth="1"/>
    <col min="14542" max="14542" width="13.5703125" style="100" customWidth="1"/>
    <col min="14543" max="14543" width="12.42578125" style="100" customWidth="1"/>
    <col min="14544" max="14544" width="12.5703125" style="100" customWidth="1"/>
    <col min="14545" max="14545" width="11.7109375" style="100" customWidth="1"/>
    <col min="14546" max="14546" width="13.7109375" style="100" customWidth="1"/>
    <col min="14547" max="14547" width="13.28515625" style="100" customWidth="1"/>
    <col min="14548" max="14548" width="13.140625" style="100" customWidth="1"/>
    <col min="14549" max="14549" width="12" style="100" customWidth="1"/>
    <col min="14550" max="14550" width="12.140625" style="100" customWidth="1"/>
    <col min="14551" max="14551" width="12.28515625" style="100" customWidth="1"/>
    <col min="14552" max="14552" width="12.140625" style="100" customWidth="1"/>
    <col min="14553" max="14553" width="12.5703125" style="100" customWidth="1"/>
    <col min="14554" max="14770" width="9.140625" style="100"/>
    <col min="14771" max="14771" width="25.42578125" style="100" customWidth="1"/>
    <col min="14772" max="14772" width="56.28515625" style="100" customWidth="1"/>
    <col min="14773" max="14773" width="14" style="100" customWidth="1"/>
    <col min="14774" max="14775" width="14.5703125" style="100" customWidth="1"/>
    <col min="14776" max="14776" width="14.140625" style="100" customWidth="1"/>
    <col min="14777" max="14777" width="15.140625" style="100" customWidth="1"/>
    <col min="14778" max="14778" width="13.85546875" style="100" customWidth="1"/>
    <col min="14779" max="14780" width="14.7109375" style="100" customWidth="1"/>
    <col min="14781" max="14781" width="12.85546875" style="100" customWidth="1"/>
    <col min="14782" max="14782" width="13.5703125" style="100" customWidth="1"/>
    <col min="14783" max="14783" width="12.7109375" style="100" customWidth="1"/>
    <col min="14784" max="14784" width="13.42578125" style="100" customWidth="1"/>
    <col min="14785" max="14785" width="13.140625" style="100" customWidth="1"/>
    <col min="14786" max="14786" width="14.7109375" style="100" customWidth="1"/>
    <col min="14787" max="14787" width="14.5703125" style="100" customWidth="1"/>
    <col min="14788" max="14788" width="13" style="100" customWidth="1"/>
    <col min="14789" max="14789" width="15" style="100" customWidth="1"/>
    <col min="14790" max="14791" width="12.140625" style="100" customWidth="1"/>
    <col min="14792" max="14792" width="12" style="100" customWidth="1"/>
    <col min="14793" max="14793" width="13.5703125" style="100" customWidth="1"/>
    <col min="14794" max="14794" width="14" style="100" customWidth="1"/>
    <col min="14795" max="14795" width="12.28515625" style="100" customWidth="1"/>
    <col min="14796" max="14796" width="14.140625" style="100" customWidth="1"/>
    <col min="14797" max="14797" width="13" style="100" customWidth="1"/>
    <col min="14798" max="14798" width="13.5703125" style="100" customWidth="1"/>
    <col min="14799" max="14799" width="12.42578125" style="100" customWidth="1"/>
    <col min="14800" max="14800" width="12.5703125" style="100" customWidth="1"/>
    <col min="14801" max="14801" width="11.7109375" style="100" customWidth="1"/>
    <col min="14802" max="14802" width="13.7109375" style="100" customWidth="1"/>
    <col min="14803" max="14803" width="13.28515625" style="100" customWidth="1"/>
    <col min="14804" max="14804" width="13.140625" style="100" customWidth="1"/>
    <col min="14805" max="14805" width="12" style="100" customWidth="1"/>
    <col min="14806" max="14806" width="12.140625" style="100" customWidth="1"/>
    <col min="14807" max="14807" width="12.28515625" style="100" customWidth="1"/>
    <col min="14808" max="14808" width="12.140625" style="100" customWidth="1"/>
    <col min="14809" max="14809" width="12.5703125" style="100" customWidth="1"/>
    <col min="14810" max="15026" width="9.140625" style="100"/>
    <col min="15027" max="15027" width="25.42578125" style="100" customWidth="1"/>
    <col min="15028" max="15028" width="56.28515625" style="100" customWidth="1"/>
    <col min="15029" max="15029" width="14" style="100" customWidth="1"/>
    <col min="15030" max="15031" width="14.5703125" style="100" customWidth="1"/>
    <col min="15032" max="15032" width="14.140625" style="100" customWidth="1"/>
    <col min="15033" max="15033" width="15.140625" style="100" customWidth="1"/>
    <col min="15034" max="15034" width="13.85546875" style="100" customWidth="1"/>
    <col min="15035" max="15036" width="14.7109375" style="100" customWidth="1"/>
    <col min="15037" max="15037" width="12.85546875" style="100" customWidth="1"/>
    <col min="15038" max="15038" width="13.5703125" style="100" customWidth="1"/>
    <col min="15039" max="15039" width="12.7109375" style="100" customWidth="1"/>
    <col min="15040" max="15040" width="13.42578125" style="100" customWidth="1"/>
    <col min="15041" max="15041" width="13.140625" style="100" customWidth="1"/>
    <col min="15042" max="15042" width="14.7109375" style="100" customWidth="1"/>
    <col min="15043" max="15043" width="14.5703125" style="100" customWidth="1"/>
    <col min="15044" max="15044" width="13" style="100" customWidth="1"/>
    <col min="15045" max="15045" width="15" style="100" customWidth="1"/>
    <col min="15046" max="15047" width="12.140625" style="100" customWidth="1"/>
    <col min="15048" max="15048" width="12" style="100" customWidth="1"/>
    <col min="15049" max="15049" width="13.5703125" style="100" customWidth="1"/>
    <col min="15050" max="15050" width="14" style="100" customWidth="1"/>
    <col min="15051" max="15051" width="12.28515625" style="100" customWidth="1"/>
    <col min="15052" max="15052" width="14.140625" style="100" customWidth="1"/>
    <col min="15053" max="15053" width="13" style="100" customWidth="1"/>
    <col min="15054" max="15054" width="13.5703125" style="100" customWidth="1"/>
    <col min="15055" max="15055" width="12.42578125" style="100" customWidth="1"/>
    <col min="15056" max="15056" width="12.5703125" style="100" customWidth="1"/>
    <col min="15057" max="15057" width="11.7109375" style="100" customWidth="1"/>
    <col min="15058" max="15058" width="13.7109375" style="100" customWidth="1"/>
    <col min="15059" max="15059" width="13.28515625" style="100" customWidth="1"/>
    <col min="15060" max="15060" width="13.140625" style="100" customWidth="1"/>
    <col min="15061" max="15061" width="12" style="100" customWidth="1"/>
    <col min="15062" max="15062" width="12.140625" style="100" customWidth="1"/>
    <col min="15063" max="15063" width="12.28515625" style="100" customWidth="1"/>
    <col min="15064" max="15064" width="12.140625" style="100" customWidth="1"/>
    <col min="15065" max="15065" width="12.5703125" style="100" customWidth="1"/>
    <col min="15066" max="15282" width="9.140625" style="100"/>
    <col min="15283" max="15283" width="25.42578125" style="100" customWidth="1"/>
    <col min="15284" max="15284" width="56.28515625" style="100" customWidth="1"/>
    <col min="15285" max="15285" width="14" style="100" customWidth="1"/>
    <col min="15286" max="15287" width="14.5703125" style="100" customWidth="1"/>
    <col min="15288" max="15288" width="14.140625" style="100" customWidth="1"/>
    <col min="15289" max="15289" width="15.140625" style="100" customWidth="1"/>
    <col min="15290" max="15290" width="13.85546875" style="100" customWidth="1"/>
    <col min="15291" max="15292" width="14.7109375" style="100" customWidth="1"/>
    <col min="15293" max="15293" width="12.85546875" style="100" customWidth="1"/>
    <col min="15294" max="15294" width="13.5703125" style="100" customWidth="1"/>
    <col min="15295" max="15295" width="12.7109375" style="100" customWidth="1"/>
    <col min="15296" max="15296" width="13.42578125" style="100" customWidth="1"/>
    <col min="15297" max="15297" width="13.140625" style="100" customWidth="1"/>
    <col min="15298" max="15298" width="14.7109375" style="100" customWidth="1"/>
    <col min="15299" max="15299" width="14.5703125" style="100" customWidth="1"/>
    <col min="15300" max="15300" width="13" style="100" customWidth="1"/>
    <col min="15301" max="15301" width="15" style="100" customWidth="1"/>
    <col min="15302" max="15303" width="12.140625" style="100" customWidth="1"/>
    <col min="15304" max="15304" width="12" style="100" customWidth="1"/>
    <col min="15305" max="15305" width="13.5703125" style="100" customWidth="1"/>
    <col min="15306" max="15306" width="14" style="100" customWidth="1"/>
    <col min="15307" max="15307" width="12.28515625" style="100" customWidth="1"/>
    <col min="15308" max="15308" width="14.140625" style="100" customWidth="1"/>
    <col min="15309" max="15309" width="13" style="100" customWidth="1"/>
    <col min="15310" max="15310" width="13.5703125" style="100" customWidth="1"/>
    <col min="15311" max="15311" width="12.42578125" style="100" customWidth="1"/>
    <col min="15312" max="15312" width="12.5703125" style="100" customWidth="1"/>
    <col min="15313" max="15313" width="11.7109375" style="100" customWidth="1"/>
    <col min="15314" max="15314" width="13.7109375" style="100" customWidth="1"/>
    <col min="15315" max="15315" width="13.28515625" style="100" customWidth="1"/>
    <col min="15316" max="15316" width="13.140625" style="100" customWidth="1"/>
    <col min="15317" max="15317" width="12" style="100" customWidth="1"/>
    <col min="15318" max="15318" width="12.140625" style="100" customWidth="1"/>
    <col min="15319" max="15319" width="12.28515625" style="100" customWidth="1"/>
    <col min="15320" max="15320" width="12.140625" style="100" customWidth="1"/>
    <col min="15321" max="15321" width="12.5703125" style="100" customWidth="1"/>
    <col min="15322" max="15538" width="9.140625" style="100"/>
    <col min="15539" max="15539" width="25.42578125" style="100" customWidth="1"/>
    <col min="15540" max="15540" width="56.28515625" style="100" customWidth="1"/>
    <col min="15541" max="15541" width="14" style="100" customWidth="1"/>
    <col min="15542" max="15543" width="14.5703125" style="100" customWidth="1"/>
    <col min="15544" max="15544" width="14.140625" style="100" customWidth="1"/>
    <col min="15545" max="15545" width="15.140625" style="100" customWidth="1"/>
    <col min="15546" max="15546" width="13.85546875" style="100" customWidth="1"/>
    <col min="15547" max="15548" width="14.7109375" style="100" customWidth="1"/>
    <col min="15549" max="15549" width="12.85546875" style="100" customWidth="1"/>
    <col min="15550" max="15550" width="13.5703125" style="100" customWidth="1"/>
    <col min="15551" max="15551" width="12.7109375" style="100" customWidth="1"/>
    <col min="15552" max="15552" width="13.42578125" style="100" customWidth="1"/>
    <col min="15553" max="15553" width="13.140625" style="100" customWidth="1"/>
    <col min="15554" max="15554" width="14.7109375" style="100" customWidth="1"/>
    <col min="15555" max="15555" width="14.5703125" style="100" customWidth="1"/>
    <col min="15556" max="15556" width="13" style="100" customWidth="1"/>
    <col min="15557" max="15557" width="15" style="100" customWidth="1"/>
    <col min="15558" max="15559" width="12.140625" style="100" customWidth="1"/>
    <col min="15560" max="15560" width="12" style="100" customWidth="1"/>
    <col min="15561" max="15561" width="13.5703125" style="100" customWidth="1"/>
    <col min="15562" max="15562" width="14" style="100" customWidth="1"/>
    <col min="15563" max="15563" width="12.28515625" style="100" customWidth="1"/>
    <col min="15564" max="15564" width="14.140625" style="100" customWidth="1"/>
    <col min="15565" max="15565" width="13" style="100" customWidth="1"/>
    <col min="15566" max="15566" width="13.5703125" style="100" customWidth="1"/>
    <col min="15567" max="15567" width="12.42578125" style="100" customWidth="1"/>
    <col min="15568" max="15568" width="12.5703125" style="100" customWidth="1"/>
    <col min="15569" max="15569" width="11.7109375" style="100" customWidth="1"/>
    <col min="15570" max="15570" width="13.7109375" style="100" customWidth="1"/>
    <col min="15571" max="15571" width="13.28515625" style="100" customWidth="1"/>
    <col min="15572" max="15572" width="13.140625" style="100" customWidth="1"/>
    <col min="15573" max="15573" width="12" style="100" customWidth="1"/>
    <col min="15574" max="15574" width="12.140625" style="100" customWidth="1"/>
    <col min="15575" max="15575" width="12.28515625" style="100" customWidth="1"/>
    <col min="15576" max="15576" width="12.140625" style="100" customWidth="1"/>
    <col min="15577" max="15577" width="12.5703125" style="100" customWidth="1"/>
    <col min="15578" max="15794" width="9.140625" style="100"/>
    <col min="15795" max="15795" width="25.42578125" style="100" customWidth="1"/>
    <col min="15796" max="15796" width="56.28515625" style="100" customWidth="1"/>
    <col min="15797" max="15797" width="14" style="100" customWidth="1"/>
    <col min="15798" max="15799" width="14.5703125" style="100" customWidth="1"/>
    <col min="15800" max="15800" width="14.140625" style="100" customWidth="1"/>
    <col min="15801" max="15801" width="15.140625" style="100" customWidth="1"/>
    <col min="15802" max="15802" width="13.85546875" style="100" customWidth="1"/>
    <col min="15803" max="15804" width="14.7109375" style="100" customWidth="1"/>
    <col min="15805" max="15805" width="12.85546875" style="100" customWidth="1"/>
    <col min="15806" max="15806" width="13.5703125" style="100" customWidth="1"/>
    <col min="15807" max="15807" width="12.7109375" style="100" customWidth="1"/>
    <col min="15808" max="15808" width="13.42578125" style="100" customWidth="1"/>
    <col min="15809" max="15809" width="13.140625" style="100" customWidth="1"/>
    <col min="15810" max="15810" width="14.7109375" style="100" customWidth="1"/>
    <col min="15811" max="15811" width="14.5703125" style="100" customWidth="1"/>
    <col min="15812" max="15812" width="13" style="100" customWidth="1"/>
    <col min="15813" max="15813" width="15" style="100" customWidth="1"/>
    <col min="15814" max="15815" width="12.140625" style="100" customWidth="1"/>
    <col min="15816" max="15816" width="12" style="100" customWidth="1"/>
    <col min="15817" max="15817" width="13.5703125" style="100" customWidth="1"/>
    <col min="15818" max="15818" width="14" style="100" customWidth="1"/>
    <col min="15819" max="15819" width="12.28515625" style="100" customWidth="1"/>
    <col min="15820" max="15820" width="14.140625" style="100" customWidth="1"/>
    <col min="15821" max="15821" width="13" style="100" customWidth="1"/>
    <col min="15822" max="15822" width="13.5703125" style="100" customWidth="1"/>
    <col min="15823" max="15823" width="12.42578125" style="100" customWidth="1"/>
    <col min="15824" max="15824" width="12.5703125" style="100" customWidth="1"/>
    <col min="15825" max="15825" width="11.7109375" style="100" customWidth="1"/>
    <col min="15826" max="15826" width="13.7109375" style="100" customWidth="1"/>
    <col min="15827" max="15827" width="13.28515625" style="100" customWidth="1"/>
    <col min="15828" max="15828" width="13.140625" style="100" customWidth="1"/>
    <col min="15829" max="15829" width="12" style="100" customWidth="1"/>
    <col min="15830" max="15830" width="12.140625" style="100" customWidth="1"/>
    <col min="15831" max="15831" width="12.28515625" style="100" customWidth="1"/>
    <col min="15832" max="15832" width="12.140625" style="100" customWidth="1"/>
    <col min="15833" max="15833" width="12.5703125" style="100" customWidth="1"/>
    <col min="15834" max="16050" width="9.140625" style="100"/>
    <col min="16051" max="16051" width="25.42578125" style="100" customWidth="1"/>
    <col min="16052" max="16052" width="56.28515625" style="100" customWidth="1"/>
    <col min="16053" max="16053" width="14" style="100" customWidth="1"/>
    <col min="16054" max="16055" width="14.5703125" style="100" customWidth="1"/>
    <col min="16056" max="16056" width="14.140625" style="100" customWidth="1"/>
    <col min="16057" max="16057" width="15.140625" style="100" customWidth="1"/>
    <col min="16058" max="16058" width="13.85546875" style="100" customWidth="1"/>
    <col min="16059" max="16060" width="14.7109375" style="100" customWidth="1"/>
    <col min="16061" max="16061" width="12.85546875" style="100" customWidth="1"/>
    <col min="16062" max="16062" width="13.5703125" style="100" customWidth="1"/>
    <col min="16063" max="16063" width="12.7109375" style="100" customWidth="1"/>
    <col min="16064" max="16064" width="13.42578125" style="100" customWidth="1"/>
    <col min="16065" max="16065" width="13.140625" style="100" customWidth="1"/>
    <col min="16066" max="16066" width="14.7109375" style="100" customWidth="1"/>
    <col min="16067" max="16067" width="14.5703125" style="100" customWidth="1"/>
    <col min="16068" max="16068" width="13" style="100" customWidth="1"/>
    <col min="16069" max="16069" width="15" style="100" customWidth="1"/>
    <col min="16070" max="16071" width="12.140625" style="100" customWidth="1"/>
    <col min="16072" max="16072" width="12" style="100" customWidth="1"/>
    <col min="16073" max="16073" width="13.5703125" style="100" customWidth="1"/>
    <col min="16074" max="16074" width="14" style="100" customWidth="1"/>
    <col min="16075" max="16075" width="12.28515625" style="100" customWidth="1"/>
    <col min="16076" max="16076" width="14.140625" style="100" customWidth="1"/>
    <col min="16077" max="16077" width="13" style="100" customWidth="1"/>
    <col min="16078" max="16078" width="13.5703125" style="100" customWidth="1"/>
    <col min="16079" max="16079" width="12.42578125" style="100" customWidth="1"/>
    <col min="16080" max="16080" width="12.5703125" style="100" customWidth="1"/>
    <col min="16081" max="16081" width="11.7109375" style="100" customWidth="1"/>
    <col min="16082" max="16082" width="13.7109375" style="100" customWidth="1"/>
    <col min="16083" max="16083" width="13.28515625" style="100" customWidth="1"/>
    <col min="16084" max="16084" width="13.140625" style="100" customWidth="1"/>
    <col min="16085" max="16085" width="12" style="100" customWidth="1"/>
    <col min="16086" max="16086" width="12.140625" style="100" customWidth="1"/>
    <col min="16087" max="16087" width="12.28515625" style="100" customWidth="1"/>
    <col min="16088" max="16088" width="12.140625" style="100" customWidth="1"/>
    <col min="16089" max="16089" width="12.5703125" style="100" customWidth="1"/>
    <col min="16090" max="16384" width="9.140625" style="100"/>
  </cols>
  <sheetData>
    <row r="1" spans="1:24" s="8" customFormat="1" ht="16.5" customHeight="1" x14ac:dyDescent="0.25">
      <c r="A1" s="7"/>
      <c r="B1" s="63"/>
      <c r="D1" s="197" t="s">
        <v>308</v>
      </c>
      <c r="E1" s="197"/>
      <c r="F1" s="197"/>
      <c r="G1" s="197"/>
      <c r="H1" s="197"/>
      <c r="I1" s="197"/>
      <c r="J1" s="197"/>
    </row>
    <row r="2" spans="1:24" s="8" customFormat="1" ht="102.75" customHeight="1" x14ac:dyDescent="0.25">
      <c r="A2" s="7"/>
      <c r="D2" s="198" t="s">
        <v>800</v>
      </c>
      <c r="E2" s="198"/>
      <c r="F2" s="198"/>
      <c r="G2" s="198"/>
      <c r="H2" s="198"/>
      <c r="I2" s="198"/>
      <c r="J2" s="198"/>
    </row>
    <row r="3" spans="1:24" s="8" customFormat="1" ht="15.75" customHeight="1" x14ac:dyDescent="0.25">
      <c r="C3" s="39"/>
      <c r="D3" s="199" t="s">
        <v>799</v>
      </c>
      <c r="E3" s="199"/>
      <c r="F3" s="199"/>
      <c r="G3" s="199"/>
      <c r="H3" s="199"/>
      <c r="I3" s="199"/>
      <c r="J3" s="199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s="8" customFormat="1" ht="84" customHeight="1" x14ac:dyDescent="0.25">
      <c r="C4" s="39"/>
      <c r="D4" s="198" t="s">
        <v>446</v>
      </c>
      <c r="E4" s="198"/>
      <c r="F4" s="198"/>
      <c r="G4" s="198"/>
      <c r="H4" s="198"/>
      <c r="I4" s="198"/>
      <c r="J4" s="198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4" s="8" customFormat="1" ht="38.25" customHeight="1" x14ac:dyDescent="0.25">
      <c r="A5" s="200" t="s">
        <v>801</v>
      </c>
      <c r="B5" s="200"/>
      <c r="C5" s="200"/>
      <c r="D5" s="200"/>
      <c r="E5" s="200"/>
      <c r="F5" s="200"/>
      <c r="G5" s="200"/>
      <c r="H5" s="200"/>
      <c r="I5" s="200"/>
      <c r="J5" s="200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ht="16.5" customHeight="1" x14ac:dyDescent="0.25">
      <c r="A6" s="65" t="s">
        <v>447</v>
      </c>
      <c r="B6" s="64" t="s">
        <v>447</v>
      </c>
      <c r="C6" s="64"/>
      <c r="D6" s="97"/>
      <c r="E6" s="64"/>
      <c r="I6" s="84" t="s">
        <v>306</v>
      </c>
      <c r="J6" s="141" t="s">
        <v>306</v>
      </c>
    </row>
    <row r="7" spans="1:24" ht="40.5" customHeight="1" x14ac:dyDescent="0.25">
      <c r="A7" s="66" t="s">
        <v>448</v>
      </c>
      <c r="B7" s="67" t="s">
        <v>449</v>
      </c>
      <c r="C7" s="92" t="s">
        <v>450</v>
      </c>
      <c r="D7" s="98" t="s">
        <v>427</v>
      </c>
      <c r="E7" s="91" t="s">
        <v>760</v>
      </c>
      <c r="F7" s="92" t="s">
        <v>451</v>
      </c>
      <c r="G7" s="98" t="s">
        <v>428</v>
      </c>
      <c r="H7" s="98" t="s">
        <v>758</v>
      </c>
      <c r="I7" s="98" t="s">
        <v>452</v>
      </c>
      <c r="J7" s="98" t="s">
        <v>429</v>
      </c>
      <c r="K7" s="91" t="s">
        <v>759</v>
      </c>
    </row>
    <row r="8" spans="1:24" s="65" customFormat="1" ht="12.75" customHeight="1" x14ac:dyDescent="0.25">
      <c r="A8" s="103">
        <v>1</v>
      </c>
      <c r="B8" s="103">
        <v>2</v>
      </c>
      <c r="C8" s="103">
        <v>6</v>
      </c>
      <c r="D8" s="68"/>
      <c r="E8" s="103"/>
      <c r="F8" s="103">
        <v>7</v>
      </c>
      <c r="G8" s="103"/>
      <c r="H8" s="103"/>
      <c r="I8" s="103">
        <v>8</v>
      </c>
      <c r="J8" s="69"/>
      <c r="K8" s="69"/>
    </row>
    <row r="9" spans="1:24" s="8" customFormat="1" ht="33.75" customHeight="1" x14ac:dyDescent="0.25">
      <c r="A9" s="4" t="s">
        <v>453</v>
      </c>
      <c r="B9" s="5" t="s">
        <v>454</v>
      </c>
      <c r="C9" s="16">
        <f t="shared" ref="C9:J9" si="0">C10+C16+C26+C34+C37+C50+C63+C68+C57</f>
        <v>60384000</v>
      </c>
      <c r="D9" s="16">
        <f t="shared" si="0"/>
        <v>0</v>
      </c>
      <c r="E9" s="16">
        <f t="shared" si="0"/>
        <v>60384000</v>
      </c>
      <c r="F9" s="16">
        <f t="shared" si="0"/>
        <v>64033600</v>
      </c>
      <c r="G9" s="16">
        <f t="shared" si="0"/>
        <v>0</v>
      </c>
      <c r="H9" s="16">
        <f t="shared" si="0"/>
        <v>64033600</v>
      </c>
      <c r="I9" s="16">
        <f t="shared" si="0"/>
        <v>66074500</v>
      </c>
      <c r="J9" s="16">
        <f t="shared" si="0"/>
        <v>0</v>
      </c>
      <c r="K9" s="16">
        <f t="shared" ref="K9" si="1">K10+K16+K26+K34+K37+K50+K63+K68+K57</f>
        <v>66074500</v>
      </c>
    </row>
    <row r="10" spans="1:24" s="8" customFormat="1" ht="17.25" hidden="1" customHeight="1" x14ac:dyDescent="0.25">
      <c r="A10" s="4" t="s">
        <v>455</v>
      </c>
      <c r="B10" s="5" t="s">
        <v>456</v>
      </c>
      <c r="C10" s="16">
        <f t="shared" ref="C10:K10" si="2">C11</f>
        <v>46148000</v>
      </c>
      <c r="D10" s="16">
        <f t="shared" si="2"/>
        <v>0</v>
      </c>
      <c r="E10" s="16">
        <f t="shared" si="2"/>
        <v>46148000</v>
      </c>
      <c r="F10" s="16">
        <f t="shared" si="2"/>
        <v>48391400</v>
      </c>
      <c r="G10" s="16"/>
      <c r="H10" s="16">
        <f t="shared" si="2"/>
        <v>48391400</v>
      </c>
      <c r="I10" s="16">
        <f t="shared" si="2"/>
        <v>50824300</v>
      </c>
      <c r="J10" s="17"/>
      <c r="K10" s="16">
        <f t="shared" si="2"/>
        <v>50824300</v>
      </c>
    </row>
    <row r="11" spans="1:24" s="8" customFormat="1" hidden="1" x14ac:dyDescent="0.25">
      <c r="A11" s="4" t="s">
        <v>457</v>
      </c>
      <c r="B11" s="17" t="s">
        <v>458</v>
      </c>
      <c r="C11" s="15">
        <f t="shared" ref="C11:I11" si="3">C12+C13+C14+C15</f>
        <v>46148000</v>
      </c>
      <c r="D11" s="15">
        <f t="shared" si="3"/>
        <v>0</v>
      </c>
      <c r="E11" s="15">
        <f t="shared" si="3"/>
        <v>46148000</v>
      </c>
      <c r="F11" s="15">
        <f t="shared" si="3"/>
        <v>48391400</v>
      </c>
      <c r="G11" s="15"/>
      <c r="H11" s="15">
        <f t="shared" ref="H11" si="4">H12+H13+H14+H15</f>
        <v>48391400</v>
      </c>
      <c r="I11" s="15">
        <f t="shared" si="3"/>
        <v>50824300</v>
      </c>
      <c r="J11" s="17"/>
      <c r="K11" s="15">
        <f t="shared" ref="K11" si="5">K12+K13+K14+K15</f>
        <v>50824300</v>
      </c>
    </row>
    <row r="12" spans="1:24" s="8" customFormat="1" ht="120.75" hidden="1" customHeight="1" x14ac:dyDescent="0.25">
      <c r="A12" s="4" t="s">
        <v>459</v>
      </c>
      <c r="B12" s="106" t="s">
        <v>460</v>
      </c>
      <c r="C12" s="15">
        <v>45544000</v>
      </c>
      <c r="D12" s="15"/>
      <c r="E12" s="15">
        <f t="shared" ref="E12:E75" si="6">C12+D12</f>
        <v>45544000</v>
      </c>
      <c r="F12" s="15">
        <v>47787400</v>
      </c>
      <c r="G12" s="15"/>
      <c r="H12" s="15">
        <f t="shared" ref="H12:H75" si="7">F12+G12</f>
        <v>47787400</v>
      </c>
      <c r="I12" s="15">
        <v>50220300</v>
      </c>
      <c r="J12" s="17"/>
      <c r="K12" s="15">
        <f t="shared" ref="K12:K75" si="8">I12+J12</f>
        <v>50220300</v>
      </c>
    </row>
    <row r="13" spans="1:24" s="72" customFormat="1" ht="189" hidden="1" customHeight="1" x14ac:dyDescent="0.25">
      <c r="A13" s="77" t="s">
        <v>461</v>
      </c>
      <c r="B13" s="70" t="s">
        <v>462</v>
      </c>
      <c r="C13" s="71">
        <v>200000</v>
      </c>
      <c r="D13" s="15"/>
      <c r="E13" s="15">
        <f t="shared" si="6"/>
        <v>200000</v>
      </c>
      <c r="F13" s="71">
        <v>200000</v>
      </c>
      <c r="G13" s="71"/>
      <c r="H13" s="15">
        <f t="shared" si="7"/>
        <v>200000</v>
      </c>
      <c r="I13" s="71">
        <v>200000</v>
      </c>
      <c r="J13" s="87"/>
      <c r="K13" s="15">
        <f t="shared" si="8"/>
        <v>200000</v>
      </c>
    </row>
    <row r="14" spans="1:24" s="72" customFormat="1" ht="71.25" hidden="1" customHeight="1" x14ac:dyDescent="0.25">
      <c r="A14" s="77" t="s">
        <v>463</v>
      </c>
      <c r="B14" s="73" t="s">
        <v>464</v>
      </c>
      <c r="C14" s="71">
        <v>400000</v>
      </c>
      <c r="D14" s="15"/>
      <c r="E14" s="15">
        <f t="shared" si="6"/>
        <v>400000</v>
      </c>
      <c r="F14" s="71">
        <v>400000</v>
      </c>
      <c r="G14" s="71"/>
      <c r="H14" s="15">
        <f t="shared" si="7"/>
        <v>400000</v>
      </c>
      <c r="I14" s="71">
        <v>400000</v>
      </c>
      <c r="J14" s="87"/>
      <c r="K14" s="15">
        <f t="shared" si="8"/>
        <v>400000</v>
      </c>
    </row>
    <row r="15" spans="1:24" s="72" customFormat="1" ht="158.25" hidden="1" customHeight="1" x14ac:dyDescent="0.25">
      <c r="A15" s="77" t="s">
        <v>677</v>
      </c>
      <c r="B15" s="70" t="s">
        <v>465</v>
      </c>
      <c r="C15" s="71">
        <v>4000</v>
      </c>
      <c r="D15" s="15"/>
      <c r="E15" s="15">
        <f t="shared" si="6"/>
        <v>4000</v>
      </c>
      <c r="F15" s="71">
        <v>4000</v>
      </c>
      <c r="G15" s="71"/>
      <c r="H15" s="15">
        <f t="shared" si="7"/>
        <v>4000</v>
      </c>
      <c r="I15" s="71">
        <v>4000</v>
      </c>
      <c r="J15" s="87"/>
      <c r="K15" s="15">
        <f t="shared" si="8"/>
        <v>4000</v>
      </c>
    </row>
    <row r="16" spans="1:24" s="72" customFormat="1" ht="48" hidden="1" customHeight="1" x14ac:dyDescent="0.25">
      <c r="A16" s="77" t="s">
        <v>466</v>
      </c>
      <c r="B16" s="74" t="s">
        <v>467</v>
      </c>
      <c r="C16" s="75">
        <f t="shared" ref="C16:I16" si="9">C17</f>
        <v>7317800</v>
      </c>
      <c r="D16" s="16"/>
      <c r="E16" s="15">
        <f t="shared" si="6"/>
        <v>7317800</v>
      </c>
      <c r="F16" s="75">
        <f t="shared" si="9"/>
        <v>7700000</v>
      </c>
      <c r="G16" s="75"/>
      <c r="H16" s="15">
        <f t="shared" si="7"/>
        <v>7700000</v>
      </c>
      <c r="I16" s="75">
        <f t="shared" si="9"/>
        <v>8171500</v>
      </c>
      <c r="J16" s="87"/>
      <c r="K16" s="15">
        <f t="shared" si="8"/>
        <v>8171500</v>
      </c>
    </row>
    <row r="17" spans="1:11" s="72" customFormat="1" ht="46.5" hidden="1" customHeight="1" x14ac:dyDescent="0.25">
      <c r="A17" s="77" t="s">
        <v>468</v>
      </c>
      <c r="B17" s="70" t="s">
        <v>469</v>
      </c>
      <c r="C17" s="71">
        <f t="shared" ref="C17:I17" si="10">C18+C20+C22+C24</f>
        <v>7317800</v>
      </c>
      <c r="D17" s="15"/>
      <c r="E17" s="15">
        <f t="shared" si="6"/>
        <v>7317800</v>
      </c>
      <c r="F17" s="71">
        <f t="shared" si="10"/>
        <v>7700000</v>
      </c>
      <c r="G17" s="71"/>
      <c r="H17" s="15">
        <f t="shared" si="7"/>
        <v>7700000</v>
      </c>
      <c r="I17" s="71">
        <f t="shared" si="10"/>
        <v>8171500</v>
      </c>
      <c r="J17" s="87"/>
      <c r="K17" s="15">
        <f t="shared" si="8"/>
        <v>8171500</v>
      </c>
    </row>
    <row r="18" spans="1:11" s="72" customFormat="1" ht="120.75" hidden="1" customHeight="1" x14ac:dyDescent="0.25">
      <c r="A18" s="77" t="s">
        <v>470</v>
      </c>
      <c r="B18" s="70" t="s">
        <v>471</v>
      </c>
      <c r="C18" s="71">
        <v>3353300</v>
      </c>
      <c r="D18" s="15"/>
      <c r="E18" s="15">
        <f t="shared" si="6"/>
        <v>3353300</v>
      </c>
      <c r="F18" s="71">
        <v>3549600</v>
      </c>
      <c r="G18" s="71"/>
      <c r="H18" s="15">
        <f t="shared" si="7"/>
        <v>3549600</v>
      </c>
      <c r="I18" s="71">
        <v>3761200</v>
      </c>
      <c r="J18" s="87"/>
      <c r="K18" s="15">
        <f t="shared" si="8"/>
        <v>3761200</v>
      </c>
    </row>
    <row r="19" spans="1:11" s="72" customFormat="1" ht="183" hidden="1" customHeight="1" x14ac:dyDescent="0.25">
      <c r="A19" s="69" t="s">
        <v>678</v>
      </c>
      <c r="B19" s="82" t="s">
        <v>679</v>
      </c>
      <c r="C19" s="71">
        <v>3353300</v>
      </c>
      <c r="D19" s="15"/>
      <c r="E19" s="15">
        <f t="shared" si="6"/>
        <v>3353300</v>
      </c>
      <c r="F19" s="71">
        <v>3549600</v>
      </c>
      <c r="G19" s="71"/>
      <c r="H19" s="15">
        <f t="shared" si="7"/>
        <v>3549600</v>
      </c>
      <c r="I19" s="71">
        <v>3761200</v>
      </c>
      <c r="J19" s="87"/>
      <c r="K19" s="15">
        <f t="shared" si="8"/>
        <v>3761200</v>
      </c>
    </row>
    <row r="20" spans="1:11" s="72" customFormat="1" ht="146.25" hidden="1" customHeight="1" x14ac:dyDescent="0.25">
      <c r="A20" s="77" t="s">
        <v>472</v>
      </c>
      <c r="B20" s="70" t="s">
        <v>473</v>
      </c>
      <c r="C20" s="71">
        <v>17300</v>
      </c>
      <c r="D20" s="15"/>
      <c r="E20" s="15">
        <f t="shared" si="6"/>
        <v>17300</v>
      </c>
      <c r="F20" s="71">
        <v>17800</v>
      </c>
      <c r="G20" s="71"/>
      <c r="H20" s="15">
        <f t="shared" si="7"/>
        <v>17800</v>
      </c>
      <c r="I20" s="71">
        <v>18500</v>
      </c>
      <c r="J20" s="87"/>
      <c r="K20" s="15">
        <f t="shared" si="8"/>
        <v>18500</v>
      </c>
    </row>
    <row r="21" spans="1:11" s="72" customFormat="1" ht="210" hidden="1" customHeight="1" x14ac:dyDescent="0.25">
      <c r="A21" s="69" t="s">
        <v>680</v>
      </c>
      <c r="B21" s="82" t="s">
        <v>681</v>
      </c>
      <c r="C21" s="71">
        <v>17300</v>
      </c>
      <c r="D21" s="15"/>
      <c r="E21" s="15">
        <f t="shared" si="6"/>
        <v>17300</v>
      </c>
      <c r="F21" s="71">
        <v>17800</v>
      </c>
      <c r="G21" s="71"/>
      <c r="H21" s="15">
        <f t="shared" si="7"/>
        <v>17800</v>
      </c>
      <c r="I21" s="71">
        <v>18500</v>
      </c>
      <c r="J21" s="87"/>
      <c r="K21" s="15">
        <f t="shared" si="8"/>
        <v>18500</v>
      </c>
    </row>
    <row r="22" spans="1:11" s="72" customFormat="1" ht="120.75" hidden="1" customHeight="1" x14ac:dyDescent="0.25">
      <c r="A22" s="77" t="s">
        <v>474</v>
      </c>
      <c r="B22" s="70" t="s">
        <v>475</v>
      </c>
      <c r="C22" s="71">
        <v>4380000</v>
      </c>
      <c r="D22" s="15"/>
      <c r="E22" s="15">
        <f t="shared" si="6"/>
        <v>4380000</v>
      </c>
      <c r="F22" s="71">
        <v>4623500</v>
      </c>
      <c r="G22" s="71"/>
      <c r="H22" s="15">
        <f t="shared" si="7"/>
        <v>4623500</v>
      </c>
      <c r="I22" s="71">
        <v>4869200</v>
      </c>
      <c r="J22" s="87"/>
      <c r="K22" s="15">
        <f t="shared" si="8"/>
        <v>4869200</v>
      </c>
    </row>
    <row r="23" spans="1:11" s="72" customFormat="1" ht="183" hidden="1" customHeight="1" x14ac:dyDescent="0.25">
      <c r="A23" s="69" t="s">
        <v>682</v>
      </c>
      <c r="B23" s="82" t="s">
        <v>683</v>
      </c>
      <c r="C23" s="71">
        <v>4380000</v>
      </c>
      <c r="D23" s="15"/>
      <c r="E23" s="15">
        <f t="shared" si="6"/>
        <v>4380000</v>
      </c>
      <c r="F23" s="71">
        <v>4623500</v>
      </c>
      <c r="G23" s="71"/>
      <c r="H23" s="15">
        <f t="shared" si="7"/>
        <v>4623500</v>
      </c>
      <c r="I23" s="71">
        <v>4869200</v>
      </c>
      <c r="J23" s="87"/>
      <c r="K23" s="15">
        <f t="shared" si="8"/>
        <v>4869200</v>
      </c>
    </row>
    <row r="24" spans="1:11" s="72" customFormat="1" ht="119.25" hidden="1" customHeight="1" x14ac:dyDescent="0.25">
      <c r="A24" s="77" t="s">
        <v>476</v>
      </c>
      <c r="B24" s="70" t="s">
        <v>477</v>
      </c>
      <c r="C24" s="71">
        <v>-432800</v>
      </c>
      <c r="D24" s="15"/>
      <c r="E24" s="15">
        <f t="shared" si="6"/>
        <v>-432800</v>
      </c>
      <c r="F24" s="71">
        <v>-490900</v>
      </c>
      <c r="G24" s="71"/>
      <c r="H24" s="15">
        <f t="shared" si="7"/>
        <v>-490900</v>
      </c>
      <c r="I24" s="71">
        <v>-477400</v>
      </c>
      <c r="J24" s="87"/>
      <c r="K24" s="15">
        <f t="shared" si="8"/>
        <v>-477400</v>
      </c>
    </row>
    <row r="25" spans="1:11" s="72" customFormat="1" ht="176.25" hidden="1" customHeight="1" x14ac:dyDescent="0.25">
      <c r="A25" s="69" t="s">
        <v>684</v>
      </c>
      <c r="B25" s="82" t="s">
        <v>685</v>
      </c>
      <c r="C25" s="71">
        <v>-432800</v>
      </c>
      <c r="D25" s="15"/>
      <c r="E25" s="15">
        <f t="shared" si="6"/>
        <v>-432800</v>
      </c>
      <c r="F25" s="71">
        <v>-490900</v>
      </c>
      <c r="G25" s="71"/>
      <c r="H25" s="15">
        <f t="shared" si="7"/>
        <v>-490900</v>
      </c>
      <c r="I25" s="71">
        <v>-477400</v>
      </c>
      <c r="J25" s="87"/>
      <c r="K25" s="15">
        <f t="shared" si="8"/>
        <v>-477400</v>
      </c>
    </row>
    <row r="26" spans="1:11" s="8" customFormat="1" ht="33.75" hidden="1" customHeight="1" x14ac:dyDescent="0.25">
      <c r="A26" s="4" t="s">
        <v>478</v>
      </c>
      <c r="B26" s="5" t="s">
        <v>479</v>
      </c>
      <c r="C26" s="16">
        <f xml:space="preserve"> C27+C30+C32</f>
        <v>3665700</v>
      </c>
      <c r="D26" s="16"/>
      <c r="E26" s="15">
        <f t="shared" si="6"/>
        <v>3665700</v>
      </c>
      <c r="F26" s="16">
        <f t="shared" ref="F26:I26" si="11" xml:space="preserve"> F27+F30+F32</f>
        <v>4579800</v>
      </c>
      <c r="G26" s="16"/>
      <c r="H26" s="15">
        <f t="shared" si="7"/>
        <v>4579800</v>
      </c>
      <c r="I26" s="16">
        <f t="shared" si="11"/>
        <v>3698000</v>
      </c>
      <c r="J26" s="17"/>
      <c r="K26" s="15">
        <f t="shared" si="8"/>
        <v>3698000</v>
      </c>
    </row>
    <row r="27" spans="1:11" s="8" customFormat="1" ht="30.75" hidden="1" customHeight="1" x14ac:dyDescent="0.25">
      <c r="A27" s="4" t="s">
        <v>480</v>
      </c>
      <c r="B27" s="106" t="s">
        <v>481</v>
      </c>
      <c r="C27" s="15">
        <f t="shared" ref="C27:I27" si="12">C28+C29</f>
        <v>3448000</v>
      </c>
      <c r="D27" s="15"/>
      <c r="E27" s="15">
        <f t="shared" si="6"/>
        <v>3448000</v>
      </c>
      <c r="F27" s="15">
        <f t="shared" si="12"/>
        <v>1025000</v>
      </c>
      <c r="G27" s="15"/>
      <c r="H27" s="15">
        <f t="shared" si="7"/>
        <v>1025000</v>
      </c>
      <c r="I27" s="15">
        <f t="shared" si="12"/>
        <v>0</v>
      </c>
      <c r="J27" s="17"/>
      <c r="K27" s="15">
        <f t="shared" si="8"/>
        <v>0</v>
      </c>
    </row>
    <row r="28" spans="1:11" s="8" customFormat="1" ht="31.5" hidden="1" customHeight="1" x14ac:dyDescent="0.25">
      <c r="A28" s="4" t="s">
        <v>482</v>
      </c>
      <c r="B28" s="106" t="s">
        <v>481</v>
      </c>
      <c r="C28" s="15">
        <v>3448000</v>
      </c>
      <c r="D28" s="15"/>
      <c r="E28" s="15">
        <f t="shared" si="6"/>
        <v>3448000</v>
      </c>
      <c r="F28" s="15">
        <v>1025000</v>
      </c>
      <c r="G28" s="15"/>
      <c r="H28" s="15">
        <f t="shared" si="7"/>
        <v>1025000</v>
      </c>
      <c r="I28" s="15">
        <v>0</v>
      </c>
      <c r="J28" s="17"/>
      <c r="K28" s="15">
        <f t="shared" si="8"/>
        <v>0</v>
      </c>
    </row>
    <row r="29" spans="1:11" s="8" customFormat="1" ht="16.5" hidden="1" customHeight="1" x14ac:dyDescent="0.25">
      <c r="A29" s="4" t="s">
        <v>483</v>
      </c>
      <c r="B29" s="106" t="s">
        <v>484</v>
      </c>
      <c r="C29" s="15"/>
      <c r="D29" s="15"/>
      <c r="E29" s="15">
        <f t="shared" si="6"/>
        <v>0</v>
      </c>
      <c r="F29" s="15"/>
      <c r="G29" s="15"/>
      <c r="H29" s="15">
        <f t="shared" si="7"/>
        <v>0</v>
      </c>
      <c r="I29" s="15"/>
      <c r="J29" s="17"/>
      <c r="K29" s="15">
        <f t="shared" si="8"/>
        <v>0</v>
      </c>
    </row>
    <row r="30" spans="1:11" s="8" customFormat="1" ht="18.75" hidden="1" customHeight="1" x14ac:dyDescent="0.25">
      <c r="A30" s="4" t="s">
        <v>485</v>
      </c>
      <c r="B30" s="106" t="s">
        <v>486</v>
      </c>
      <c r="C30" s="15">
        <f>C31</f>
        <v>30700</v>
      </c>
      <c r="D30" s="15"/>
      <c r="E30" s="15">
        <f t="shared" si="6"/>
        <v>30700</v>
      </c>
      <c r="F30" s="15">
        <f t="shared" ref="F30:I30" si="13">F31</f>
        <v>32800</v>
      </c>
      <c r="G30" s="15"/>
      <c r="H30" s="15">
        <f t="shared" si="7"/>
        <v>32800</v>
      </c>
      <c r="I30" s="15">
        <f t="shared" si="13"/>
        <v>35000</v>
      </c>
      <c r="J30" s="17"/>
      <c r="K30" s="15">
        <f t="shared" si="8"/>
        <v>35000</v>
      </c>
    </row>
    <row r="31" spans="1:11" s="8" customFormat="1" ht="19.5" hidden="1" customHeight="1" x14ac:dyDescent="0.25">
      <c r="A31" s="4" t="s">
        <v>487</v>
      </c>
      <c r="B31" s="106" t="s">
        <v>486</v>
      </c>
      <c r="C31" s="15">
        <v>30700</v>
      </c>
      <c r="D31" s="15"/>
      <c r="E31" s="15">
        <f t="shared" si="6"/>
        <v>30700</v>
      </c>
      <c r="F31" s="15">
        <v>32800</v>
      </c>
      <c r="G31" s="15"/>
      <c r="H31" s="15">
        <f t="shared" si="7"/>
        <v>32800</v>
      </c>
      <c r="I31" s="15">
        <v>35000</v>
      </c>
      <c r="J31" s="17"/>
      <c r="K31" s="15">
        <f t="shared" si="8"/>
        <v>35000</v>
      </c>
    </row>
    <row r="32" spans="1:11" s="8" customFormat="1" ht="48.75" hidden="1" customHeight="1" x14ac:dyDescent="0.25">
      <c r="A32" s="4" t="s">
        <v>488</v>
      </c>
      <c r="B32" s="106" t="s">
        <v>489</v>
      </c>
      <c r="C32" s="15">
        <f t="shared" ref="C32:I32" si="14">C33</f>
        <v>187000</v>
      </c>
      <c r="D32" s="15"/>
      <c r="E32" s="15">
        <f t="shared" si="6"/>
        <v>187000</v>
      </c>
      <c r="F32" s="15">
        <f t="shared" si="14"/>
        <v>3522000</v>
      </c>
      <c r="G32" s="15"/>
      <c r="H32" s="15">
        <f t="shared" si="7"/>
        <v>3522000</v>
      </c>
      <c r="I32" s="15">
        <f t="shared" si="14"/>
        <v>3663000</v>
      </c>
      <c r="J32" s="17"/>
      <c r="K32" s="15">
        <f t="shared" si="8"/>
        <v>3663000</v>
      </c>
    </row>
    <row r="33" spans="1:11" s="8" customFormat="1" ht="62.25" hidden="1" customHeight="1" x14ac:dyDescent="0.25">
      <c r="A33" s="4" t="s">
        <v>490</v>
      </c>
      <c r="B33" s="106" t="s">
        <v>491</v>
      </c>
      <c r="C33" s="15">
        <v>187000</v>
      </c>
      <c r="D33" s="15"/>
      <c r="E33" s="15">
        <f t="shared" si="6"/>
        <v>187000</v>
      </c>
      <c r="F33" s="15">
        <v>3522000</v>
      </c>
      <c r="G33" s="15"/>
      <c r="H33" s="15">
        <f t="shared" si="7"/>
        <v>3522000</v>
      </c>
      <c r="I33" s="15">
        <v>3663000</v>
      </c>
      <c r="J33" s="17"/>
      <c r="K33" s="15">
        <f t="shared" si="8"/>
        <v>3663000</v>
      </c>
    </row>
    <row r="34" spans="1:11" s="8" customFormat="1" ht="19.5" hidden="1" customHeight="1" x14ac:dyDescent="0.25">
      <c r="A34" s="4" t="s">
        <v>492</v>
      </c>
      <c r="B34" s="5" t="s">
        <v>493</v>
      </c>
      <c r="C34" s="16">
        <f>C35</f>
        <v>1100000</v>
      </c>
      <c r="D34" s="16"/>
      <c r="E34" s="15">
        <f t="shared" si="6"/>
        <v>1100000</v>
      </c>
      <c r="F34" s="16">
        <f t="shared" ref="F34:I34" si="15">F35</f>
        <v>1100000</v>
      </c>
      <c r="G34" s="16"/>
      <c r="H34" s="15">
        <f t="shared" si="7"/>
        <v>1100000</v>
      </c>
      <c r="I34" s="16">
        <f t="shared" si="15"/>
        <v>1100000</v>
      </c>
      <c r="J34" s="17"/>
      <c r="K34" s="15">
        <f t="shared" si="8"/>
        <v>1100000</v>
      </c>
    </row>
    <row r="35" spans="1:11" s="8" customFormat="1" ht="48" hidden="1" customHeight="1" x14ac:dyDescent="0.25">
      <c r="A35" s="4" t="s">
        <v>494</v>
      </c>
      <c r="B35" s="106" t="s">
        <v>495</v>
      </c>
      <c r="C35" s="15">
        <v>1100000</v>
      </c>
      <c r="D35" s="15"/>
      <c r="E35" s="15">
        <f t="shared" si="6"/>
        <v>1100000</v>
      </c>
      <c r="F35" s="15">
        <v>1100000</v>
      </c>
      <c r="G35" s="15"/>
      <c r="H35" s="15">
        <f t="shared" si="7"/>
        <v>1100000</v>
      </c>
      <c r="I35" s="15">
        <v>1100000</v>
      </c>
      <c r="J35" s="17"/>
      <c r="K35" s="15">
        <f t="shared" si="8"/>
        <v>1100000</v>
      </c>
    </row>
    <row r="36" spans="1:11" s="8" customFormat="1" ht="76.5" hidden="1" customHeight="1" x14ac:dyDescent="0.25">
      <c r="A36" s="4" t="s">
        <v>496</v>
      </c>
      <c r="B36" s="106" t="s">
        <v>497</v>
      </c>
      <c r="C36" s="15">
        <v>1100000</v>
      </c>
      <c r="D36" s="15"/>
      <c r="E36" s="15">
        <f t="shared" si="6"/>
        <v>1100000</v>
      </c>
      <c r="F36" s="15">
        <v>1100000</v>
      </c>
      <c r="G36" s="15"/>
      <c r="H36" s="15">
        <f t="shared" si="7"/>
        <v>1100000</v>
      </c>
      <c r="I36" s="15">
        <v>1100000</v>
      </c>
      <c r="J36" s="17"/>
      <c r="K36" s="15">
        <f t="shared" si="8"/>
        <v>1100000</v>
      </c>
    </row>
    <row r="37" spans="1:11" s="8" customFormat="1" ht="73.5" hidden="1" customHeight="1" x14ac:dyDescent="0.25">
      <c r="A37" s="4" t="s">
        <v>498</v>
      </c>
      <c r="B37" s="5" t="s">
        <v>499</v>
      </c>
      <c r="C37" s="62">
        <f>C38+C44+C47</f>
        <v>1477100</v>
      </c>
      <c r="D37" s="62"/>
      <c r="E37" s="15">
        <f t="shared" si="6"/>
        <v>1477100</v>
      </c>
      <c r="F37" s="62">
        <f t="shared" ref="F37:I37" si="16">F38+F44+F47</f>
        <v>1572400</v>
      </c>
      <c r="G37" s="62"/>
      <c r="H37" s="15">
        <f t="shared" si="7"/>
        <v>1572400</v>
      </c>
      <c r="I37" s="62">
        <f t="shared" si="16"/>
        <v>1575400</v>
      </c>
      <c r="J37" s="17"/>
      <c r="K37" s="15">
        <f t="shared" si="8"/>
        <v>1575400</v>
      </c>
    </row>
    <row r="38" spans="1:11" s="8" customFormat="1" ht="132.75" hidden="1" customHeight="1" x14ac:dyDescent="0.25">
      <c r="A38" s="4" t="s">
        <v>500</v>
      </c>
      <c r="B38" s="76" t="s">
        <v>501</v>
      </c>
      <c r="C38" s="6">
        <f>C39+C42</f>
        <v>1356400</v>
      </c>
      <c r="D38" s="6"/>
      <c r="E38" s="15">
        <f t="shared" si="6"/>
        <v>1356400</v>
      </c>
      <c r="F38" s="6">
        <f t="shared" ref="F38:I38" si="17">F39+F42</f>
        <v>1451700</v>
      </c>
      <c r="G38" s="6"/>
      <c r="H38" s="15">
        <f t="shared" si="7"/>
        <v>1451700</v>
      </c>
      <c r="I38" s="6">
        <f t="shared" si="17"/>
        <v>1454700</v>
      </c>
      <c r="J38" s="17"/>
      <c r="K38" s="15">
        <f t="shared" si="8"/>
        <v>1454700</v>
      </c>
    </row>
    <row r="39" spans="1:11" s="8" customFormat="1" ht="102.75" hidden="1" customHeight="1" x14ac:dyDescent="0.25">
      <c r="A39" s="4" t="s">
        <v>502</v>
      </c>
      <c r="B39" s="106" t="s">
        <v>503</v>
      </c>
      <c r="C39" s="15">
        <f>C40+C41</f>
        <v>1128400</v>
      </c>
      <c r="D39" s="15"/>
      <c r="E39" s="15">
        <f t="shared" si="6"/>
        <v>1128400</v>
      </c>
      <c r="F39" s="15">
        <f t="shared" ref="F39:I39" si="18">F40+F41</f>
        <v>1221100</v>
      </c>
      <c r="G39" s="15"/>
      <c r="H39" s="15">
        <f t="shared" si="7"/>
        <v>1221100</v>
      </c>
      <c r="I39" s="15">
        <f t="shared" si="18"/>
        <v>1221100</v>
      </c>
      <c r="J39" s="17"/>
      <c r="K39" s="15">
        <f t="shared" si="8"/>
        <v>1221100</v>
      </c>
    </row>
    <row r="40" spans="1:11" s="8" customFormat="1" ht="160.5" hidden="1" customHeight="1" x14ac:dyDescent="0.25">
      <c r="A40" s="4" t="s">
        <v>504</v>
      </c>
      <c r="B40" s="76" t="s">
        <v>505</v>
      </c>
      <c r="C40" s="15">
        <v>494400</v>
      </c>
      <c r="D40" s="15"/>
      <c r="E40" s="15">
        <f t="shared" si="6"/>
        <v>494400</v>
      </c>
      <c r="F40" s="15">
        <v>525400</v>
      </c>
      <c r="G40" s="15"/>
      <c r="H40" s="15">
        <f t="shared" si="7"/>
        <v>525400</v>
      </c>
      <c r="I40" s="15">
        <v>525400</v>
      </c>
      <c r="J40" s="17"/>
      <c r="K40" s="15">
        <f t="shared" si="8"/>
        <v>525400</v>
      </c>
    </row>
    <row r="41" spans="1:11" s="8" customFormat="1" ht="149.25" hidden="1" customHeight="1" x14ac:dyDescent="0.25">
      <c r="A41" s="4" t="s">
        <v>506</v>
      </c>
      <c r="B41" s="76" t="s">
        <v>507</v>
      </c>
      <c r="C41" s="15">
        <v>634000</v>
      </c>
      <c r="D41" s="15"/>
      <c r="E41" s="15">
        <f t="shared" si="6"/>
        <v>634000</v>
      </c>
      <c r="F41" s="15">
        <v>695700</v>
      </c>
      <c r="G41" s="15"/>
      <c r="H41" s="15">
        <f t="shared" si="7"/>
        <v>695700</v>
      </c>
      <c r="I41" s="15">
        <v>695700</v>
      </c>
      <c r="J41" s="17"/>
      <c r="K41" s="15">
        <f t="shared" si="8"/>
        <v>695700</v>
      </c>
    </row>
    <row r="42" spans="1:11" s="8" customFormat="1" ht="135" hidden="1" customHeight="1" x14ac:dyDescent="0.25">
      <c r="A42" s="4" t="s">
        <v>508</v>
      </c>
      <c r="B42" s="76" t="s">
        <v>509</v>
      </c>
      <c r="C42" s="6">
        <f>C43</f>
        <v>228000</v>
      </c>
      <c r="D42" s="6"/>
      <c r="E42" s="15">
        <f t="shared" si="6"/>
        <v>228000</v>
      </c>
      <c r="F42" s="6">
        <f t="shared" ref="F42:I42" si="19">F43</f>
        <v>230600</v>
      </c>
      <c r="G42" s="6"/>
      <c r="H42" s="15">
        <f t="shared" si="7"/>
        <v>230600</v>
      </c>
      <c r="I42" s="6">
        <f t="shared" si="19"/>
        <v>233600</v>
      </c>
      <c r="J42" s="17"/>
      <c r="K42" s="15">
        <f t="shared" si="8"/>
        <v>233600</v>
      </c>
    </row>
    <row r="43" spans="1:11" s="8" customFormat="1" ht="121.5" hidden="1" customHeight="1" x14ac:dyDescent="0.25">
      <c r="A43" s="4" t="s">
        <v>510</v>
      </c>
      <c r="B43" s="106" t="s">
        <v>511</v>
      </c>
      <c r="C43" s="15">
        <v>228000</v>
      </c>
      <c r="D43" s="15"/>
      <c r="E43" s="15">
        <f t="shared" si="6"/>
        <v>228000</v>
      </c>
      <c r="F43" s="15">
        <v>230600</v>
      </c>
      <c r="G43" s="15"/>
      <c r="H43" s="15">
        <f t="shared" si="7"/>
        <v>230600</v>
      </c>
      <c r="I43" s="15">
        <v>233600</v>
      </c>
      <c r="J43" s="17"/>
      <c r="K43" s="15">
        <f t="shared" si="8"/>
        <v>233600</v>
      </c>
    </row>
    <row r="44" spans="1:11" s="8" customFormat="1" ht="26.25" hidden="1" customHeight="1" x14ac:dyDescent="0.25">
      <c r="A44" s="4" t="s">
        <v>512</v>
      </c>
      <c r="B44" s="106" t="s">
        <v>513</v>
      </c>
      <c r="C44" s="15">
        <f>C45</f>
        <v>0</v>
      </c>
      <c r="D44" s="15"/>
      <c r="E44" s="15">
        <f t="shared" si="6"/>
        <v>0</v>
      </c>
      <c r="F44" s="15">
        <f t="shared" ref="F44:I44" si="20">F45</f>
        <v>0</v>
      </c>
      <c r="G44" s="15"/>
      <c r="H44" s="15">
        <f t="shared" si="7"/>
        <v>0</v>
      </c>
      <c r="I44" s="15">
        <f t="shared" si="20"/>
        <v>0</v>
      </c>
      <c r="J44" s="17"/>
      <c r="K44" s="15">
        <f t="shared" si="8"/>
        <v>0</v>
      </c>
    </row>
    <row r="45" spans="1:11" s="8" customFormat="1" ht="54" hidden="1" customHeight="1" x14ac:dyDescent="0.25">
      <c r="A45" s="4" t="s">
        <v>514</v>
      </c>
      <c r="B45" s="106" t="s">
        <v>515</v>
      </c>
      <c r="C45" s="15">
        <f t="shared" ref="C45" si="21">C46</f>
        <v>0</v>
      </c>
      <c r="D45" s="15"/>
      <c r="E45" s="15">
        <f t="shared" si="6"/>
        <v>0</v>
      </c>
      <c r="F45" s="15">
        <f>F46</f>
        <v>0</v>
      </c>
      <c r="G45" s="15"/>
      <c r="H45" s="15">
        <f t="shared" si="7"/>
        <v>0</v>
      </c>
      <c r="I45" s="15">
        <f>I46</f>
        <v>0</v>
      </c>
      <c r="J45" s="17"/>
      <c r="K45" s="15">
        <f t="shared" si="8"/>
        <v>0</v>
      </c>
    </row>
    <row r="46" spans="1:11" s="8" customFormat="1" ht="7.5" hidden="1" customHeight="1" x14ac:dyDescent="0.25">
      <c r="A46" s="4" t="s">
        <v>516</v>
      </c>
      <c r="B46" s="106" t="s">
        <v>517</v>
      </c>
      <c r="C46" s="15"/>
      <c r="D46" s="15"/>
      <c r="E46" s="15">
        <f t="shared" si="6"/>
        <v>0</v>
      </c>
      <c r="F46" s="15"/>
      <c r="G46" s="15"/>
      <c r="H46" s="15">
        <f t="shared" si="7"/>
        <v>0</v>
      </c>
      <c r="I46" s="15"/>
      <c r="J46" s="17"/>
      <c r="K46" s="15">
        <f t="shared" si="8"/>
        <v>0</v>
      </c>
    </row>
    <row r="47" spans="1:11" s="8" customFormat="1" ht="134.25" hidden="1" customHeight="1" x14ac:dyDescent="0.25">
      <c r="A47" s="4" t="s">
        <v>518</v>
      </c>
      <c r="B47" s="106" t="s">
        <v>519</v>
      </c>
      <c r="C47" s="15">
        <f t="shared" ref="C47:I48" si="22">C48</f>
        <v>120700</v>
      </c>
      <c r="D47" s="15"/>
      <c r="E47" s="15">
        <f t="shared" si="6"/>
        <v>120700</v>
      </c>
      <c r="F47" s="15">
        <f t="shared" si="22"/>
        <v>120700</v>
      </c>
      <c r="G47" s="15"/>
      <c r="H47" s="15">
        <f t="shared" si="7"/>
        <v>120700</v>
      </c>
      <c r="I47" s="15">
        <f t="shared" si="22"/>
        <v>120700</v>
      </c>
      <c r="J47" s="17"/>
      <c r="K47" s="15">
        <f t="shared" si="8"/>
        <v>120700</v>
      </c>
    </row>
    <row r="48" spans="1:11" s="8" customFormat="1" ht="134.25" hidden="1" customHeight="1" x14ac:dyDescent="0.25">
      <c r="A48" s="4" t="s">
        <v>520</v>
      </c>
      <c r="B48" s="106" t="s">
        <v>521</v>
      </c>
      <c r="C48" s="15">
        <f t="shared" si="22"/>
        <v>120700</v>
      </c>
      <c r="D48" s="15"/>
      <c r="E48" s="15">
        <f t="shared" si="6"/>
        <v>120700</v>
      </c>
      <c r="F48" s="15">
        <f t="shared" si="22"/>
        <v>120700</v>
      </c>
      <c r="G48" s="15"/>
      <c r="H48" s="15">
        <f t="shared" si="7"/>
        <v>120700</v>
      </c>
      <c r="I48" s="15">
        <f t="shared" si="22"/>
        <v>120700</v>
      </c>
      <c r="J48" s="17"/>
      <c r="K48" s="15">
        <f t="shared" si="8"/>
        <v>120700</v>
      </c>
    </row>
    <row r="49" spans="1:11" s="8" customFormat="1" ht="137.25" hidden="1" customHeight="1" x14ac:dyDescent="0.25">
      <c r="A49" s="4" t="s">
        <v>522</v>
      </c>
      <c r="B49" s="106" t="s">
        <v>523</v>
      </c>
      <c r="C49" s="15">
        <v>120700</v>
      </c>
      <c r="D49" s="15"/>
      <c r="E49" s="15">
        <f t="shared" si="6"/>
        <v>120700</v>
      </c>
      <c r="F49" s="15">
        <v>120700</v>
      </c>
      <c r="G49" s="15"/>
      <c r="H49" s="15">
        <f t="shared" si="7"/>
        <v>120700</v>
      </c>
      <c r="I49" s="15">
        <v>120700</v>
      </c>
      <c r="J49" s="17"/>
      <c r="K49" s="15">
        <f t="shared" si="8"/>
        <v>120700</v>
      </c>
    </row>
    <row r="50" spans="1:11" s="8" customFormat="1" ht="31.5" hidden="1" customHeight="1" x14ac:dyDescent="0.25">
      <c r="A50" s="4" t="s">
        <v>524</v>
      </c>
      <c r="B50" s="5" t="s">
        <v>525</v>
      </c>
      <c r="C50" s="16">
        <f t="shared" ref="C50:I50" si="23">C51</f>
        <v>103400</v>
      </c>
      <c r="D50" s="16"/>
      <c r="E50" s="15">
        <f t="shared" si="6"/>
        <v>103400</v>
      </c>
      <c r="F50" s="16">
        <f t="shared" si="23"/>
        <v>103400</v>
      </c>
      <c r="G50" s="16"/>
      <c r="H50" s="15">
        <f t="shared" si="7"/>
        <v>103400</v>
      </c>
      <c r="I50" s="16">
        <f t="shared" si="23"/>
        <v>103400</v>
      </c>
      <c r="J50" s="17"/>
      <c r="K50" s="15">
        <f t="shared" si="8"/>
        <v>103400</v>
      </c>
    </row>
    <row r="51" spans="1:11" s="8" customFormat="1" ht="34.5" hidden="1" customHeight="1" x14ac:dyDescent="0.25">
      <c r="A51" s="4" t="s">
        <v>526</v>
      </c>
      <c r="B51" s="106" t="s">
        <v>527</v>
      </c>
      <c r="C51" s="15">
        <f t="shared" ref="C51" si="24">C52+C53+C55</f>
        <v>103400</v>
      </c>
      <c r="D51" s="15"/>
      <c r="E51" s="15">
        <f t="shared" si="6"/>
        <v>103400</v>
      </c>
      <c r="F51" s="15">
        <f t="shared" ref="F51:I51" si="25">F52+F53+F55+F56</f>
        <v>103400</v>
      </c>
      <c r="G51" s="15"/>
      <c r="H51" s="15">
        <f t="shared" si="7"/>
        <v>103400</v>
      </c>
      <c r="I51" s="15">
        <f t="shared" si="25"/>
        <v>103400</v>
      </c>
      <c r="J51" s="17"/>
      <c r="K51" s="15">
        <f t="shared" si="8"/>
        <v>103400</v>
      </c>
    </row>
    <row r="52" spans="1:11" s="8" customFormat="1" ht="47.25" hidden="1" customHeight="1" x14ac:dyDescent="0.25">
      <c r="A52" s="4" t="s">
        <v>528</v>
      </c>
      <c r="B52" s="106" t="s">
        <v>529</v>
      </c>
      <c r="C52" s="15">
        <v>18400</v>
      </c>
      <c r="D52" s="15"/>
      <c r="E52" s="15">
        <f t="shared" si="6"/>
        <v>18400</v>
      </c>
      <c r="F52" s="15">
        <v>18400</v>
      </c>
      <c r="G52" s="15"/>
      <c r="H52" s="15">
        <f t="shared" si="7"/>
        <v>18400</v>
      </c>
      <c r="I52" s="15">
        <v>18400</v>
      </c>
      <c r="J52" s="17"/>
      <c r="K52" s="15">
        <f t="shared" si="8"/>
        <v>18400</v>
      </c>
    </row>
    <row r="53" spans="1:11" s="8" customFormat="1" ht="32.25" hidden="1" customHeight="1" x14ac:dyDescent="0.25">
      <c r="A53" s="4" t="s">
        <v>530</v>
      </c>
      <c r="B53" s="106" t="s">
        <v>531</v>
      </c>
      <c r="C53" s="15">
        <v>16200</v>
      </c>
      <c r="D53" s="15"/>
      <c r="E53" s="15">
        <f t="shared" si="6"/>
        <v>16200</v>
      </c>
      <c r="F53" s="15">
        <v>16200</v>
      </c>
      <c r="G53" s="15"/>
      <c r="H53" s="15">
        <f t="shared" si="7"/>
        <v>16200</v>
      </c>
      <c r="I53" s="15">
        <v>16200</v>
      </c>
      <c r="J53" s="17"/>
      <c r="K53" s="15">
        <f t="shared" si="8"/>
        <v>16200</v>
      </c>
    </row>
    <row r="54" spans="1:11" s="8" customFormat="1" ht="32.25" hidden="1" customHeight="1" x14ac:dyDescent="0.25">
      <c r="A54" s="81" t="s">
        <v>652</v>
      </c>
      <c r="B54" s="83" t="s">
        <v>653</v>
      </c>
      <c r="C54" s="15">
        <f>C55</f>
        <v>68800</v>
      </c>
      <c r="D54" s="15"/>
      <c r="E54" s="15">
        <f t="shared" si="6"/>
        <v>68800</v>
      </c>
      <c r="F54" s="15">
        <f t="shared" ref="F54:I54" si="26">F55</f>
        <v>68800</v>
      </c>
      <c r="G54" s="15"/>
      <c r="H54" s="15">
        <f t="shared" si="7"/>
        <v>68800</v>
      </c>
      <c r="I54" s="15">
        <f t="shared" si="26"/>
        <v>68800</v>
      </c>
      <c r="J54" s="17"/>
      <c r="K54" s="15">
        <f t="shared" si="8"/>
        <v>68800</v>
      </c>
    </row>
    <row r="55" spans="1:11" s="8" customFormat="1" ht="33" hidden="1" customHeight="1" x14ac:dyDescent="0.25">
      <c r="A55" s="4" t="s">
        <v>532</v>
      </c>
      <c r="B55" s="106" t="s">
        <v>533</v>
      </c>
      <c r="C55" s="15">
        <v>68800</v>
      </c>
      <c r="D55" s="15"/>
      <c r="E55" s="15">
        <f t="shared" si="6"/>
        <v>68800</v>
      </c>
      <c r="F55" s="15">
        <v>68800</v>
      </c>
      <c r="G55" s="15"/>
      <c r="H55" s="15">
        <f t="shared" si="7"/>
        <v>68800</v>
      </c>
      <c r="I55" s="15">
        <v>68800</v>
      </c>
      <c r="J55" s="17"/>
      <c r="K55" s="15">
        <f t="shared" si="8"/>
        <v>68800</v>
      </c>
    </row>
    <row r="56" spans="1:11" s="8" customFormat="1" ht="15.75" hidden="1" customHeight="1" x14ac:dyDescent="0.25">
      <c r="A56" s="4"/>
      <c r="B56" s="106"/>
      <c r="C56" s="15"/>
      <c r="D56" s="15"/>
      <c r="E56" s="15">
        <f t="shared" si="6"/>
        <v>0</v>
      </c>
      <c r="F56" s="15"/>
      <c r="G56" s="15"/>
      <c r="H56" s="15">
        <f t="shared" si="7"/>
        <v>0</v>
      </c>
      <c r="I56" s="15"/>
      <c r="J56" s="17"/>
      <c r="K56" s="15">
        <f t="shared" si="8"/>
        <v>0</v>
      </c>
    </row>
    <row r="57" spans="1:11" s="8" customFormat="1" ht="57.75" hidden="1" customHeight="1" x14ac:dyDescent="0.25">
      <c r="A57" s="4" t="s">
        <v>534</v>
      </c>
      <c r="B57" s="5" t="s">
        <v>535</v>
      </c>
      <c r="C57" s="62">
        <f>C58</f>
        <v>332000</v>
      </c>
      <c r="D57" s="62"/>
      <c r="E57" s="15">
        <f t="shared" si="6"/>
        <v>332000</v>
      </c>
      <c r="F57" s="62">
        <f t="shared" ref="F57:I57" si="27">F58</f>
        <v>346600</v>
      </c>
      <c r="G57" s="62"/>
      <c r="H57" s="15">
        <f t="shared" si="7"/>
        <v>346600</v>
      </c>
      <c r="I57" s="62">
        <f t="shared" si="27"/>
        <v>361900</v>
      </c>
      <c r="J57" s="17"/>
      <c r="K57" s="15">
        <f t="shared" si="8"/>
        <v>361900</v>
      </c>
    </row>
    <row r="58" spans="1:11" s="8" customFormat="1" ht="32.25" hidden="1" customHeight="1" x14ac:dyDescent="0.25">
      <c r="A58" s="4" t="s">
        <v>536</v>
      </c>
      <c r="B58" s="107" t="s">
        <v>537</v>
      </c>
      <c r="C58" s="6">
        <f>C62+C60</f>
        <v>332000</v>
      </c>
      <c r="D58" s="6"/>
      <c r="E58" s="15">
        <f t="shared" si="6"/>
        <v>332000</v>
      </c>
      <c r="F58" s="6">
        <f t="shared" ref="F58:I58" si="28">F62+F60</f>
        <v>346600</v>
      </c>
      <c r="G58" s="6"/>
      <c r="H58" s="15">
        <f t="shared" si="7"/>
        <v>346600</v>
      </c>
      <c r="I58" s="6">
        <f t="shared" si="28"/>
        <v>361900</v>
      </c>
      <c r="J58" s="17"/>
      <c r="K58" s="15">
        <f t="shared" si="8"/>
        <v>361900</v>
      </c>
    </row>
    <row r="59" spans="1:11" s="8" customFormat="1" ht="51" hidden="1" customHeight="1" x14ac:dyDescent="0.25">
      <c r="A59" s="4" t="s">
        <v>538</v>
      </c>
      <c r="B59" s="107" t="s">
        <v>539</v>
      </c>
      <c r="C59" s="6">
        <f>C60</f>
        <v>332000</v>
      </c>
      <c r="D59" s="6"/>
      <c r="E59" s="15">
        <f t="shared" si="6"/>
        <v>332000</v>
      </c>
      <c r="F59" s="6">
        <f t="shared" ref="F59:I59" si="29">F60</f>
        <v>346600</v>
      </c>
      <c r="G59" s="6"/>
      <c r="H59" s="15">
        <f t="shared" si="7"/>
        <v>346600</v>
      </c>
      <c r="I59" s="6">
        <f t="shared" si="29"/>
        <v>361900</v>
      </c>
      <c r="J59" s="17"/>
      <c r="K59" s="15">
        <f t="shared" si="8"/>
        <v>361900</v>
      </c>
    </row>
    <row r="60" spans="1:11" s="8" customFormat="1" ht="60.75" hidden="1" customHeight="1" x14ac:dyDescent="0.25">
      <c r="A60" s="77" t="s">
        <v>540</v>
      </c>
      <c r="B60" s="106" t="s">
        <v>541</v>
      </c>
      <c r="C60" s="6">
        <v>332000</v>
      </c>
      <c r="D60" s="6"/>
      <c r="E60" s="15">
        <f t="shared" si="6"/>
        <v>332000</v>
      </c>
      <c r="F60" s="6">
        <v>346600</v>
      </c>
      <c r="G60" s="6"/>
      <c r="H60" s="15">
        <f t="shared" si="7"/>
        <v>346600</v>
      </c>
      <c r="I60" s="6">
        <v>361900</v>
      </c>
      <c r="J60" s="17"/>
      <c r="K60" s="15">
        <f t="shared" si="8"/>
        <v>361900</v>
      </c>
    </row>
    <row r="61" spans="1:11" s="8" customFormat="1" ht="33" hidden="1" customHeight="1" x14ac:dyDescent="0.25">
      <c r="A61" s="4" t="s">
        <v>542</v>
      </c>
      <c r="B61" s="106" t="s">
        <v>543</v>
      </c>
      <c r="C61" s="6">
        <f>C62</f>
        <v>0</v>
      </c>
      <c r="D61" s="6"/>
      <c r="E61" s="15">
        <f t="shared" si="6"/>
        <v>0</v>
      </c>
      <c r="F61" s="6">
        <f t="shared" ref="F61:I61" si="30">F62</f>
        <v>0</v>
      </c>
      <c r="G61" s="6"/>
      <c r="H61" s="15">
        <f t="shared" si="7"/>
        <v>0</v>
      </c>
      <c r="I61" s="6">
        <f t="shared" si="30"/>
        <v>0</v>
      </c>
      <c r="J61" s="17"/>
      <c r="K61" s="15">
        <f t="shared" si="8"/>
        <v>0</v>
      </c>
    </row>
    <row r="62" spans="1:11" s="8" customFormat="1" ht="34.5" hidden="1" customHeight="1" x14ac:dyDescent="0.25">
      <c r="A62" s="4" t="s">
        <v>544</v>
      </c>
      <c r="B62" s="106" t="s">
        <v>545</v>
      </c>
      <c r="C62" s="6">
        <v>0</v>
      </c>
      <c r="D62" s="6"/>
      <c r="E62" s="15">
        <f t="shared" si="6"/>
        <v>0</v>
      </c>
      <c r="F62" s="6">
        <v>0</v>
      </c>
      <c r="G62" s="6"/>
      <c r="H62" s="15">
        <f t="shared" si="7"/>
        <v>0</v>
      </c>
      <c r="I62" s="6">
        <v>0</v>
      </c>
      <c r="J62" s="17"/>
      <c r="K62" s="15">
        <f t="shared" si="8"/>
        <v>0</v>
      </c>
    </row>
    <row r="63" spans="1:11" s="8" customFormat="1" ht="47.25" hidden="1" customHeight="1" x14ac:dyDescent="0.25">
      <c r="A63" s="4" t="s">
        <v>546</v>
      </c>
      <c r="B63" s="5" t="s">
        <v>547</v>
      </c>
      <c r="C63" s="62">
        <f>C64</f>
        <v>200000</v>
      </c>
      <c r="D63" s="62"/>
      <c r="E63" s="15">
        <f t="shared" si="6"/>
        <v>200000</v>
      </c>
      <c r="F63" s="62">
        <f t="shared" ref="F63:I63" si="31">F64</f>
        <v>200000</v>
      </c>
      <c r="G63" s="62"/>
      <c r="H63" s="15">
        <f t="shared" si="7"/>
        <v>200000</v>
      </c>
      <c r="I63" s="62">
        <f t="shared" si="31"/>
        <v>200000</v>
      </c>
      <c r="J63" s="17"/>
      <c r="K63" s="15">
        <f t="shared" si="8"/>
        <v>200000</v>
      </c>
    </row>
    <row r="64" spans="1:11" s="8" customFormat="1" ht="63" hidden="1" customHeight="1" x14ac:dyDescent="0.25">
      <c r="A64" s="4" t="s">
        <v>548</v>
      </c>
      <c r="B64" s="106" t="s">
        <v>549</v>
      </c>
      <c r="C64" s="15">
        <f t="shared" ref="C64:I64" si="32">C65</f>
        <v>200000</v>
      </c>
      <c r="D64" s="15"/>
      <c r="E64" s="15">
        <f t="shared" si="6"/>
        <v>200000</v>
      </c>
      <c r="F64" s="15">
        <f t="shared" si="32"/>
        <v>200000</v>
      </c>
      <c r="G64" s="15"/>
      <c r="H64" s="15">
        <f t="shared" si="7"/>
        <v>200000</v>
      </c>
      <c r="I64" s="15">
        <f t="shared" si="32"/>
        <v>200000</v>
      </c>
      <c r="J64" s="17"/>
      <c r="K64" s="15">
        <f t="shared" si="8"/>
        <v>200000</v>
      </c>
    </row>
    <row r="65" spans="1:11" s="8" customFormat="1" ht="63" hidden="1" customHeight="1" x14ac:dyDescent="0.25">
      <c r="A65" s="4" t="s">
        <v>550</v>
      </c>
      <c r="B65" s="106" t="s">
        <v>551</v>
      </c>
      <c r="C65" s="15">
        <f>C66+C67</f>
        <v>200000</v>
      </c>
      <c r="D65" s="15"/>
      <c r="E65" s="15">
        <f t="shared" si="6"/>
        <v>200000</v>
      </c>
      <c r="F65" s="15">
        <f t="shared" ref="F65:I65" si="33">F66+F67</f>
        <v>200000</v>
      </c>
      <c r="G65" s="15"/>
      <c r="H65" s="15">
        <f t="shared" si="7"/>
        <v>200000</v>
      </c>
      <c r="I65" s="15">
        <f t="shared" si="33"/>
        <v>200000</v>
      </c>
      <c r="J65" s="17"/>
      <c r="K65" s="15">
        <f t="shared" si="8"/>
        <v>200000</v>
      </c>
    </row>
    <row r="66" spans="1:11" s="8" customFormat="1" ht="107.25" hidden="1" customHeight="1" x14ac:dyDescent="0.25">
      <c r="A66" s="4" t="s">
        <v>552</v>
      </c>
      <c r="B66" s="106" t="s">
        <v>553</v>
      </c>
      <c r="C66" s="15">
        <v>50000</v>
      </c>
      <c r="D66" s="15"/>
      <c r="E66" s="15">
        <f t="shared" si="6"/>
        <v>50000</v>
      </c>
      <c r="F66" s="15">
        <v>50000</v>
      </c>
      <c r="G66" s="15"/>
      <c r="H66" s="15">
        <f t="shared" si="7"/>
        <v>50000</v>
      </c>
      <c r="I66" s="15">
        <v>50000</v>
      </c>
      <c r="J66" s="17"/>
      <c r="K66" s="15">
        <f t="shared" si="8"/>
        <v>50000</v>
      </c>
    </row>
    <row r="67" spans="1:11" s="8" customFormat="1" ht="78" hidden="1" customHeight="1" x14ac:dyDescent="0.25">
      <c r="A67" s="4" t="s">
        <v>554</v>
      </c>
      <c r="B67" s="106" t="s">
        <v>555</v>
      </c>
      <c r="C67" s="15">
        <v>150000</v>
      </c>
      <c r="D67" s="15"/>
      <c r="E67" s="15">
        <f t="shared" si="6"/>
        <v>150000</v>
      </c>
      <c r="F67" s="15">
        <v>150000</v>
      </c>
      <c r="G67" s="15"/>
      <c r="H67" s="15">
        <f t="shared" si="7"/>
        <v>150000</v>
      </c>
      <c r="I67" s="15">
        <v>150000</v>
      </c>
      <c r="J67" s="17"/>
      <c r="K67" s="15">
        <f t="shared" si="8"/>
        <v>150000</v>
      </c>
    </row>
    <row r="68" spans="1:11" s="8" customFormat="1" ht="31.5" customHeight="1" x14ac:dyDescent="0.25">
      <c r="A68" s="4" t="s">
        <v>556</v>
      </c>
      <c r="B68" s="5" t="s">
        <v>557</v>
      </c>
      <c r="C68" s="16">
        <f>C71+C73+C75+C77+C79+C81</f>
        <v>40000</v>
      </c>
      <c r="D68" s="16">
        <f>D71+D73+D75+D77+D79+D81</f>
        <v>0</v>
      </c>
      <c r="E68" s="16">
        <f t="shared" ref="E68:K68" si="34">E71+E73+E75+E77+E79+E81</f>
        <v>40000</v>
      </c>
      <c r="F68" s="16">
        <f t="shared" si="34"/>
        <v>40000</v>
      </c>
      <c r="G68" s="16">
        <f t="shared" si="34"/>
        <v>0</v>
      </c>
      <c r="H68" s="16">
        <f t="shared" si="34"/>
        <v>40000</v>
      </c>
      <c r="I68" s="16">
        <f t="shared" si="34"/>
        <v>40000</v>
      </c>
      <c r="J68" s="16">
        <f t="shared" si="34"/>
        <v>0</v>
      </c>
      <c r="K68" s="16">
        <f t="shared" si="34"/>
        <v>40000</v>
      </c>
    </row>
    <row r="69" spans="1:11" s="8" customFormat="1" ht="60" hidden="1" customHeight="1" x14ac:dyDescent="0.25">
      <c r="A69" s="87" t="s">
        <v>686</v>
      </c>
      <c r="B69" s="73" t="s">
        <v>687</v>
      </c>
      <c r="C69" s="16">
        <f>C70+C72+C74+C76+C78+C80</f>
        <v>40000</v>
      </c>
      <c r="D69" s="16"/>
      <c r="E69" s="15">
        <f t="shared" si="6"/>
        <v>40000</v>
      </c>
      <c r="F69" s="16">
        <f t="shared" ref="F69:I69" si="35">F70+F72+F74+F76+F78+F80</f>
        <v>40000</v>
      </c>
      <c r="G69" s="16"/>
      <c r="H69" s="15">
        <f t="shared" si="7"/>
        <v>40000</v>
      </c>
      <c r="I69" s="16">
        <f t="shared" si="35"/>
        <v>38000</v>
      </c>
      <c r="J69" s="17"/>
      <c r="K69" s="15">
        <f t="shared" si="8"/>
        <v>38000</v>
      </c>
    </row>
    <row r="70" spans="1:11" s="8" customFormat="1" ht="105" hidden="1" customHeight="1" x14ac:dyDescent="0.25">
      <c r="A70" s="73" t="s">
        <v>688</v>
      </c>
      <c r="B70" s="73" t="s">
        <v>689</v>
      </c>
      <c r="C70" s="16">
        <f>C71</f>
        <v>3500</v>
      </c>
      <c r="D70" s="16"/>
      <c r="E70" s="15">
        <f t="shared" si="6"/>
        <v>3500</v>
      </c>
      <c r="F70" s="16">
        <f t="shared" ref="F70:I70" si="36">F71</f>
        <v>3500</v>
      </c>
      <c r="G70" s="16"/>
      <c r="H70" s="15">
        <f t="shared" si="7"/>
        <v>3500</v>
      </c>
      <c r="I70" s="16">
        <f t="shared" si="36"/>
        <v>3500</v>
      </c>
      <c r="J70" s="17"/>
      <c r="K70" s="15">
        <f t="shared" si="8"/>
        <v>3500</v>
      </c>
    </row>
    <row r="71" spans="1:11" s="8" customFormat="1" ht="134.25" hidden="1" customHeight="1" x14ac:dyDescent="0.25">
      <c r="A71" s="4" t="s">
        <v>558</v>
      </c>
      <c r="B71" s="106" t="s">
        <v>559</v>
      </c>
      <c r="C71" s="15">
        <v>3500</v>
      </c>
      <c r="D71" s="15"/>
      <c r="E71" s="15">
        <f t="shared" si="6"/>
        <v>3500</v>
      </c>
      <c r="F71" s="15">
        <v>3500</v>
      </c>
      <c r="G71" s="15"/>
      <c r="H71" s="15">
        <f t="shared" si="7"/>
        <v>3500</v>
      </c>
      <c r="I71" s="15">
        <v>3500</v>
      </c>
      <c r="J71" s="17"/>
      <c r="K71" s="15">
        <f t="shared" si="8"/>
        <v>3500</v>
      </c>
    </row>
    <row r="72" spans="1:11" s="8" customFormat="1" ht="149.25" hidden="1" customHeight="1" x14ac:dyDescent="0.25">
      <c r="A72" s="73" t="s">
        <v>690</v>
      </c>
      <c r="B72" s="73" t="s">
        <v>691</v>
      </c>
      <c r="C72" s="15">
        <f>C73</f>
        <v>1500</v>
      </c>
      <c r="D72" s="15"/>
      <c r="E72" s="15">
        <f t="shared" si="6"/>
        <v>1500</v>
      </c>
      <c r="F72" s="15">
        <f t="shared" ref="F72:I72" si="37">F73</f>
        <v>1500</v>
      </c>
      <c r="G72" s="15"/>
      <c r="H72" s="15">
        <f t="shared" si="7"/>
        <v>1500</v>
      </c>
      <c r="I72" s="15">
        <f t="shared" si="37"/>
        <v>1500</v>
      </c>
      <c r="J72" s="17"/>
      <c r="K72" s="15">
        <f t="shared" si="8"/>
        <v>1500</v>
      </c>
    </row>
    <row r="73" spans="1:11" s="8" customFormat="1" ht="192" hidden="1" customHeight="1" x14ac:dyDescent="0.25">
      <c r="A73" s="4" t="s">
        <v>560</v>
      </c>
      <c r="B73" s="106" t="s">
        <v>561</v>
      </c>
      <c r="C73" s="15">
        <v>1500</v>
      </c>
      <c r="D73" s="15"/>
      <c r="E73" s="15">
        <f t="shared" si="6"/>
        <v>1500</v>
      </c>
      <c r="F73" s="15">
        <v>1500</v>
      </c>
      <c r="G73" s="15"/>
      <c r="H73" s="15">
        <f t="shared" si="7"/>
        <v>1500</v>
      </c>
      <c r="I73" s="15">
        <v>1500</v>
      </c>
      <c r="J73" s="17"/>
      <c r="K73" s="15">
        <f t="shared" si="8"/>
        <v>1500</v>
      </c>
    </row>
    <row r="74" spans="1:11" s="8" customFormat="1" ht="94.5" customHeight="1" x14ac:dyDescent="0.25">
      <c r="A74" s="73" t="s">
        <v>692</v>
      </c>
      <c r="B74" s="73" t="s">
        <v>693</v>
      </c>
      <c r="C74" s="15">
        <f>C75</f>
        <v>2500</v>
      </c>
      <c r="D74" s="15">
        <v>500</v>
      </c>
      <c r="E74" s="15">
        <f t="shared" si="6"/>
        <v>3000</v>
      </c>
      <c r="F74" s="15">
        <f t="shared" ref="F74" si="38">F75</f>
        <v>2500</v>
      </c>
      <c r="G74" s="15">
        <v>500</v>
      </c>
      <c r="H74" s="15">
        <v>500</v>
      </c>
      <c r="I74" s="15">
        <v>500</v>
      </c>
      <c r="J74" s="15">
        <v>500</v>
      </c>
      <c r="K74" s="15">
        <f t="shared" si="8"/>
        <v>1000</v>
      </c>
    </row>
    <row r="75" spans="1:11" s="8" customFormat="1" ht="135" customHeight="1" x14ac:dyDescent="0.25">
      <c r="A75" s="4" t="s">
        <v>562</v>
      </c>
      <c r="B75" s="106" t="s">
        <v>563</v>
      </c>
      <c r="C75" s="6">
        <v>2500</v>
      </c>
      <c r="D75" s="6">
        <v>500</v>
      </c>
      <c r="E75" s="15">
        <f t="shared" si="6"/>
        <v>3000</v>
      </c>
      <c r="F75" s="6">
        <v>2500</v>
      </c>
      <c r="G75" s="6">
        <v>500</v>
      </c>
      <c r="H75" s="15">
        <f t="shared" si="7"/>
        <v>3000</v>
      </c>
      <c r="I75" s="6">
        <v>2500</v>
      </c>
      <c r="J75" s="191">
        <v>500</v>
      </c>
      <c r="K75" s="15">
        <f t="shared" si="8"/>
        <v>3000</v>
      </c>
    </row>
    <row r="76" spans="1:11" s="8" customFormat="1" ht="112.5" hidden="1" customHeight="1" x14ac:dyDescent="0.25">
      <c r="A76" s="4" t="s">
        <v>694</v>
      </c>
      <c r="B76" s="106" t="s">
        <v>695</v>
      </c>
      <c r="C76" s="6">
        <f>C77</f>
        <v>15000</v>
      </c>
      <c r="D76" s="6"/>
      <c r="E76" s="15">
        <f t="shared" ref="E76:E80" si="39">C76+D76</f>
        <v>15000</v>
      </c>
      <c r="F76" s="6">
        <f t="shared" ref="F76:I76" si="40">F77</f>
        <v>15000</v>
      </c>
      <c r="G76" s="6"/>
      <c r="H76" s="15">
        <f t="shared" ref="H76:H80" si="41">F76+G76</f>
        <v>15000</v>
      </c>
      <c r="I76" s="6">
        <f t="shared" si="40"/>
        <v>15000</v>
      </c>
      <c r="J76" s="17"/>
      <c r="K76" s="15">
        <f t="shared" ref="K76:K80" si="42">I76+J76</f>
        <v>15000</v>
      </c>
    </row>
    <row r="77" spans="1:11" s="8" customFormat="1" ht="147.75" hidden="1" customHeight="1" x14ac:dyDescent="0.25">
      <c r="A77" s="4" t="s">
        <v>564</v>
      </c>
      <c r="B77" s="76" t="s">
        <v>565</v>
      </c>
      <c r="C77" s="15">
        <v>15000</v>
      </c>
      <c r="D77" s="15"/>
      <c r="E77" s="15">
        <f t="shared" si="39"/>
        <v>15000</v>
      </c>
      <c r="F77" s="15">
        <v>15000</v>
      </c>
      <c r="G77" s="15"/>
      <c r="H77" s="15">
        <f t="shared" si="41"/>
        <v>15000</v>
      </c>
      <c r="I77" s="15">
        <v>15000</v>
      </c>
      <c r="J77" s="17"/>
      <c r="K77" s="15">
        <f t="shared" si="42"/>
        <v>15000</v>
      </c>
    </row>
    <row r="78" spans="1:11" s="8" customFormat="1" ht="90" customHeight="1" x14ac:dyDescent="0.25">
      <c r="A78" s="106" t="s">
        <v>696</v>
      </c>
      <c r="B78" s="76" t="s">
        <v>697</v>
      </c>
      <c r="C78" s="15">
        <f>C79</f>
        <v>500</v>
      </c>
      <c r="D78" s="15">
        <f t="shared" ref="D78:K78" si="43">D79</f>
        <v>-500</v>
      </c>
      <c r="E78" s="15">
        <f t="shared" si="43"/>
        <v>0</v>
      </c>
      <c r="F78" s="15">
        <f t="shared" si="43"/>
        <v>500</v>
      </c>
      <c r="G78" s="15">
        <f t="shared" si="43"/>
        <v>-500</v>
      </c>
      <c r="H78" s="15">
        <f t="shared" si="43"/>
        <v>0</v>
      </c>
      <c r="I78" s="15">
        <f t="shared" si="43"/>
        <v>500</v>
      </c>
      <c r="J78" s="15">
        <f t="shared" si="43"/>
        <v>-500</v>
      </c>
      <c r="K78" s="15">
        <f t="shared" si="43"/>
        <v>0</v>
      </c>
    </row>
    <row r="79" spans="1:11" s="72" customFormat="1" ht="132.75" customHeight="1" x14ac:dyDescent="0.25">
      <c r="A79" s="77" t="s">
        <v>566</v>
      </c>
      <c r="B79" s="73" t="s">
        <v>567</v>
      </c>
      <c r="C79" s="71">
        <v>500</v>
      </c>
      <c r="D79" s="15">
        <v>-500</v>
      </c>
      <c r="E79" s="15">
        <f t="shared" si="39"/>
        <v>0</v>
      </c>
      <c r="F79" s="71">
        <v>500</v>
      </c>
      <c r="G79" s="71">
        <v>-500</v>
      </c>
      <c r="H79" s="15">
        <f t="shared" si="41"/>
        <v>0</v>
      </c>
      <c r="I79" s="71">
        <v>500</v>
      </c>
      <c r="J79" s="192">
        <v>-500</v>
      </c>
      <c r="K79" s="15">
        <f t="shared" si="42"/>
        <v>0</v>
      </c>
    </row>
    <row r="80" spans="1:11" s="72" customFormat="1" ht="120" hidden="1" customHeight="1" x14ac:dyDescent="0.25">
      <c r="A80" s="87" t="s">
        <v>698</v>
      </c>
      <c r="B80" s="73" t="s">
        <v>699</v>
      </c>
      <c r="C80" s="71">
        <f>C81</f>
        <v>17000</v>
      </c>
      <c r="D80" s="15"/>
      <c r="E80" s="15">
        <f t="shared" si="39"/>
        <v>17000</v>
      </c>
      <c r="F80" s="71">
        <f t="shared" ref="F80:I80" si="44">F81</f>
        <v>17000</v>
      </c>
      <c r="G80" s="71"/>
      <c r="H80" s="15">
        <f t="shared" si="41"/>
        <v>17000</v>
      </c>
      <c r="I80" s="71">
        <f t="shared" si="44"/>
        <v>17000</v>
      </c>
      <c r="J80" s="87"/>
      <c r="K80" s="15">
        <f t="shared" si="42"/>
        <v>17000</v>
      </c>
    </row>
    <row r="81" spans="1:11" s="8" customFormat="1" ht="163.5" hidden="1" customHeight="1" x14ac:dyDescent="0.25">
      <c r="A81" s="4" t="s">
        <v>568</v>
      </c>
      <c r="B81" s="106" t="s">
        <v>569</v>
      </c>
      <c r="C81" s="15">
        <v>17000</v>
      </c>
      <c r="D81" s="15"/>
      <c r="E81" s="15">
        <f>C81+D81</f>
        <v>17000</v>
      </c>
      <c r="F81" s="15">
        <v>17000</v>
      </c>
      <c r="G81" s="15"/>
      <c r="H81" s="15">
        <f>F81+G81</f>
        <v>17000</v>
      </c>
      <c r="I81" s="15">
        <v>17000</v>
      </c>
      <c r="J81" s="17"/>
      <c r="K81" s="15">
        <f>I81+J81</f>
        <v>17000</v>
      </c>
    </row>
    <row r="82" spans="1:11" s="114" customFormat="1" ht="32.25" customHeight="1" x14ac:dyDescent="0.25">
      <c r="A82" s="120" t="s">
        <v>570</v>
      </c>
      <c r="B82" s="23" t="s">
        <v>571</v>
      </c>
      <c r="C82" s="112">
        <f>C83+C151</f>
        <v>203594145.98000002</v>
      </c>
      <c r="D82" s="112">
        <f>D83+D151</f>
        <v>-128148.32999999996</v>
      </c>
      <c r="E82" s="112">
        <f>E83+E151</f>
        <v>203465997.65000001</v>
      </c>
      <c r="F82" s="112">
        <f>F83+F151</f>
        <v>214980397.69999999</v>
      </c>
      <c r="G82" s="112">
        <f t="shared" ref="G82:J82" si="45">G83+G151</f>
        <v>1172000</v>
      </c>
      <c r="H82" s="112">
        <f t="shared" si="45"/>
        <v>216152397.69999999</v>
      </c>
      <c r="I82" s="112">
        <f t="shared" si="45"/>
        <v>199082538.60000002</v>
      </c>
      <c r="J82" s="112">
        <f t="shared" si="45"/>
        <v>1172000</v>
      </c>
      <c r="K82" s="112">
        <f>K83+K151</f>
        <v>200254538.60000002</v>
      </c>
    </row>
    <row r="83" spans="1:11" s="115" customFormat="1" ht="47.25" customHeight="1" x14ac:dyDescent="0.25">
      <c r="A83" s="120" t="s">
        <v>572</v>
      </c>
      <c r="B83" s="111" t="s">
        <v>573</v>
      </c>
      <c r="C83" s="113">
        <f>C84+C89+C123+C144</f>
        <v>203575334.98000002</v>
      </c>
      <c r="D83" s="113">
        <f>D84+D89+D123+D144</f>
        <v>-128148.32999999996</v>
      </c>
      <c r="E83" s="113">
        <f>E84+E89+E123+E144</f>
        <v>203447186.65000001</v>
      </c>
      <c r="F83" s="113">
        <f>F84+F89+F123+F144</f>
        <v>214980397.69999999</v>
      </c>
      <c r="G83" s="113">
        <f t="shared" ref="G83:J83" si="46">G84+G89+G123+G144</f>
        <v>1172000</v>
      </c>
      <c r="H83" s="113">
        <f t="shared" si="46"/>
        <v>216152397.69999999</v>
      </c>
      <c r="I83" s="113">
        <f t="shared" si="46"/>
        <v>199082538.60000002</v>
      </c>
      <c r="J83" s="113">
        <f t="shared" si="46"/>
        <v>1172000</v>
      </c>
      <c r="K83" s="113">
        <f>K84+K89+K123+K144</f>
        <v>200254538.60000002</v>
      </c>
    </row>
    <row r="84" spans="1:11" s="114" customFormat="1" ht="31.5" hidden="1" customHeight="1" x14ac:dyDescent="0.25">
      <c r="A84" s="120" t="s">
        <v>574</v>
      </c>
      <c r="B84" s="116" t="s">
        <v>575</v>
      </c>
      <c r="C84" s="112">
        <f>C85+C87</f>
        <v>63136000</v>
      </c>
      <c r="D84" s="112">
        <f t="shared" ref="D84:K84" si="47">D85+D87</f>
        <v>0</v>
      </c>
      <c r="E84" s="112">
        <f t="shared" si="47"/>
        <v>63136000</v>
      </c>
      <c r="F84" s="112">
        <f t="shared" si="47"/>
        <v>59385000</v>
      </c>
      <c r="G84" s="112">
        <f t="shared" si="47"/>
        <v>0</v>
      </c>
      <c r="H84" s="112">
        <f t="shared" si="47"/>
        <v>59385000</v>
      </c>
      <c r="I84" s="112">
        <f t="shared" si="47"/>
        <v>60332000</v>
      </c>
      <c r="J84" s="112">
        <f t="shared" si="47"/>
        <v>0</v>
      </c>
      <c r="K84" s="112">
        <f t="shared" si="47"/>
        <v>60332000</v>
      </c>
    </row>
    <row r="85" spans="1:11" s="115" customFormat="1" ht="30.75" hidden="1" customHeight="1" x14ac:dyDescent="0.25">
      <c r="A85" s="120" t="s">
        <v>576</v>
      </c>
      <c r="B85" s="111" t="s">
        <v>577</v>
      </c>
      <c r="C85" s="113">
        <f>C86</f>
        <v>56218000</v>
      </c>
      <c r="D85" s="113">
        <f t="shared" ref="D85:I85" si="48">D86</f>
        <v>0</v>
      </c>
      <c r="E85" s="113">
        <f t="shared" si="48"/>
        <v>56218000</v>
      </c>
      <c r="F85" s="113">
        <f t="shared" si="48"/>
        <v>59385000</v>
      </c>
      <c r="G85" s="113"/>
      <c r="H85" s="113">
        <f t="shared" ref="H85" si="49">H86</f>
        <v>59385000</v>
      </c>
      <c r="I85" s="113">
        <f t="shared" si="48"/>
        <v>60332000</v>
      </c>
      <c r="J85" s="121"/>
      <c r="K85" s="113">
        <f t="shared" ref="K85" si="50">K86</f>
        <v>60332000</v>
      </c>
    </row>
    <row r="86" spans="1:11" s="115" customFormat="1" ht="60" hidden="1" customHeight="1" x14ac:dyDescent="0.25">
      <c r="A86" s="120" t="s">
        <v>578</v>
      </c>
      <c r="B86" s="111" t="s">
        <v>579</v>
      </c>
      <c r="C86" s="113">
        <v>56218000</v>
      </c>
      <c r="D86" s="113"/>
      <c r="E86" s="113">
        <f t="shared" ref="E86:E112" si="51">C86+D86</f>
        <v>56218000</v>
      </c>
      <c r="F86" s="113">
        <v>59385000</v>
      </c>
      <c r="G86" s="113"/>
      <c r="H86" s="113">
        <f t="shared" ref="H86:H112" si="52">F86+G86</f>
        <v>59385000</v>
      </c>
      <c r="I86" s="113">
        <v>60332000</v>
      </c>
      <c r="J86" s="121"/>
      <c r="K86" s="113">
        <f t="shared" ref="K86:K112" si="53">I86+J86</f>
        <v>60332000</v>
      </c>
    </row>
    <row r="87" spans="1:11" s="115" customFormat="1" ht="47.25" hidden="1" customHeight="1" x14ac:dyDescent="0.25">
      <c r="A87" s="120" t="s">
        <v>580</v>
      </c>
      <c r="B87" s="111" t="s">
        <v>581</v>
      </c>
      <c r="C87" s="113">
        <f>C88</f>
        <v>6918000</v>
      </c>
      <c r="D87" s="113">
        <f t="shared" ref="D87:I87" si="54">D88</f>
        <v>0</v>
      </c>
      <c r="E87" s="113">
        <f t="shared" si="54"/>
        <v>6918000</v>
      </c>
      <c r="F87" s="113">
        <f t="shared" si="54"/>
        <v>0</v>
      </c>
      <c r="G87" s="113"/>
      <c r="H87" s="113">
        <f t="shared" ref="H87" si="55">H88</f>
        <v>0</v>
      </c>
      <c r="I87" s="113">
        <f t="shared" si="54"/>
        <v>0</v>
      </c>
      <c r="J87" s="121"/>
      <c r="K87" s="113">
        <f t="shared" ref="K87" si="56">K88</f>
        <v>0</v>
      </c>
    </row>
    <row r="88" spans="1:11" s="115" customFormat="1" ht="44.25" hidden="1" customHeight="1" x14ac:dyDescent="0.25">
      <c r="A88" s="120" t="s">
        <v>582</v>
      </c>
      <c r="B88" s="111" t="s">
        <v>583</v>
      </c>
      <c r="C88" s="113">
        <v>6918000</v>
      </c>
      <c r="D88" s="113"/>
      <c r="E88" s="113">
        <f t="shared" si="51"/>
        <v>6918000</v>
      </c>
      <c r="F88" s="113">
        <v>0</v>
      </c>
      <c r="G88" s="113"/>
      <c r="H88" s="113">
        <f t="shared" si="52"/>
        <v>0</v>
      </c>
      <c r="I88" s="113">
        <v>0</v>
      </c>
      <c r="J88" s="121"/>
      <c r="K88" s="113">
        <f t="shared" si="53"/>
        <v>0</v>
      </c>
    </row>
    <row r="89" spans="1:11" s="115" customFormat="1" ht="45.75" customHeight="1" x14ac:dyDescent="0.25">
      <c r="A89" s="125" t="s">
        <v>584</v>
      </c>
      <c r="B89" s="118" t="s">
        <v>585</v>
      </c>
      <c r="C89" s="112">
        <f>C90+C114+C110+C108+C107+C97+C95</f>
        <v>16422201</v>
      </c>
      <c r="D89" s="112">
        <f t="shared" ref="D89:K89" si="57">D90+D114+D112+D110+D108+D107+D97+D95</f>
        <v>-128148.32999999996</v>
      </c>
      <c r="E89" s="112">
        <f t="shared" si="57"/>
        <v>16294052.67</v>
      </c>
      <c r="F89" s="112">
        <f>F90+F114+F112+F110+F108+F107+F97+F95</f>
        <v>38061479</v>
      </c>
      <c r="G89" s="112">
        <f t="shared" si="57"/>
        <v>1172000</v>
      </c>
      <c r="H89" s="112">
        <f t="shared" si="57"/>
        <v>39233479</v>
      </c>
      <c r="I89" s="112">
        <f t="shared" si="57"/>
        <v>22608946</v>
      </c>
      <c r="J89" s="112">
        <f t="shared" si="57"/>
        <v>1172000</v>
      </c>
      <c r="K89" s="112">
        <f t="shared" si="57"/>
        <v>23780946</v>
      </c>
    </row>
    <row r="90" spans="1:11" s="115" customFormat="1" ht="47.25" hidden="1" customHeight="1" x14ac:dyDescent="0.25">
      <c r="A90" s="120" t="s">
        <v>640</v>
      </c>
      <c r="B90" s="117" t="s">
        <v>656</v>
      </c>
      <c r="C90" s="113">
        <f>C91</f>
        <v>1493001</v>
      </c>
      <c r="D90" s="113">
        <f t="shared" ref="D90:I90" si="58">D91</f>
        <v>0</v>
      </c>
      <c r="E90" s="113">
        <f t="shared" si="58"/>
        <v>1493001</v>
      </c>
      <c r="F90" s="113">
        <f t="shared" si="58"/>
        <v>11137205</v>
      </c>
      <c r="G90" s="113"/>
      <c r="H90" s="113">
        <f t="shared" ref="H90" si="59">H91</f>
        <v>11137205</v>
      </c>
      <c r="I90" s="113">
        <f t="shared" si="58"/>
        <v>3500000</v>
      </c>
      <c r="J90" s="121"/>
      <c r="K90" s="113">
        <f t="shared" ref="K90" si="60">K91</f>
        <v>3500000</v>
      </c>
    </row>
    <row r="91" spans="1:11" s="115" customFormat="1" ht="60" hidden="1" customHeight="1" x14ac:dyDescent="0.25">
      <c r="A91" s="120" t="s">
        <v>641</v>
      </c>
      <c r="B91" s="117" t="s">
        <v>586</v>
      </c>
      <c r="C91" s="113">
        <f>C92+C93+C95</f>
        <v>1493001</v>
      </c>
      <c r="D91" s="113">
        <f t="shared" ref="D91:E91" si="61">D92+D93+D95</f>
        <v>0</v>
      </c>
      <c r="E91" s="113">
        <f t="shared" si="61"/>
        <v>1493001</v>
      </c>
      <c r="F91" s="113">
        <f>F92+F93</f>
        <v>11137205</v>
      </c>
      <c r="G91" s="113">
        <f t="shared" ref="G91:H91" si="62">G92+G93</f>
        <v>0</v>
      </c>
      <c r="H91" s="113">
        <f t="shared" si="62"/>
        <v>11137205</v>
      </c>
      <c r="I91" s="113">
        <f>I92+I93+I95</f>
        <v>3500000</v>
      </c>
      <c r="J91" s="121"/>
      <c r="K91" s="113">
        <f t="shared" ref="K91" si="63">K92+K93+K95</f>
        <v>3500000</v>
      </c>
    </row>
    <row r="92" spans="1:11" s="115" customFormat="1" ht="73.5" hidden="1" customHeight="1" x14ac:dyDescent="0.25">
      <c r="A92" s="120"/>
      <c r="B92" s="126" t="s">
        <v>587</v>
      </c>
      <c r="C92" s="113">
        <v>0</v>
      </c>
      <c r="D92" s="113"/>
      <c r="E92" s="113">
        <f t="shared" si="51"/>
        <v>0</v>
      </c>
      <c r="F92" s="113">
        <v>1700000</v>
      </c>
      <c r="G92" s="113"/>
      <c r="H92" s="113">
        <f t="shared" si="52"/>
        <v>1700000</v>
      </c>
      <c r="I92" s="113">
        <v>3500000</v>
      </c>
      <c r="J92" s="121"/>
      <c r="K92" s="113">
        <f t="shared" si="53"/>
        <v>3500000</v>
      </c>
    </row>
    <row r="93" spans="1:11" s="115" customFormat="1" ht="131.25" hidden="1" customHeight="1" x14ac:dyDescent="0.25">
      <c r="A93" s="120"/>
      <c r="B93" s="117" t="s">
        <v>588</v>
      </c>
      <c r="C93" s="113">
        <f>1768216-275215</f>
        <v>1493001</v>
      </c>
      <c r="D93" s="113"/>
      <c r="E93" s="113">
        <f t="shared" si="51"/>
        <v>1493001</v>
      </c>
      <c r="F93" s="113">
        <v>9437205</v>
      </c>
      <c r="G93" s="113"/>
      <c r="H93" s="113">
        <f t="shared" si="52"/>
        <v>9437205</v>
      </c>
      <c r="I93" s="113">
        <v>0</v>
      </c>
      <c r="J93" s="121"/>
      <c r="K93" s="113">
        <f t="shared" si="53"/>
        <v>0</v>
      </c>
    </row>
    <row r="94" spans="1:11" s="115" customFormat="1" ht="60.75" hidden="1" customHeight="1" x14ac:dyDescent="0.25">
      <c r="A94" s="127" t="s">
        <v>657</v>
      </c>
      <c r="B94" s="119" t="s">
        <v>658</v>
      </c>
      <c r="C94" s="113">
        <f>C95</f>
        <v>0</v>
      </c>
      <c r="D94" s="113">
        <f t="shared" ref="D94:I94" si="64">D95</f>
        <v>0</v>
      </c>
      <c r="E94" s="113">
        <f t="shared" si="64"/>
        <v>0</v>
      </c>
      <c r="F94" s="113">
        <f t="shared" si="64"/>
        <v>2906440</v>
      </c>
      <c r="G94" s="113"/>
      <c r="H94" s="113">
        <f t="shared" ref="H94" si="65">H95</f>
        <v>2906440</v>
      </c>
      <c r="I94" s="113">
        <f t="shared" si="64"/>
        <v>0</v>
      </c>
      <c r="J94" s="121"/>
      <c r="K94" s="113">
        <f t="shared" ref="K94" si="66">K95</f>
        <v>0</v>
      </c>
    </row>
    <row r="95" spans="1:11" s="131" customFormat="1" ht="80.25" hidden="1" customHeight="1" x14ac:dyDescent="0.25">
      <c r="A95" s="128" t="s">
        <v>589</v>
      </c>
      <c r="B95" s="119" t="s">
        <v>647</v>
      </c>
      <c r="C95" s="129">
        <v>0</v>
      </c>
      <c r="D95" s="113"/>
      <c r="E95" s="113">
        <f t="shared" si="51"/>
        <v>0</v>
      </c>
      <c r="F95" s="129">
        <v>2906440</v>
      </c>
      <c r="G95" s="129"/>
      <c r="H95" s="113">
        <f t="shared" si="52"/>
        <v>2906440</v>
      </c>
      <c r="I95" s="129">
        <v>0</v>
      </c>
      <c r="J95" s="130"/>
      <c r="K95" s="113">
        <f t="shared" si="53"/>
        <v>0</v>
      </c>
    </row>
    <row r="96" spans="1:11" s="131" customFormat="1" ht="47.25" hidden="1" customHeight="1" x14ac:dyDescent="0.25">
      <c r="A96" s="128" t="s">
        <v>659</v>
      </c>
      <c r="B96" s="119" t="s">
        <v>660</v>
      </c>
      <c r="C96" s="129">
        <f>C97</f>
        <v>0</v>
      </c>
      <c r="D96" s="113">
        <f t="shared" ref="D96:I96" si="67">D97</f>
        <v>0</v>
      </c>
      <c r="E96" s="129">
        <f t="shared" si="67"/>
        <v>0</v>
      </c>
      <c r="F96" s="129">
        <f t="shared" si="67"/>
        <v>18532800</v>
      </c>
      <c r="G96" s="129"/>
      <c r="H96" s="129">
        <f t="shared" ref="H96" si="68">H97</f>
        <v>18532800</v>
      </c>
      <c r="I96" s="129">
        <f t="shared" si="67"/>
        <v>12226500</v>
      </c>
      <c r="J96" s="130"/>
      <c r="K96" s="129">
        <f t="shared" ref="K96" si="69">K97</f>
        <v>12226500</v>
      </c>
    </row>
    <row r="97" spans="1:11" s="131" customFormat="1" ht="63" hidden="1" customHeight="1" x14ac:dyDescent="0.25">
      <c r="A97" s="128" t="s">
        <v>590</v>
      </c>
      <c r="B97" s="119" t="s">
        <v>648</v>
      </c>
      <c r="C97" s="129"/>
      <c r="D97" s="113"/>
      <c r="E97" s="113">
        <f t="shared" si="51"/>
        <v>0</v>
      </c>
      <c r="F97" s="129">
        <f>13582800+4950000</f>
        <v>18532800</v>
      </c>
      <c r="G97" s="129"/>
      <c r="H97" s="113">
        <f t="shared" si="52"/>
        <v>18532800</v>
      </c>
      <c r="I97" s="129">
        <v>12226500</v>
      </c>
      <c r="J97" s="130"/>
      <c r="K97" s="113">
        <f t="shared" si="53"/>
        <v>12226500</v>
      </c>
    </row>
    <row r="98" spans="1:11" s="137" customFormat="1" ht="38.25" hidden="1" customHeight="1" x14ac:dyDescent="0.25">
      <c r="A98" s="132"/>
      <c r="B98" s="133" t="s">
        <v>763</v>
      </c>
      <c r="C98" s="134"/>
      <c r="D98" s="135"/>
      <c r="E98" s="135"/>
      <c r="F98" s="134">
        <v>4950000</v>
      </c>
      <c r="G98" s="134"/>
      <c r="H98" s="135"/>
      <c r="I98" s="134"/>
      <c r="J98" s="136"/>
      <c r="K98" s="135"/>
    </row>
    <row r="99" spans="1:11" s="137" customFormat="1" ht="38.25" hidden="1" customHeight="1" x14ac:dyDescent="0.25">
      <c r="A99" s="132"/>
      <c r="B99" s="133" t="s">
        <v>764</v>
      </c>
      <c r="C99" s="134"/>
      <c r="D99" s="135"/>
      <c r="E99" s="135"/>
      <c r="F99" s="134"/>
      <c r="G99" s="134"/>
      <c r="H99" s="135"/>
      <c r="I99" s="134">
        <v>1683000</v>
      </c>
      <c r="J99" s="136"/>
      <c r="K99" s="135"/>
    </row>
    <row r="100" spans="1:11" s="137" customFormat="1" ht="38.25" hidden="1" customHeight="1" x14ac:dyDescent="0.25">
      <c r="A100" s="132"/>
      <c r="B100" s="133" t="s">
        <v>765</v>
      </c>
      <c r="C100" s="134"/>
      <c r="D100" s="135"/>
      <c r="E100" s="135"/>
      <c r="F100" s="134"/>
      <c r="G100" s="134"/>
      <c r="H100" s="135"/>
      <c r="I100" s="134">
        <v>3564000</v>
      </c>
      <c r="J100" s="136"/>
      <c r="K100" s="135"/>
    </row>
    <row r="101" spans="1:11" s="137" customFormat="1" ht="38.25" hidden="1" customHeight="1" x14ac:dyDescent="0.25">
      <c r="A101" s="132"/>
      <c r="B101" s="133" t="s">
        <v>766</v>
      </c>
      <c r="C101" s="134"/>
      <c r="D101" s="135"/>
      <c r="E101" s="135"/>
      <c r="F101" s="134">
        <v>3118500</v>
      </c>
      <c r="G101" s="134"/>
      <c r="H101" s="135"/>
      <c r="I101" s="134"/>
      <c r="J101" s="136"/>
      <c r="K101" s="135"/>
    </row>
    <row r="102" spans="1:11" s="137" customFormat="1" ht="38.25" hidden="1" customHeight="1" x14ac:dyDescent="0.25">
      <c r="A102" s="132"/>
      <c r="B102" s="133" t="s">
        <v>767</v>
      </c>
      <c r="C102" s="134"/>
      <c r="D102" s="135"/>
      <c r="E102" s="135"/>
      <c r="F102" s="134">
        <v>5286600</v>
      </c>
      <c r="G102" s="134"/>
      <c r="H102" s="135"/>
      <c r="I102" s="134"/>
      <c r="J102" s="136"/>
      <c r="K102" s="135"/>
    </row>
    <row r="103" spans="1:11" s="137" customFormat="1" ht="38.25" hidden="1" customHeight="1" x14ac:dyDescent="0.25">
      <c r="A103" s="132"/>
      <c r="B103" s="133" t="s">
        <v>768</v>
      </c>
      <c r="C103" s="134"/>
      <c r="D103" s="135"/>
      <c r="E103" s="135"/>
      <c r="F103" s="134">
        <v>5177700</v>
      </c>
      <c r="G103" s="134"/>
      <c r="H103" s="135"/>
      <c r="I103" s="134"/>
      <c r="J103" s="136"/>
      <c r="K103" s="135"/>
    </row>
    <row r="104" spans="1:11" s="137" customFormat="1" ht="38.25" hidden="1" customHeight="1" x14ac:dyDescent="0.25">
      <c r="A104" s="132"/>
      <c r="B104" s="133" t="s">
        <v>769</v>
      </c>
      <c r="C104" s="134"/>
      <c r="D104" s="135"/>
      <c r="E104" s="135"/>
      <c r="F104" s="134"/>
      <c r="G104" s="134"/>
      <c r="H104" s="135"/>
      <c r="I104" s="134">
        <v>3415500</v>
      </c>
      <c r="J104" s="136"/>
      <c r="K104" s="135"/>
    </row>
    <row r="105" spans="1:11" s="137" customFormat="1" ht="38.25" hidden="1" customHeight="1" x14ac:dyDescent="0.25">
      <c r="A105" s="132"/>
      <c r="B105" s="133" t="s">
        <v>770</v>
      </c>
      <c r="C105" s="134"/>
      <c r="D105" s="135"/>
      <c r="E105" s="135"/>
      <c r="F105" s="134"/>
      <c r="G105" s="134"/>
      <c r="H105" s="135"/>
      <c r="I105" s="134">
        <v>3564000</v>
      </c>
      <c r="J105" s="136"/>
      <c r="K105" s="135"/>
    </row>
    <row r="106" spans="1:11" s="115" customFormat="1" ht="60.75" hidden="1" customHeight="1" x14ac:dyDescent="0.25">
      <c r="A106" s="128" t="s">
        <v>661</v>
      </c>
      <c r="B106" s="119" t="s">
        <v>662</v>
      </c>
      <c r="C106" s="129">
        <f>C107</f>
        <v>0</v>
      </c>
      <c r="D106" s="113">
        <f t="shared" ref="D106:I106" si="70">D107</f>
        <v>0</v>
      </c>
      <c r="E106" s="129">
        <f t="shared" si="70"/>
        <v>0</v>
      </c>
      <c r="F106" s="129">
        <f t="shared" si="70"/>
        <v>294165</v>
      </c>
      <c r="G106" s="129"/>
      <c r="H106" s="129">
        <f t="shared" ref="H106" si="71">H107</f>
        <v>294165</v>
      </c>
      <c r="I106" s="129">
        <f t="shared" si="70"/>
        <v>0</v>
      </c>
      <c r="J106" s="121"/>
      <c r="K106" s="129">
        <f t="shared" ref="K106" si="72">K107</f>
        <v>0</v>
      </c>
    </row>
    <row r="107" spans="1:11" s="115" customFormat="1" ht="76.5" hidden="1" customHeight="1" x14ac:dyDescent="0.25">
      <c r="A107" s="128" t="s">
        <v>591</v>
      </c>
      <c r="B107" s="119" t="s">
        <v>649</v>
      </c>
      <c r="C107" s="129">
        <v>0</v>
      </c>
      <c r="D107" s="113"/>
      <c r="E107" s="113">
        <f t="shared" si="51"/>
        <v>0</v>
      </c>
      <c r="F107" s="129">
        <v>294165</v>
      </c>
      <c r="G107" s="129"/>
      <c r="H107" s="113">
        <f t="shared" si="52"/>
        <v>294165</v>
      </c>
      <c r="I107" s="129">
        <v>0</v>
      </c>
      <c r="J107" s="121"/>
      <c r="K107" s="113">
        <f t="shared" si="53"/>
        <v>0</v>
      </c>
    </row>
    <row r="108" spans="1:11" s="115" customFormat="1" ht="78.75" customHeight="1" x14ac:dyDescent="0.25">
      <c r="A108" s="127" t="s">
        <v>700</v>
      </c>
      <c r="B108" s="119" t="s">
        <v>592</v>
      </c>
      <c r="C108" s="113">
        <f>C109</f>
        <v>2372500</v>
      </c>
      <c r="D108" s="113">
        <f t="shared" ref="D108:I108" si="73">D109</f>
        <v>-1000000</v>
      </c>
      <c r="E108" s="113">
        <f t="shared" si="73"/>
        <v>1372500</v>
      </c>
      <c r="F108" s="113">
        <f t="shared" si="73"/>
        <v>1484169</v>
      </c>
      <c r="G108" s="113"/>
      <c r="H108" s="113">
        <f t="shared" ref="H108" si="74">H109</f>
        <v>1484169</v>
      </c>
      <c r="I108" s="113">
        <f t="shared" si="73"/>
        <v>2500000</v>
      </c>
      <c r="J108" s="121"/>
      <c r="K108" s="113">
        <f t="shared" ref="K108" si="75">K109</f>
        <v>2500000</v>
      </c>
    </row>
    <row r="109" spans="1:11" s="115" customFormat="1" ht="95.25" customHeight="1" x14ac:dyDescent="0.25">
      <c r="A109" s="127" t="s">
        <v>593</v>
      </c>
      <c r="B109" s="119" t="s">
        <v>594</v>
      </c>
      <c r="C109" s="113">
        <v>2372500</v>
      </c>
      <c r="D109" s="113">
        <v>-1000000</v>
      </c>
      <c r="E109" s="113">
        <f t="shared" si="51"/>
        <v>1372500</v>
      </c>
      <c r="F109" s="113">
        <v>1484169</v>
      </c>
      <c r="G109" s="113"/>
      <c r="H109" s="113">
        <f t="shared" si="52"/>
        <v>1484169</v>
      </c>
      <c r="I109" s="113">
        <v>2500000</v>
      </c>
      <c r="J109" s="121"/>
      <c r="K109" s="113">
        <f t="shared" si="53"/>
        <v>2500000</v>
      </c>
    </row>
    <row r="110" spans="1:11" s="115" customFormat="1" ht="48" hidden="1" customHeight="1" x14ac:dyDescent="0.25">
      <c r="A110" s="127" t="s">
        <v>756</v>
      </c>
      <c r="B110" s="119" t="s">
        <v>595</v>
      </c>
      <c r="C110" s="113">
        <f>C111</f>
        <v>1915956</v>
      </c>
      <c r="D110" s="113">
        <f t="shared" ref="D110:I110" si="76">D111</f>
        <v>0</v>
      </c>
      <c r="E110" s="113">
        <f t="shared" si="76"/>
        <v>1915956</v>
      </c>
      <c r="F110" s="113">
        <f t="shared" si="76"/>
        <v>1915956</v>
      </c>
      <c r="G110" s="113"/>
      <c r="H110" s="113">
        <f t="shared" ref="H110" si="77">H111</f>
        <v>1915956</v>
      </c>
      <c r="I110" s="113">
        <f t="shared" si="76"/>
        <v>1915956</v>
      </c>
      <c r="J110" s="121"/>
      <c r="K110" s="113">
        <f t="shared" ref="K110" si="78">K111</f>
        <v>1915956</v>
      </c>
    </row>
    <row r="111" spans="1:11" s="115" customFormat="1" ht="61.5" hidden="1" customHeight="1" x14ac:dyDescent="0.25">
      <c r="A111" s="127" t="s">
        <v>596</v>
      </c>
      <c r="B111" s="119" t="s">
        <v>597</v>
      </c>
      <c r="C111" s="113">
        <v>1915956</v>
      </c>
      <c r="D111" s="113"/>
      <c r="E111" s="113">
        <f t="shared" si="51"/>
        <v>1915956</v>
      </c>
      <c r="F111" s="113">
        <v>1915956</v>
      </c>
      <c r="G111" s="113"/>
      <c r="H111" s="113">
        <f t="shared" si="52"/>
        <v>1915956</v>
      </c>
      <c r="I111" s="113">
        <v>1915956</v>
      </c>
      <c r="J111" s="121"/>
      <c r="K111" s="113">
        <f t="shared" si="53"/>
        <v>1915956</v>
      </c>
    </row>
    <row r="112" spans="1:11" s="115" customFormat="1" ht="32.25" customHeight="1" x14ac:dyDescent="0.25">
      <c r="A112" s="127" t="s">
        <v>757</v>
      </c>
      <c r="B112" s="111" t="s">
        <v>771</v>
      </c>
      <c r="C112" s="113"/>
      <c r="D112" s="113">
        <f>D113</f>
        <v>149185</v>
      </c>
      <c r="E112" s="113">
        <f t="shared" si="51"/>
        <v>149185</v>
      </c>
      <c r="F112" s="113"/>
      <c r="G112" s="113"/>
      <c r="H112" s="113">
        <f t="shared" si="52"/>
        <v>0</v>
      </c>
      <c r="I112" s="113"/>
      <c r="J112" s="121"/>
      <c r="K112" s="113">
        <f t="shared" si="53"/>
        <v>0</v>
      </c>
    </row>
    <row r="113" spans="1:11" s="115" customFormat="1" ht="49.5" customHeight="1" x14ac:dyDescent="0.25">
      <c r="A113" s="127" t="s">
        <v>646</v>
      </c>
      <c r="B113" s="111" t="s">
        <v>772</v>
      </c>
      <c r="C113" s="113"/>
      <c r="D113" s="113">
        <v>149185</v>
      </c>
      <c r="E113" s="113">
        <f>C113+D113</f>
        <v>149185</v>
      </c>
      <c r="F113" s="113"/>
      <c r="G113" s="113"/>
      <c r="H113" s="113">
        <f>F113+G113</f>
        <v>0</v>
      </c>
      <c r="I113" s="113"/>
      <c r="J113" s="121"/>
      <c r="K113" s="113">
        <f>I113+J113</f>
        <v>0</v>
      </c>
    </row>
    <row r="114" spans="1:11" s="115" customFormat="1" ht="19.5" customHeight="1" x14ac:dyDescent="0.25">
      <c r="A114" s="120" t="s">
        <v>598</v>
      </c>
      <c r="B114" s="122" t="s">
        <v>599</v>
      </c>
      <c r="C114" s="113">
        <f t="shared" ref="C114:K114" si="79">C115</f>
        <v>10640744</v>
      </c>
      <c r="D114" s="113">
        <f t="shared" si="79"/>
        <v>722666.67</v>
      </c>
      <c r="E114" s="113">
        <f t="shared" si="79"/>
        <v>11363410.67</v>
      </c>
      <c r="F114" s="113">
        <f t="shared" si="79"/>
        <v>1790744</v>
      </c>
      <c r="G114" s="113">
        <f t="shared" si="79"/>
        <v>1172000</v>
      </c>
      <c r="H114" s="113">
        <f t="shared" si="79"/>
        <v>2962744</v>
      </c>
      <c r="I114" s="113">
        <f t="shared" si="79"/>
        <v>2466490</v>
      </c>
      <c r="J114" s="113">
        <f t="shared" si="79"/>
        <v>1172000</v>
      </c>
      <c r="K114" s="113">
        <f t="shared" si="79"/>
        <v>3638490</v>
      </c>
    </row>
    <row r="115" spans="1:11" s="115" customFormat="1" ht="31.5" customHeight="1" x14ac:dyDescent="0.25">
      <c r="A115" s="120" t="s">
        <v>600</v>
      </c>
      <c r="B115" s="122" t="s">
        <v>642</v>
      </c>
      <c r="C115" s="113">
        <f>SUM(C116:C122)</f>
        <v>10640744</v>
      </c>
      <c r="D115" s="113">
        <f t="shared" ref="D115:K115" si="80">SUM(D116:D122)</f>
        <v>722666.67</v>
      </c>
      <c r="E115" s="113">
        <f t="shared" si="80"/>
        <v>11363410.67</v>
      </c>
      <c r="F115" s="113">
        <f t="shared" si="80"/>
        <v>1790744</v>
      </c>
      <c r="G115" s="113">
        <f t="shared" si="80"/>
        <v>1172000</v>
      </c>
      <c r="H115" s="113">
        <f t="shared" si="80"/>
        <v>2962744</v>
      </c>
      <c r="I115" s="113">
        <f t="shared" si="80"/>
        <v>2466490</v>
      </c>
      <c r="J115" s="113">
        <f t="shared" si="80"/>
        <v>1172000</v>
      </c>
      <c r="K115" s="113">
        <f t="shared" si="80"/>
        <v>3638490</v>
      </c>
    </row>
    <row r="116" spans="1:11" s="115" customFormat="1" ht="46.5" hidden="1" customHeight="1" x14ac:dyDescent="0.25">
      <c r="A116" s="120"/>
      <c r="B116" s="122" t="s">
        <v>665</v>
      </c>
      <c r="C116" s="113">
        <v>300000</v>
      </c>
      <c r="D116" s="113"/>
      <c r="E116" s="113">
        <f t="shared" ref="E116:E121" si="81">C116+D116</f>
        <v>300000</v>
      </c>
      <c r="F116" s="113">
        <v>0</v>
      </c>
      <c r="G116" s="113"/>
      <c r="H116" s="113">
        <f t="shared" ref="H116:H122" si="82">F116+G116</f>
        <v>0</v>
      </c>
      <c r="I116" s="113">
        <v>500000</v>
      </c>
      <c r="J116" s="121"/>
      <c r="K116" s="113">
        <f t="shared" ref="K116:K122" si="83">I116+J116</f>
        <v>500000</v>
      </c>
    </row>
    <row r="117" spans="1:11" s="114" customFormat="1" ht="45" hidden="1" customHeight="1" x14ac:dyDescent="0.25">
      <c r="A117" s="120"/>
      <c r="B117" s="122" t="s">
        <v>663</v>
      </c>
      <c r="C117" s="113">
        <v>332280</v>
      </c>
      <c r="D117" s="113"/>
      <c r="E117" s="113">
        <f t="shared" si="81"/>
        <v>332280</v>
      </c>
      <c r="F117" s="113">
        <v>332280</v>
      </c>
      <c r="G117" s="113"/>
      <c r="H117" s="113">
        <f t="shared" si="82"/>
        <v>332280</v>
      </c>
      <c r="I117" s="113">
        <v>332280</v>
      </c>
      <c r="J117" s="138"/>
      <c r="K117" s="113">
        <f t="shared" si="83"/>
        <v>332280</v>
      </c>
    </row>
    <row r="118" spans="1:11" s="114" customFormat="1" ht="46.5" hidden="1" customHeight="1" x14ac:dyDescent="0.25">
      <c r="A118" s="120"/>
      <c r="B118" s="122" t="s">
        <v>664</v>
      </c>
      <c r="C118" s="113">
        <f>4275000+4275000</f>
        <v>8550000</v>
      </c>
      <c r="D118" s="113"/>
      <c r="E118" s="113">
        <f t="shared" si="81"/>
        <v>8550000</v>
      </c>
      <c r="F118" s="113">
        <f>4275000-4275000</f>
        <v>0</v>
      </c>
      <c r="G118" s="113"/>
      <c r="H118" s="113">
        <f t="shared" si="82"/>
        <v>0</v>
      </c>
      <c r="I118" s="113">
        <v>0</v>
      </c>
      <c r="J118" s="138"/>
      <c r="K118" s="113">
        <f t="shared" si="83"/>
        <v>0</v>
      </c>
    </row>
    <row r="119" spans="1:11" s="114" customFormat="1" ht="61.5" hidden="1" customHeight="1" x14ac:dyDescent="0.25">
      <c r="A119" s="120"/>
      <c r="B119" s="122" t="s">
        <v>701</v>
      </c>
      <c r="C119" s="113">
        <v>1458464</v>
      </c>
      <c r="D119" s="113"/>
      <c r="E119" s="113">
        <f t="shared" si="81"/>
        <v>1458464</v>
      </c>
      <c r="F119" s="113">
        <v>1458464</v>
      </c>
      <c r="G119" s="113"/>
      <c r="H119" s="113">
        <f t="shared" si="82"/>
        <v>1458464</v>
      </c>
      <c r="I119" s="113">
        <v>1634210</v>
      </c>
      <c r="J119" s="138"/>
      <c r="K119" s="113">
        <f t="shared" si="83"/>
        <v>1634210</v>
      </c>
    </row>
    <row r="120" spans="1:11" s="114" customFormat="1" ht="106.5" hidden="1" customHeight="1" x14ac:dyDescent="0.25">
      <c r="A120" s="120"/>
      <c r="B120" s="122" t="s">
        <v>796</v>
      </c>
      <c r="C120" s="113"/>
      <c r="D120" s="113">
        <v>500000</v>
      </c>
      <c r="E120" s="113">
        <f t="shared" si="81"/>
        <v>500000</v>
      </c>
      <c r="F120" s="113"/>
      <c r="G120" s="113"/>
      <c r="H120" s="113">
        <f t="shared" si="82"/>
        <v>0</v>
      </c>
      <c r="I120" s="113"/>
      <c r="J120" s="138"/>
      <c r="K120" s="113">
        <f t="shared" si="83"/>
        <v>0</v>
      </c>
    </row>
    <row r="121" spans="1:11" s="114" customFormat="1" ht="61.5" hidden="1" customHeight="1" x14ac:dyDescent="0.25">
      <c r="A121" s="120"/>
      <c r="B121" s="139" t="s">
        <v>761</v>
      </c>
      <c r="C121" s="113"/>
      <c r="D121" s="113">
        <v>56000</v>
      </c>
      <c r="E121" s="113">
        <f t="shared" si="81"/>
        <v>56000</v>
      </c>
      <c r="F121" s="113"/>
      <c r="G121" s="113">
        <v>672000</v>
      </c>
      <c r="H121" s="113">
        <f t="shared" si="82"/>
        <v>672000</v>
      </c>
      <c r="I121" s="113"/>
      <c r="J121" s="121">
        <v>672000</v>
      </c>
      <c r="K121" s="113">
        <f t="shared" si="83"/>
        <v>672000</v>
      </c>
    </row>
    <row r="122" spans="1:11" s="114" customFormat="1" ht="61.5" hidden="1" customHeight="1" x14ac:dyDescent="0.25">
      <c r="A122" s="120"/>
      <c r="B122" s="139" t="s">
        <v>762</v>
      </c>
      <c r="C122" s="113"/>
      <c r="D122" s="113">
        <v>166666.67000000001</v>
      </c>
      <c r="E122" s="113">
        <f>C122+D122</f>
        <v>166666.67000000001</v>
      </c>
      <c r="F122" s="113"/>
      <c r="G122" s="113">
        <v>500000</v>
      </c>
      <c r="H122" s="113">
        <f t="shared" si="82"/>
        <v>500000</v>
      </c>
      <c r="I122" s="113"/>
      <c r="J122" s="138">
        <v>500000</v>
      </c>
      <c r="K122" s="113">
        <f t="shared" si="83"/>
        <v>500000</v>
      </c>
    </row>
    <row r="123" spans="1:11" s="114" customFormat="1" ht="32.25" hidden="1" customHeight="1" x14ac:dyDescent="0.25">
      <c r="A123" s="120" t="s">
        <v>601</v>
      </c>
      <c r="B123" s="123" t="s">
        <v>602</v>
      </c>
      <c r="C123" s="112">
        <f>C124+C134+C136+C138+C140+C142</f>
        <v>117519641.98</v>
      </c>
      <c r="D123" s="112">
        <f t="shared" ref="D123:E123" si="84">D124+D134+D136+D138+D140+D142</f>
        <v>0</v>
      </c>
      <c r="E123" s="112">
        <f t="shared" si="84"/>
        <v>117519641.98</v>
      </c>
      <c r="F123" s="112">
        <f>F124+F134+F136+F138+F140+F142</f>
        <v>111031039.7</v>
      </c>
      <c r="G123" s="112"/>
      <c r="H123" s="112">
        <f t="shared" ref="H123" si="85">H124+H134+H136+H138+H140+H142</f>
        <v>111031039.7</v>
      </c>
      <c r="I123" s="112">
        <f>I124+I134+I136+I138+I140+I142</f>
        <v>109615068.60000001</v>
      </c>
      <c r="J123" s="138"/>
      <c r="K123" s="112">
        <f t="shared" ref="K123" si="86">K124+K134+K136+K138+K140+K142</f>
        <v>109615068.60000001</v>
      </c>
    </row>
    <row r="124" spans="1:11" s="114" customFormat="1" ht="61.5" hidden="1" customHeight="1" x14ac:dyDescent="0.25">
      <c r="A124" s="120" t="s">
        <v>603</v>
      </c>
      <c r="B124" s="111" t="s">
        <v>604</v>
      </c>
      <c r="C124" s="113">
        <f>C125</f>
        <v>107338809.2</v>
      </c>
      <c r="D124" s="113">
        <f t="shared" ref="D124:I124" si="87">D125</f>
        <v>0</v>
      </c>
      <c r="E124" s="113">
        <f t="shared" si="87"/>
        <v>107338809.2</v>
      </c>
      <c r="F124" s="113">
        <f t="shared" si="87"/>
        <v>106877209.2</v>
      </c>
      <c r="G124" s="113"/>
      <c r="H124" s="113">
        <f t="shared" ref="H124" si="88">H125</f>
        <v>106877209.2</v>
      </c>
      <c r="I124" s="113">
        <f t="shared" si="87"/>
        <v>105385509.2</v>
      </c>
      <c r="J124" s="138"/>
      <c r="K124" s="113">
        <f t="shared" ref="K124" si="89">K125</f>
        <v>105385509.2</v>
      </c>
    </row>
    <row r="125" spans="1:11" s="114" customFormat="1" ht="61.5" hidden="1" customHeight="1" x14ac:dyDescent="0.25">
      <c r="A125" s="120" t="s">
        <v>605</v>
      </c>
      <c r="B125" s="111" t="s">
        <v>606</v>
      </c>
      <c r="C125" s="113">
        <f>SUM(C126:C133)</f>
        <v>107338809.2</v>
      </c>
      <c r="D125" s="113">
        <f t="shared" ref="D125:E125" si="90">SUM(D126:D133)</f>
        <v>0</v>
      </c>
      <c r="E125" s="113">
        <f t="shared" si="90"/>
        <v>107338809.2</v>
      </c>
      <c r="F125" s="113">
        <f>SUM(F126:F133)</f>
        <v>106877209.2</v>
      </c>
      <c r="G125" s="113"/>
      <c r="H125" s="113">
        <f t="shared" ref="H125" si="91">SUM(H126:H133)</f>
        <v>106877209.2</v>
      </c>
      <c r="I125" s="113">
        <f>SUM(I126:I133)</f>
        <v>105385509.2</v>
      </c>
      <c r="J125" s="138"/>
      <c r="K125" s="113">
        <f t="shared" ref="K125" si="92">SUM(K126:K133)</f>
        <v>105385509.2</v>
      </c>
    </row>
    <row r="126" spans="1:11" s="114" customFormat="1" ht="61.5" hidden="1" customHeight="1" x14ac:dyDescent="0.25">
      <c r="A126" s="120"/>
      <c r="B126" s="111" t="s">
        <v>666</v>
      </c>
      <c r="C126" s="113">
        <v>763000</v>
      </c>
      <c r="D126" s="113"/>
      <c r="E126" s="113">
        <f t="shared" ref="E126:E132" si="93">C126+D126</f>
        <v>763000</v>
      </c>
      <c r="F126" s="113">
        <v>763000</v>
      </c>
      <c r="G126" s="113"/>
      <c r="H126" s="113">
        <f t="shared" ref="H126:H132" si="94">F126+G126</f>
        <v>763000</v>
      </c>
      <c r="I126" s="113">
        <v>763000</v>
      </c>
      <c r="J126" s="138"/>
      <c r="K126" s="113">
        <f t="shared" ref="K126:K132" si="95">I126+J126</f>
        <v>763000</v>
      </c>
    </row>
    <row r="127" spans="1:11" s="114" customFormat="1" ht="60" hidden="1" customHeight="1" x14ac:dyDescent="0.25">
      <c r="A127" s="120"/>
      <c r="B127" s="111" t="s">
        <v>673</v>
      </c>
      <c r="C127" s="113">
        <f>30165128+61094155+4051200</f>
        <v>95310483</v>
      </c>
      <c r="D127" s="113"/>
      <c r="E127" s="140">
        <f t="shared" si="93"/>
        <v>95310483</v>
      </c>
      <c r="F127" s="113">
        <f t="shared" ref="F127:I127" si="96">30165128+61094155+4051200</f>
        <v>95310483</v>
      </c>
      <c r="G127" s="113"/>
      <c r="H127" s="140">
        <f t="shared" si="94"/>
        <v>95310483</v>
      </c>
      <c r="I127" s="140">
        <f t="shared" si="96"/>
        <v>95310483</v>
      </c>
      <c r="J127" s="138"/>
      <c r="K127" s="140">
        <f t="shared" si="95"/>
        <v>95310483</v>
      </c>
    </row>
    <row r="128" spans="1:11" s="114" customFormat="1" ht="153" hidden="1" customHeight="1" x14ac:dyDescent="0.25">
      <c r="A128" s="120"/>
      <c r="B128" s="111" t="s">
        <v>669</v>
      </c>
      <c r="C128" s="113">
        <v>129600</v>
      </c>
      <c r="D128" s="113"/>
      <c r="E128" s="113">
        <f t="shared" si="93"/>
        <v>129600</v>
      </c>
      <c r="F128" s="113">
        <v>129600</v>
      </c>
      <c r="G128" s="113"/>
      <c r="H128" s="113">
        <f t="shared" si="94"/>
        <v>129600</v>
      </c>
      <c r="I128" s="113">
        <v>129600</v>
      </c>
      <c r="J128" s="138"/>
      <c r="K128" s="113">
        <f t="shared" si="95"/>
        <v>129600</v>
      </c>
    </row>
    <row r="129" spans="1:11" s="114" customFormat="1" ht="210" hidden="1" customHeight="1" x14ac:dyDescent="0.25">
      <c r="A129" s="120"/>
      <c r="B129" s="111" t="s">
        <v>668</v>
      </c>
      <c r="C129" s="113">
        <v>1085030</v>
      </c>
      <c r="D129" s="113"/>
      <c r="E129" s="113">
        <f t="shared" si="93"/>
        <v>1085030</v>
      </c>
      <c r="F129" s="113">
        <v>1085030</v>
      </c>
      <c r="G129" s="113"/>
      <c r="H129" s="113">
        <f t="shared" si="94"/>
        <v>1085030</v>
      </c>
      <c r="I129" s="113">
        <v>1085030</v>
      </c>
      <c r="J129" s="138"/>
      <c r="K129" s="113">
        <f t="shared" si="95"/>
        <v>1085030</v>
      </c>
    </row>
    <row r="130" spans="1:11" s="114" customFormat="1" ht="119.25" hidden="1" customHeight="1" x14ac:dyDescent="0.25">
      <c r="A130" s="120"/>
      <c r="B130" s="111" t="s">
        <v>672</v>
      </c>
      <c r="C130" s="113">
        <v>216926</v>
      </c>
      <c r="D130" s="113"/>
      <c r="E130" s="113">
        <f t="shared" si="93"/>
        <v>216926</v>
      </c>
      <c r="F130" s="113">
        <v>216926</v>
      </c>
      <c r="G130" s="113"/>
      <c r="H130" s="113">
        <f t="shared" si="94"/>
        <v>216926</v>
      </c>
      <c r="I130" s="113">
        <v>216926</v>
      </c>
      <c r="J130" s="138"/>
      <c r="K130" s="113">
        <f t="shared" si="95"/>
        <v>216926</v>
      </c>
    </row>
    <row r="131" spans="1:11" s="114" customFormat="1" ht="108" hidden="1" customHeight="1" x14ac:dyDescent="0.25">
      <c r="A131" s="120"/>
      <c r="B131" s="111" t="s">
        <v>670</v>
      </c>
      <c r="C131" s="113">
        <v>111000</v>
      </c>
      <c r="D131" s="113"/>
      <c r="E131" s="113">
        <f t="shared" si="93"/>
        <v>111000</v>
      </c>
      <c r="F131" s="113">
        <v>111000</v>
      </c>
      <c r="G131" s="113"/>
      <c r="H131" s="113">
        <f t="shared" si="94"/>
        <v>111000</v>
      </c>
      <c r="I131" s="113">
        <v>75000</v>
      </c>
      <c r="J131" s="138"/>
      <c r="K131" s="113">
        <f t="shared" si="95"/>
        <v>75000</v>
      </c>
    </row>
    <row r="132" spans="1:11" s="114" customFormat="1" ht="166.5" hidden="1" customHeight="1" x14ac:dyDescent="0.25">
      <c r="A132" s="120"/>
      <c r="B132" s="111" t="s">
        <v>671</v>
      </c>
      <c r="C132" s="113">
        <v>9670400</v>
      </c>
      <c r="D132" s="113"/>
      <c r="E132" s="113">
        <f t="shared" si="93"/>
        <v>9670400</v>
      </c>
      <c r="F132" s="113">
        <v>9208800</v>
      </c>
      <c r="G132" s="113"/>
      <c r="H132" s="113">
        <f t="shared" si="94"/>
        <v>9208800</v>
      </c>
      <c r="I132" s="113">
        <v>7753100</v>
      </c>
      <c r="J132" s="138"/>
      <c r="K132" s="113">
        <f t="shared" si="95"/>
        <v>7753100</v>
      </c>
    </row>
    <row r="133" spans="1:11" s="114" customFormat="1" ht="241.5" hidden="1" customHeight="1" x14ac:dyDescent="0.25">
      <c r="A133" s="120"/>
      <c r="B133" s="111" t="s">
        <v>667</v>
      </c>
      <c r="C133" s="113">
        <v>52370.2</v>
      </c>
      <c r="D133" s="113"/>
      <c r="E133" s="113">
        <f>C133+D133</f>
        <v>52370.2</v>
      </c>
      <c r="F133" s="113">
        <v>52370.2</v>
      </c>
      <c r="G133" s="113"/>
      <c r="H133" s="113">
        <f>F133+G133</f>
        <v>52370.2</v>
      </c>
      <c r="I133" s="113">
        <v>52370.2</v>
      </c>
      <c r="J133" s="138"/>
      <c r="K133" s="113">
        <f>I133+J133</f>
        <v>52370.2</v>
      </c>
    </row>
    <row r="134" spans="1:11" s="114" customFormat="1" ht="121.5" hidden="1" customHeight="1" x14ac:dyDescent="0.25">
      <c r="A134" s="120" t="s">
        <v>607</v>
      </c>
      <c r="B134" s="116" t="s">
        <v>608</v>
      </c>
      <c r="C134" s="113">
        <f>C135</f>
        <v>1026413</v>
      </c>
      <c r="D134" s="113">
        <f t="shared" ref="D134:E134" si="97">D135</f>
        <v>0</v>
      </c>
      <c r="E134" s="113">
        <f t="shared" si="97"/>
        <v>1026413</v>
      </c>
      <c r="F134" s="113">
        <f>F135</f>
        <v>1026413</v>
      </c>
      <c r="G134" s="113"/>
      <c r="H134" s="113">
        <f t="shared" ref="H134" si="98">H135</f>
        <v>1026413</v>
      </c>
      <c r="I134" s="113">
        <f>I135</f>
        <v>1026413</v>
      </c>
      <c r="J134" s="138"/>
      <c r="K134" s="113">
        <f t="shared" ref="K134" si="99">K135</f>
        <v>1026413</v>
      </c>
    </row>
    <row r="135" spans="1:11" s="114" customFormat="1" ht="136.5" hidden="1" customHeight="1" x14ac:dyDescent="0.25">
      <c r="A135" s="120" t="s">
        <v>609</v>
      </c>
      <c r="B135" s="116" t="s">
        <v>610</v>
      </c>
      <c r="C135" s="113">
        <v>1026413</v>
      </c>
      <c r="D135" s="113"/>
      <c r="E135" s="113">
        <f>C135+D135</f>
        <v>1026413</v>
      </c>
      <c r="F135" s="113">
        <v>1026413</v>
      </c>
      <c r="G135" s="113"/>
      <c r="H135" s="113">
        <f>F135+G135</f>
        <v>1026413</v>
      </c>
      <c r="I135" s="113">
        <v>1026413</v>
      </c>
      <c r="J135" s="138"/>
      <c r="K135" s="113">
        <f>I135+J135</f>
        <v>1026413</v>
      </c>
    </row>
    <row r="136" spans="1:11" s="115" customFormat="1" ht="107.25" hidden="1" customHeight="1" x14ac:dyDescent="0.25">
      <c r="A136" s="120" t="s">
        <v>611</v>
      </c>
      <c r="B136" s="116" t="s">
        <v>612</v>
      </c>
      <c r="C136" s="113">
        <f>C137</f>
        <v>8028768</v>
      </c>
      <c r="D136" s="113">
        <f t="shared" ref="D136:I136" si="100">D137</f>
        <v>0</v>
      </c>
      <c r="E136" s="113">
        <f t="shared" si="100"/>
        <v>8028768</v>
      </c>
      <c r="F136" s="113">
        <f t="shared" si="100"/>
        <v>2007192</v>
      </c>
      <c r="G136" s="113"/>
      <c r="H136" s="113">
        <f t="shared" ref="H136" si="101">H137</f>
        <v>2007192</v>
      </c>
      <c r="I136" s="113">
        <f t="shared" si="100"/>
        <v>2007192</v>
      </c>
      <c r="J136" s="121"/>
      <c r="K136" s="113">
        <f t="shared" ref="K136" si="102">K137</f>
        <v>2007192</v>
      </c>
    </row>
    <row r="137" spans="1:11" s="115" customFormat="1" ht="106.5" hidden="1" customHeight="1" x14ac:dyDescent="0.25">
      <c r="A137" s="120" t="s">
        <v>613</v>
      </c>
      <c r="B137" s="116" t="s">
        <v>614</v>
      </c>
      <c r="C137" s="113">
        <v>8028768</v>
      </c>
      <c r="D137" s="113"/>
      <c r="E137" s="113">
        <f>C137+D137</f>
        <v>8028768</v>
      </c>
      <c r="F137" s="113">
        <v>2007192</v>
      </c>
      <c r="G137" s="113"/>
      <c r="H137" s="113">
        <f>F137+G137</f>
        <v>2007192</v>
      </c>
      <c r="I137" s="113">
        <v>2007192</v>
      </c>
      <c r="J137" s="121"/>
      <c r="K137" s="113">
        <f>I137+J137</f>
        <v>2007192</v>
      </c>
    </row>
    <row r="138" spans="1:11" s="115" customFormat="1" ht="63.75" hidden="1" customHeight="1" x14ac:dyDescent="0.25">
      <c r="A138" s="120" t="s">
        <v>615</v>
      </c>
      <c r="B138" s="111" t="s">
        <v>616</v>
      </c>
      <c r="C138" s="113">
        <f>C139</f>
        <v>1010987</v>
      </c>
      <c r="D138" s="113">
        <f t="shared" ref="D138:I138" si="103">D139</f>
        <v>0</v>
      </c>
      <c r="E138" s="113">
        <f t="shared" si="103"/>
        <v>1010987</v>
      </c>
      <c r="F138" s="113">
        <f t="shared" si="103"/>
        <v>1019964</v>
      </c>
      <c r="G138" s="113"/>
      <c r="H138" s="113">
        <f t="shared" ref="H138" si="104">H139</f>
        <v>1019964</v>
      </c>
      <c r="I138" s="113">
        <f t="shared" si="103"/>
        <v>1059374</v>
      </c>
      <c r="J138" s="121"/>
      <c r="K138" s="113">
        <f t="shared" ref="K138" si="105">K139</f>
        <v>1059374</v>
      </c>
    </row>
    <row r="139" spans="1:11" s="115" customFormat="1" ht="63.75" hidden="1" customHeight="1" x14ac:dyDescent="0.25">
      <c r="A139" s="120" t="s">
        <v>617</v>
      </c>
      <c r="B139" s="111" t="s">
        <v>618</v>
      </c>
      <c r="C139" s="113">
        <v>1010987</v>
      </c>
      <c r="D139" s="113"/>
      <c r="E139" s="113">
        <f>C139+D139</f>
        <v>1010987</v>
      </c>
      <c r="F139" s="113">
        <v>1019964</v>
      </c>
      <c r="G139" s="113"/>
      <c r="H139" s="113">
        <f>F139+G139</f>
        <v>1019964</v>
      </c>
      <c r="I139" s="113">
        <v>1059374</v>
      </c>
      <c r="J139" s="121"/>
      <c r="K139" s="113">
        <f>I139+J139</f>
        <v>1059374</v>
      </c>
    </row>
    <row r="140" spans="1:11" s="115" customFormat="1" ht="92.25" hidden="1" customHeight="1" x14ac:dyDescent="0.25">
      <c r="A140" s="120" t="s">
        <v>619</v>
      </c>
      <c r="B140" s="116" t="s">
        <v>620</v>
      </c>
      <c r="C140" s="113">
        <f>C141</f>
        <v>6640</v>
      </c>
      <c r="D140" s="113">
        <f t="shared" ref="D140:I140" si="106">D141</f>
        <v>0</v>
      </c>
      <c r="E140" s="113">
        <f t="shared" si="106"/>
        <v>6640</v>
      </c>
      <c r="F140" s="113">
        <f t="shared" si="106"/>
        <v>6640</v>
      </c>
      <c r="G140" s="113"/>
      <c r="H140" s="113">
        <f t="shared" ref="H140" si="107">H141</f>
        <v>6640</v>
      </c>
      <c r="I140" s="113">
        <f t="shared" si="106"/>
        <v>39214</v>
      </c>
      <c r="J140" s="121"/>
      <c r="K140" s="113">
        <f t="shared" ref="K140" si="108">K141</f>
        <v>39214</v>
      </c>
    </row>
    <row r="141" spans="1:11" s="115" customFormat="1" ht="107.25" hidden="1" customHeight="1" x14ac:dyDescent="0.25">
      <c r="A141" s="120" t="s">
        <v>621</v>
      </c>
      <c r="B141" s="116" t="s">
        <v>622</v>
      </c>
      <c r="C141" s="113">
        <v>6640</v>
      </c>
      <c r="D141" s="113"/>
      <c r="E141" s="113">
        <f>C141+D141</f>
        <v>6640</v>
      </c>
      <c r="F141" s="113">
        <v>6640</v>
      </c>
      <c r="G141" s="113"/>
      <c r="H141" s="113">
        <f>F141+G141</f>
        <v>6640</v>
      </c>
      <c r="I141" s="113">
        <v>39214</v>
      </c>
      <c r="J141" s="121"/>
      <c r="K141" s="113">
        <f>I141+J141</f>
        <v>39214</v>
      </c>
    </row>
    <row r="142" spans="1:11" s="114" customFormat="1" ht="60.75" hidden="1" customHeight="1" x14ac:dyDescent="0.25">
      <c r="A142" s="120" t="s">
        <v>623</v>
      </c>
      <c r="B142" s="111" t="s">
        <v>624</v>
      </c>
      <c r="C142" s="113">
        <f>C143</f>
        <v>108024.78</v>
      </c>
      <c r="D142" s="113">
        <f t="shared" ref="D142:I142" si="109">D143</f>
        <v>0</v>
      </c>
      <c r="E142" s="113">
        <f t="shared" si="109"/>
        <v>108024.78</v>
      </c>
      <c r="F142" s="113">
        <f t="shared" si="109"/>
        <v>93621.5</v>
      </c>
      <c r="G142" s="113"/>
      <c r="H142" s="113">
        <f t="shared" ref="H142" si="110">H143</f>
        <v>93621.5</v>
      </c>
      <c r="I142" s="113">
        <f t="shared" si="109"/>
        <v>97366.399999999994</v>
      </c>
      <c r="J142" s="138"/>
      <c r="K142" s="113">
        <f t="shared" ref="K142" si="111">K143</f>
        <v>97366.399999999994</v>
      </c>
    </row>
    <row r="143" spans="1:11" s="115" customFormat="1" ht="75.75" hidden="1" customHeight="1" x14ac:dyDescent="0.25">
      <c r="A143" s="120" t="s">
        <v>625</v>
      </c>
      <c r="B143" s="111" t="s">
        <v>626</v>
      </c>
      <c r="C143" s="113">
        <v>108024.78</v>
      </c>
      <c r="D143" s="113"/>
      <c r="E143" s="113">
        <f>C143+D143</f>
        <v>108024.78</v>
      </c>
      <c r="F143" s="113">
        <v>93621.5</v>
      </c>
      <c r="G143" s="113"/>
      <c r="H143" s="113">
        <f>F143+G143</f>
        <v>93621.5</v>
      </c>
      <c r="I143" s="113">
        <v>97366.399999999994</v>
      </c>
      <c r="J143" s="121"/>
      <c r="K143" s="113">
        <f>I143+J143</f>
        <v>97366.399999999994</v>
      </c>
    </row>
    <row r="144" spans="1:11" s="115" customFormat="1" ht="18.75" hidden="1" customHeight="1" x14ac:dyDescent="0.25">
      <c r="A144" s="120" t="s">
        <v>627</v>
      </c>
      <c r="B144" s="23" t="s">
        <v>79</v>
      </c>
      <c r="C144" s="112">
        <f>C145+C147</f>
        <v>6497492</v>
      </c>
      <c r="D144" s="112">
        <f t="shared" ref="D144:I144" si="112">D145+D147</f>
        <v>0</v>
      </c>
      <c r="E144" s="112">
        <f t="shared" si="112"/>
        <v>6497492</v>
      </c>
      <c r="F144" s="112">
        <f t="shared" si="112"/>
        <v>6502879</v>
      </c>
      <c r="G144" s="112"/>
      <c r="H144" s="112">
        <f t="shared" ref="H144" si="113">H145+H147</f>
        <v>6502879</v>
      </c>
      <c r="I144" s="112">
        <f t="shared" si="112"/>
        <v>6526524</v>
      </c>
      <c r="J144" s="121"/>
      <c r="K144" s="112">
        <f t="shared" ref="K144" si="114">K145+K147</f>
        <v>6526524</v>
      </c>
    </row>
    <row r="145" spans="1:11" s="115" customFormat="1" ht="106.5" hidden="1" customHeight="1" x14ac:dyDescent="0.25">
      <c r="A145" s="120" t="s">
        <v>628</v>
      </c>
      <c r="B145" s="116" t="s">
        <v>629</v>
      </c>
      <c r="C145" s="113">
        <f t="shared" ref="C145:K145" si="115">C146</f>
        <v>5890900</v>
      </c>
      <c r="D145" s="113">
        <f t="shared" si="115"/>
        <v>0</v>
      </c>
      <c r="E145" s="113">
        <f t="shared" si="115"/>
        <v>5890900</v>
      </c>
      <c r="F145" s="113">
        <f t="shared" si="115"/>
        <v>5890900</v>
      </c>
      <c r="G145" s="113"/>
      <c r="H145" s="113">
        <f t="shared" si="115"/>
        <v>5890900</v>
      </c>
      <c r="I145" s="113">
        <f t="shared" si="115"/>
        <v>5890900</v>
      </c>
      <c r="J145" s="121"/>
      <c r="K145" s="113">
        <f t="shared" si="115"/>
        <v>5890900</v>
      </c>
    </row>
    <row r="146" spans="1:11" s="115" customFormat="1" ht="108" hidden="1" customHeight="1" x14ac:dyDescent="0.25">
      <c r="A146" s="120" t="s">
        <v>630</v>
      </c>
      <c r="B146" s="116" t="s">
        <v>631</v>
      </c>
      <c r="C146" s="113">
        <v>5890900</v>
      </c>
      <c r="D146" s="113"/>
      <c r="E146" s="113">
        <f>C146+D146</f>
        <v>5890900</v>
      </c>
      <c r="F146" s="113">
        <v>5890900</v>
      </c>
      <c r="G146" s="113"/>
      <c r="H146" s="113">
        <f>F146+G146</f>
        <v>5890900</v>
      </c>
      <c r="I146" s="113">
        <v>5890900</v>
      </c>
      <c r="J146" s="121"/>
      <c r="K146" s="113">
        <f>I146+J146</f>
        <v>5890900</v>
      </c>
    </row>
    <row r="147" spans="1:11" s="115" customFormat="1" ht="30" hidden="1" customHeight="1" x14ac:dyDescent="0.25">
      <c r="A147" s="120" t="s">
        <v>632</v>
      </c>
      <c r="B147" s="111" t="s">
        <v>633</v>
      </c>
      <c r="C147" s="113">
        <f>C148</f>
        <v>606592</v>
      </c>
      <c r="D147" s="113">
        <f t="shared" ref="D147:I147" si="116">D148</f>
        <v>0</v>
      </c>
      <c r="E147" s="113">
        <f t="shared" si="116"/>
        <v>606592</v>
      </c>
      <c r="F147" s="113">
        <f t="shared" si="116"/>
        <v>611979</v>
      </c>
      <c r="G147" s="113"/>
      <c r="H147" s="113">
        <f t="shared" ref="H147" si="117">H148</f>
        <v>611979</v>
      </c>
      <c r="I147" s="113">
        <f t="shared" si="116"/>
        <v>635624</v>
      </c>
      <c r="J147" s="121"/>
      <c r="K147" s="113">
        <f t="shared" ref="K147" si="118">K148</f>
        <v>635624</v>
      </c>
    </row>
    <row r="148" spans="1:11" s="115" customFormat="1" ht="48" hidden="1" customHeight="1" x14ac:dyDescent="0.25">
      <c r="A148" s="120" t="s">
        <v>634</v>
      </c>
      <c r="B148" s="111" t="s">
        <v>635</v>
      </c>
      <c r="C148" s="113">
        <f>C149+C150</f>
        <v>606592</v>
      </c>
      <c r="D148" s="113">
        <f t="shared" ref="D148:K148" si="119">D149+D150</f>
        <v>0</v>
      </c>
      <c r="E148" s="113">
        <f t="shared" si="119"/>
        <v>606592</v>
      </c>
      <c r="F148" s="113">
        <f t="shared" si="119"/>
        <v>611979</v>
      </c>
      <c r="G148" s="113">
        <f t="shared" si="119"/>
        <v>0</v>
      </c>
      <c r="H148" s="113">
        <f t="shared" si="119"/>
        <v>611979</v>
      </c>
      <c r="I148" s="113">
        <f t="shared" si="119"/>
        <v>635624</v>
      </c>
      <c r="J148" s="113">
        <f t="shared" si="119"/>
        <v>0</v>
      </c>
      <c r="K148" s="113">
        <f t="shared" si="119"/>
        <v>635624</v>
      </c>
    </row>
    <row r="149" spans="1:11" s="115" customFormat="1" ht="17.25" hidden="1" customHeight="1" x14ac:dyDescent="0.25">
      <c r="A149" s="120"/>
      <c r="B149" s="111" t="s">
        <v>793</v>
      </c>
      <c r="C149" s="113">
        <v>606592</v>
      </c>
      <c r="D149" s="113"/>
      <c r="E149" s="113">
        <f>C149+D149</f>
        <v>606592</v>
      </c>
      <c r="F149" s="113">
        <v>611979</v>
      </c>
      <c r="G149" s="113"/>
      <c r="H149" s="113">
        <f>F149+G149</f>
        <v>611979</v>
      </c>
      <c r="I149" s="113">
        <v>635624</v>
      </c>
      <c r="J149" s="121"/>
      <c r="K149" s="113">
        <f>I149+J149</f>
        <v>635624</v>
      </c>
    </row>
    <row r="150" spans="1:11" s="115" customFormat="1" ht="17.25" hidden="1" customHeight="1" x14ac:dyDescent="0.25">
      <c r="A150" s="120"/>
      <c r="B150" s="111" t="s">
        <v>794</v>
      </c>
      <c r="C150" s="113"/>
      <c r="D150" s="113"/>
      <c r="E150" s="113">
        <f>C150+D150</f>
        <v>0</v>
      </c>
      <c r="F150" s="113"/>
      <c r="G150" s="113"/>
      <c r="H150" s="113">
        <f>F150+G150</f>
        <v>0</v>
      </c>
      <c r="I150" s="113"/>
      <c r="J150" s="121"/>
      <c r="K150" s="113">
        <f>I150+J150</f>
        <v>0</v>
      </c>
    </row>
    <row r="151" spans="1:11" s="114" customFormat="1" ht="21" hidden="1" customHeight="1" x14ac:dyDescent="0.25">
      <c r="A151" s="120" t="s">
        <v>636</v>
      </c>
      <c r="B151" s="23" t="s">
        <v>637</v>
      </c>
      <c r="C151" s="112">
        <f t="shared" ref="C151:I151" si="120">C153</f>
        <v>18811</v>
      </c>
      <c r="D151" s="112">
        <f t="shared" si="120"/>
        <v>0</v>
      </c>
      <c r="E151" s="112">
        <f t="shared" si="120"/>
        <v>18811</v>
      </c>
      <c r="F151" s="112">
        <f t="shared" si="120"/>
        <v>0</v>
      </c>
      <c r="G151" s="112"/>
      <c r="H151" s="112">
        <f t="shared" ref="H151" si="121">H153</f>
        <v>0</v>
      </c>
      <c r="I151" s="112">
        <f t="shared" si="120"/>
        <v>0</v>
      </c>
      <c r="J151" s="138"/>
      <c r="K151" s="112">
        <f t="shared" ref="K151" si="122">K153</f>
        <v>0</v>
      </c>
    </row>
    <row r="152" spans="1:11" s="114" customFormat="1" ht="30" hidden="1" customHeight="1" x14ac:dyDescent="0.25">
      <c r="A152" s="120" t="s">
        <v>702</v>
      </c>
      <c r="B152" s="111" t="s">
        <v>638</v>
      </c>
      <c r="C152" s="112">
        <f>C153</f>
        <v>18811</v>
      </c>
      <c r="D152" s="112">
        <f t="shared" ref="D152:I152" si="123">D153</f>
        <v>0</v>
      </c>
      <c r="E152" s="112">
        <f t="shared" si="123"/>
        <v>18811</v>
      </c>
      <c r="F152" s="112">
        <f t="shared" si="123"/>
        <v>0</v>
      </c>
      <c r="G152" s="112"/>
      <c r="H152" s="112">
        <f t="shared" ref="H152" si="124">H153</f>
        <v>0</v>
      </c>
      <c r="I152" s="112">
        <f t="shared" si="123"/>
        <v>0</v>
      </c>
      <c r="J152" s="138"/>
      <c r="K152" s="112">
        <f t="shared" ref="K152" si="125">K153</f>
        <v>0</v>
      </c>
    </row>
    <row r="153" spans="1:11" s="115" customFormat="1" ht="32.25" hidden="1" customHeight="1" x14ac:dyDescent="0.25">
      <c r="A153" s="120" t="s">
        <v>643</v>
      </c>
      <c r="B153" s="111" t="s">
        <v>638</v>
      </c>
      <c r="C153" s="113">
        <f>90320-71509</f>
        <v>18811</v>
      </c>
      <c r="D153" s="113"/>
      <c r="E153" s="113">
        <f>C153+D153</f>
        <v>18811</v>
      </c>
      <c r="F153" s="113">
        <v>0</v>
      </c>
      <c r="G153" s="113"/>
      <c r="H153" s="113">
        <f>F153+G153</f>
        <v>0</v>
      </c>
      <c r="I153" s="113">
        <v>0</v>
      </c>
      <c r="J153" s="121"/>
      <c r="K153" s="113">
        <f>I153+J153</f>
        <v>0</v>
      </c>
    </row>
    <row r="154" spans="1:11" s="115" customFormat="1" ht="26.25" customHeight="1" x14ac:dyDescent="0.25">
      <c r="A154" s="11"/>
      <c r="B154" s="23" t="s">
        <v>639</v>
      </c>
      <c r="C154" s="112">
        <f t="shared" ref="C154:K167" si="126">C9+C82</f>
        <v>263978145.98000002</v>
      </c>
      <c r="D154" s="112">
        <f t="shared" si="126"/>
        <v>-128148.32999999996</v>
      </c>
      <c r="E154" s="112">
        <f t="shared" si="126"/>
        <v>263849997.65000001</v>
      </c>
      <c r="F154" s="112">
        <f t="shared" si="126"/>
        <v>279013997.69999999</v>
      </c>
      <c r="G154" s="112">
        <f t="shared" si="126"/>
        <v>1172000</v>
      </c>
      <c r="H154" s="112">
        <f>H9+H82</f>
        <v>280185997.69999999</v>
      </c>
      <c r="I154" s="112">
        <f t="shared" si="126"/>
        <v>265157038.60000002</v>
      </c>
      <c r="J154" s="112">
        <f t="shared" si="126"/>
        <v>1172000</v>
      </c>
      <c r="K154" s="112">
        <f t="shared" si="126"/>
        <v>266329038.60000002</v>
      </c>
    </row>
    <row r="155" spans="1:11" s="78" customFormat="1" ht="16.5" hidden="1" customHeight="1" x14ac:dyDescent="0.25">
      <c r="A155" s="101"/>
      <c r="B155" s="88"/>
      <c r="C155" s="89">
        <f>C154-C156</f>
        <v>0</v>
      </c>
      <c r="D155" s="89"/>
      <c r="E155" s="89"/>
      <c r="F155" s="89">
        <f t="shared" ref="F155" si="127">F154-F156</f>
        <v>0</v>
      </c>
      <c r="G155" s="89"/>
      <c r="H155" s="89"/>
      <c r="I155" s="62">
        <f t="shared" si="126"/>
        <v>249906838.60000002</v>
      </c>
    </row>
    <row r="156" spans="1:11" s="78" customFormat="1" ht="14.25" hidden="1" customHeight="1" x14ac:dyDescent="0.25">
      <c r="A156" s="7"/>
      <c r="B156" s="8"/>
      <c r="C156" s="18">
        <f>C158+C157</f>
        <v>263978145.98000002</v>
      </c>
      <c r="D156" s="18"/>
      <c r="E156" s="18"/>
      <c r="F156" s="18">
        <f t="shared" ref="F156" si="128">F158+F157</f>
        <v>279013997.69999999</v>
      </c>
      <c r="G156" s="18"/>
      <c r="H156" s="18"/>
      <c r="I156" s="62">
        <f t="shared" si="126"/>
        <v>111156300</v>
      </c>
    </row>
    <row r="157" spans="1:11" s="78" customFormat="1" ht="14.25" hidden="1" customHeight="1" x14ac:dyDescent="0.25">
      <c r="A157" s="79"/>
      <c r="B157" s="78" t="s">
        <v>703</v>
      </c>
      <c r="C157" s="80">
        <f>C9</f>
        <v>60384000</v>
      </c>
      <c r="D157" s="80"/>
      <c r="E157" s="80"/>
      <c r="F157" s="80">
        <f>F9</f>
        <v>64033600</v>
      </c>
      <c r="G157" s="80"/>
      <c r="H157" s="80"/>
      <c r="I157" s="62">
        <f t="shared" si="126"/>
        <v>110552300</v>
      </c>
    </row>
    <row r="158" spans="1:11" s="78" customFormat="1" ht="14.25" hidden="1" customHeight="1" x14ac:dyDescent="0.25">
      <c r="A158" s="79"/>
      <c r="B158" s="78" t="s">
        <v>704</v>
      </c>
      <c r="C158" s="80">
        <f>C160+C164+C167</f>
        <v>203594145.98000002</v>
      </c>
      <c r="D158" s="80"/>
      <c r="E158" s="80"/>
      <c r="F158" s="80">
        <f t="shared" ref="F158" si="129">F160+F164+F167</f>
        <v>214980397.69999999</v>
      </c>
      <c r="G158" s="80"/>
      <c r="H158" s="80"/>
      <c r="I158" s="62">
        <f t="shared" si="126"/>
        <v>60532000</v>
      </c>
    </row>
    <row r="159" spans="1:11" s="78" customFormat="1" ht="14.25" hidden="1" customHeight="1" x14ac:dyDescent="0.25">
      <c r="A159" s="79"/>
      <c r="B159" s="78" t="s">
        <v>705</v>
      </c>
      <c r="C159" s="80">
        <f>C164+C160</f>
        <v>203575334.98000002</v>
      </c>
      <c r="D159" s="80"/>
      <c r="E159" s="80"/>
      <c r="F159" s="80">
        <f t="shared" ref="F159" si="130">F164+F160</f>
        <v>214980397.69999999</v>
      </c>
      <c r="G159" s="80"/>
      <c r="H159" s="80"/>
      <c r="I159" s="62">
        <f t="shared" si="126"/>
        <v>400000</v>
      </c>
    </row>
    <row r="160" spans="1:11" s="78" customFormat="1" ht="14.25" hidden="1" customHeight="1" x14ac:dyDescent="0.25">
      <c r="A160" s="79"/>
      <c r="B160" s="78" t="s">
        <v>706</v>
      </c>
      <c r="C160" s="80">
        <f>SUM(C161:C163)</f>
        <v>197077842.98000002</v>
      </c>
      <c r="D160" s="80"/>
      <c r="E160" s="80"/>
      <c r="F160" s="80">
        <f t="shared" ref="F160" si="131">SUM(F161:F163)</f>
        <v>208477518.69999999</v>
      </c>
      <c r="G160" s="80"/>
      <c r="H160" s="80"/>
      <c r="I160" s="62">
        <f t="shared" si="126"/>
        <v>4000</v>
      </c>
    </row>
    <row r="161" spans="1:11" s="78" customFormat="1" ht="14.25" hidden="1" customHeight="1" x14ac:dyDescent="0.25">
      <c r="A161" s="79"/>
      <c r="B161" s="78" t="s">
        <v>707</v>
      </c>
      <c r="C161" s="80">
        <f>C84</f>
        <v>63136000</v>
      </c>
      <c r="D161" s="80"/>
      <c r="E161" s="80"/>
      <c r="F161" s="80">
        <f>F84</f>
        <v>59385000</v>
      </c>
      <c r="G161" s="80"/>
      <c r="H161" s="80"/>
      <c r="I161" s="62">
        <f t="shared" si="126"/>
        <v>30780446</v>
      </c>
    </row>
    <row r="162" spans="1:11" s="78" customFormat="1" ht="14.25" hidden="1" customHeight="1" x14ac:dyDescent="0.25">
      <c r="A162" s="79"/>
      <c r="B162" s="78" t="s">
        <v>708</v>
      </c>
      <c r="C162" s="80">
        <f>C89</f>
        <v>16422201</v>
      </c>
      <c r="D162" s="80"/>
      <c r="E162" s="80"/>
      <c r="F162" s="80">
        <f>F89</f>
        <v>38061479</v>
      </c>
      <c r="G162" s="80"/>
      <c r="H162" s="80"/>
      <c r="I162" s="62">
        <f t="shared" si="126"/>
        <v>11671500</v>
      </c>
    </row>
    <row r="163" spans="1:11" s="78" customFormat="1" ht="14.25" hidden="1" customHeight="1" x14ac:dyDescent="0.25">
      <c r="A163" s="79"/>
      <c r="B163" s="78" t="s">
        <v>709</v>
      </c>
      <c r="C163" s="80">
        <f>C123</f>
        <v>117519641.98</v>
      </c>
      <c r="D163" s="80"/>
      <c r="E163" s="80"/>
      <c r="F163" s="80">
        <f>F123</f>
        <v>111031039.7</v>
      </c>
      <c r="G163" s="80"/>
      <c r="H163" s="80"/>
      <c r="I163" s="62">
        <f t="shared" si="126"/>
        <v>7261200</v>
      </c>
    </row>
    <row r="164" spans="1:11" s="78" customFormat="1" ht="14.25" hidden="1" customHeight="1" x14ac:dyDescent="0.25">
      <c r="A164" s="79"/>
      <c r="B164" s="78" t="s">
        <v>710</v>
      </c>
      <c r="C164" s="80">
        <f>C166+C165</f>
        <v>6497492</v>
      </c>
      <c r="D164" s="80"/>
      <c r="E164" s="80"/>
      <c r="F164" s="80">
        <f t="shared" ref="F164" si="132">F166+F165</f>
        <v>6502879</v>
      </c>
      <c r="G164" s="80"/>
      <c r="H164" s="80"/>
      <c r="I164" s="62">
        <f t="shared" si="126"/>
        <v>7261200</v>
      </c>
    </row>
    <row r="165" spans="1:11" s="78" customFormat="1" ht="14.25" hidden="1" customHeight="1" x14ac:dyDescent="0.25">
      <c r="A165" s="79"/>
      <c r="B165" s="78" t="s">
        <v>711</v>
      </c>
      <c r="C165" s="80">
        <f>C145</f>
        <v>5890900</v>
      </c>
      <c r="D165" s="80"/>
      <c r="E165" s="80"/>
      <c r="F165" s="80">
        <f>F145</f>
        <v>5890900</v>
      </c>
      <c r="G165" s="80"/>
      <c r="H165" s="80"/>
      <c r="I165" s="62">
        <f t="shared" si="126"/>
        <v>18500</v>
      </c>
    </row>
    <row r="166" spans="1:11" s="78" customFormat="1" ht="14.25" hidden="1" customHeight="1" x14ac:dyDescent="0.25">
      <c r="A166" s="79"/>
      <c r="B166" s="78" t="s">
        <v>712</v>
      </c>
      <c r="C166" s="80">
        <f>C147</f>
        <v>606592</v>
      </c>
      <c r="D166" s="80"/>
      <c r="E166" s="80"/>
      <c r="F166" s="80">
        <f>F147</f>
        <v>611979</v>
      </c>
      <c r="G166" s="80"/>
      <c r="H166" s="80"/>
      <c r="I166" s="62">
        <f t="shared" si="126"/>
        <v>18500</v>
      </c>
    </row>
    <row r="167" spans="1:11" s="78" customFormat="1" ht="14.25" hidden="1" customHeight="1" x14ac:dyDescent="0.25">
      <c r="A167" s="79"/>
      <c r="B167" s="78" t="s">
        <v>713</v>
      </c>
      <c r="C167" s="80">
        <f>C153</f>
        <v>18811</v>
      </c>
      <c r="D167" s="80"/>
      <c r="E167" s="80"/>
      <c r="F167" s="80">
        <f t="shared" ref="F167" si="133">F153</f>
        <v>0</v>
      </c>
      <c r="G167" s="80"/>
      <c r="H167" s="80"/>
      <c r="I167" s="62">
        <f t="shared" si="126"/>
        <v>4869200</v>
      </c>
    </row>
    <row r="168" spans="1:11" s="78" customFormat="1" ht="14.25" customHeight="1" x14ac:dyDescent="0.25">
      <c r="A168" s="79"/>
      <c r="E168" s="80">
        <f>E154-D154-C154</f>
        <v>0</v>
      </c>
    </row>
    <row r="169" spans="1:11" s="78" customFormat="1" ht="14.25" hidden="1" customHeight="1" x14ac:dyDescent="0.25">
      <c r="A169" s="79"/>
      <c r="B169" s="78" t="s">
        <v>786</v>
      </c>
      <c r="C169" s="80">
        <f>C170+C179</f>
        <v>203594145.98000002</v>
      </c>
      <c r="D169" s="80">
        <f t="shared" ref="D169:K169" si="134">D170+D179</f>
        <v>-128148.32999999996</v>
      </c>
      <c r="E169" s="80">
        <f t="shared" si="134"/>
        <v>203465997.65000001</v>
      </c>
      <c r="F169" s="80">
        <f t="shared" si="134"/>
        <v>214980397.69999999</v>
      </c>
      <c r="G169" s="80">
        <f t="shared" si="134"/>
        <v>1172000</v>
      </c>
      <c r="H169" s="80">
        <f t="shared" si="134"/>
        <v>216152397.69999999</v>
      </c>
      <c r="I169" s="80">
        <f t="shared" si="134"/>
        <v>199082538.60000002</v>
      </c>
      <c r="J169" s="80">
        <f t="shared" si="134"/>
        <v>1172000</v>
      </c>
      <c r="K169" s="80">
        <f t="shared" si="134"/>
        <v>200254538.60000002</v>
      </c>
    </row>
    <row r="170" spans="1:11" s="78" customFormat="1" ht="14.25" hidden="1" customHeight="1" x14ac:dyDescent="0.25">
      <c r="A170" s="79"/>
      <c r="B170" s="78" t="s">
        <v>787</v>
      </c>
      <c r="C170" s="80">
        <f>C176+C171</f>
        <v>203575334.98000002</v>
      </c>
      <c r="D170" s="80">
        <f t="shared" ref="D170:K170" si="135">D176+D171</f>
        <v>-128148.32999999996</v>
      </c>
      <c r="E170" s="80">
        <f t="shared" si="135"/>
        <v>203447186.65000001</v>
      </c>
      <c r="F170" s="80">
        <f t="shared" si="135"/>
        <v>214980397.69999999</v>
      </c>
      <c r="G170" s="80">
        <f t="shared" si="135"/>
        <v>1172000</v>
      </c>
      <c r="H170" s="80">
        <f t="shared" si="135"/>
        <v>216152397.69999999</v>
      </c>
      <c r="I170" s="80">
        <f t="shared" si="135"/>
        <v>199082538.60000002</v>
      </c>
      <c r="J170" s="80">
        <f t="shared" si="135"/>
        <v>1172000</v>
      </c>
      <c r="K170" s="80">
        <f t="shared" si="135"/>
        <v>200254538.60000002</v>
      </c>
    </row>
    <row r="171" spans="1:11" s="78" customFormat="1" ht="14.25" hidden="1" customHeight="1" x14ac:dyDescent="0.25">
      <c r="A171" s="79"/>
      <c r="B171" s="78" t="s">
        <v>788</v>
      </c>
      <c r="C171" s="80">
        <f>C172+C173+C174</f>
        <v>197077842.98000002</v>
      </c>
      <c r="D171" s="80">
        <f t="shared" ref="D171:K171" si="136">D172+D173+D174</f>
        <v>-128148.32999999996</v>
      </c>
      <c r="E171" s="80">
        <f t="shared" si="136"/>
        <v>196949694.65000001</v>
      </c>
      <c r="F171" s="80">
        <f t="shared" si="136"/>
        <v>208477518.69999999</v>
      </c>
      <c r="G171" s="80">
        <f t="shared" si="136"/>
        <v>1172000</v>
      </c>
      <c r="H171" s="80">
        <f t="shared" si="136"/>
        <v>209649518.69999999</v>
      </c>
      <c r="I171" s="80">
        <f t="shared" si="136"/>
        <v>192556014.60000002</v>
      </c>
      <c r="J171" s="80">
        <f t="shared" si="136"/>
        <v>1172000</v>
      </c>
      <c r="K171" s="80">
        <f t="shared" si="136"/>
        <v>193728014.60000002</v>
      </c>
    </row>
    <row r="172" spans="1:11" s="78" customFormat="1" ht="14.25" hidden="1" customHeight="1" x14ac:dyDescent="0.25">
      <c r="A172" s="79"/>
      <c r="B172" s="78" t="s">
        <v>707</v>
      </c>
      <c r="C172" s="80">
        <f>C84</f>
        <v>63136000</v>
      </c>
      <c r="D172" s="80">
        <f t="shared" ref="D172:K172" si="137">D84</f>
        <v>0</v>
      </c>
      <c r="E172" s="80">
        <f t="shared" si="137"/>
        <v>63136000</v>
      </c>
      <c r="F172" s="80">
        <f t="shared" si="137"/>
        <v>59385000</v>
      </c>
      <c r="G172" s="80">
        <f t="shared" si="137"/>
        <v>0</v>
      </c>
      <c r="H172" s="80">
        <f t="shared" si="137"/>
        <v>59385000</v>
      </c>
      <c r="I172" s="80">
        <f t="shared" si="137"/>
        <v>60332000</v>
      </c>
      <c r="J172" s="80">
        <f t="shared" si="137"/>
        <v>0</v>
      </c>
      <c r="K172" s="80">
        <f t="shared" si="137"/>
        <v>60332000</v>
      </c>
    </row>
    <row r="173" spans="1:11" s="78" customFormat="1" ht="14.25" hidden="1" customHeight="1" x14ac:dyDescent="0.25">
      <c r="A173" s="79"/>
      <c r="B173" s="78" t="s">
        <v>708</v>
      </c>
      <c r="C173" s="80">
        <f>C89</f>
        <v>16422201</v>
      </c>
      <c r="D173" s="80">
        <f t="shared" ref="D173:K173" si="138">D89</f>
        <v>-128148.32999999996</v>
      </c>
      <c r="E173" s="80">
        <f t="shared" si="138"/>
        <v>16294052.67</v>
      </c>
      <c r="F173" s="80">
        <f t="shared" si="138"/>
        <v>38061479</v>
      </c>
      <c r="G173" s="80">
        <f t="shared" si="138"/>
        <v>1172000</v>
      </c>
      <c r="H173" s="80">
        <f t="shared" si="138"/>
        <v>39233479</v>
      </c>
      <c r="I173" s="80">
        <f t="shared" si="138"/>
        <v>22608946</v>
      </c>
      <c r="J173" s="80">
        <f t="shared" si="138"/>
        <v>1172000</v>
      </c>
      <c r="K173" s="80">
        <f t="shared" si="138"/>
        <v>23780946</v>
      </c>
    </row>
    <row r="174" spans="1:11" s="78" customFormat="1" ht="14.25" hidden="1" customHeight="1" x14ac:dyDescent="0.25">
      <c r="A174" s="79"/>
      <c r="B174" s="78" t="s">
        <v>709</v>
      </c>
      <c r="C174" s="80">
        <f>C123</f>
        <v>117519641.98</v>
      </c>
      <c r="D174" s="80">
        <f t="shared" ref="D174:K174" si="139">D123</f>
        <v>0</v>
      </c>
      <c r="E174" s="80">
        <f t="shared" si="139"/>
        <v>117519641.98</v>
      </c>
      <c r="F174" s="80">
        <f t="shared" si="139"/>
        <v>111031039.7</v>
      </c>
      <c r="G174" s="80">
        <f t="shared" si="139"/>
        <v>0</v>
      </c>
      <c r="H174" s="80">
        <f t="shared" si="139"/>
        <v>111031039.7</v>
      </c>
      <c r="I174" s="80">
        <f t="shared" si="139"/>
        <v>109615068.60000001</v>
      </c>
      <c r="J174" s="80">
        <f t="shared" si="139"/>
        <v>0</v>
      </c>
      <c r="K174" s="80">
        <f t="shared" si="139"/>
        <v>109615068.60000001</v>
      </c>
    </row>
    <row r="175" spans="1:11" s="78" customFormat="1" ht="14.25" hidden="1" customHeight="1" x14ac:dyDescent="0.25">
      <c r="A175" s="79"/>
      <c r="B175" s="78" t="s">
        <v>789</v>
      </c>
      <c r="C175" s="80">
        <f>C150</f>
        <v>0</v>
      </c>
      <c r="D175" s="80">
        <f t="shared" ref="D175:K175" si="140">D150</f>
        <v>0</v>
      </c>
      <c r="E175" s="80">
        <f t="shared" si="140"/>
        <v>0</v>
      </c>
      <c r="F175" s="80">
        <f t="shared" si="140"/>
        <v>0</v>
      </c>
      <c r="G175" s="80">
        <f t="shared" si="140"/>
        <v>0</v>
      </c>
      <c r="H175" s="80">
        <f t="shared" si="140"/>
        <v>0</v>
      </c>
      <c r="I175" s="80">
        <f t="shared" si="140"/>
        <v>0</v>
      </c>
      <c r="J175" s="80">
        <f t="shared" si="140"/>
        <v>0</v>
      </c>
      <c r="K175" s="80">
        <f t="shared" si="140"/>
        <v>0</v>
      </c>
    </row>
    <row r="176" spans="1:11" s="78" customFormat="1" ht="14.25" hidden="1" customHeight="1" x14ac:dyDescent="0.25">
      <c r="A176" s="79"/>
      <c r="B176" s="78" t="s">
        <v>790</v>
      </c>
      <c r="C176" s="80">
        <f>C178+C177</f>
        <v>6497492</v>
      </c>
      <c r="D176" s="80">
        <f t="shared" ref="D176:K176" si="141">D178+D177</f>
        <v>0</v>
      </c>
      <c r="E176" s="80">
        <f t="shared" si="141"/>
        <v>6497492</v>
      </c>
      <c r="F176" s="80">
        <f t="shared" si="141"/>
        <v>6502879</v>
      </c>
      <c r="G176" s="80">
        <f t="shared" si="141"/>
        <v>0</v>
      </c>
      <c r="H176" s="80">
        <f t="shared" si="141"/>
        <v>6502879</v>
      </c>
      <c r="I176" s="80">
        <f t="shared" si="141"/>
        <v>6526524</v>
      </c>
      <c r="J176" s="80">
        <f t="shared" si="141"/>
        <v>0</v>
      </c>
      <c r="K176" s="80">
        <f t="shared" si="141"/>
        <v>6526524</v>
      </c>
    </row>
    <row r="177" spans="1:11" s="78" customFormat="1" ht="14.25" hidden="1" customHeight="1" x14ac:dyDescent="0.25">
      <c r="A177" s="79"/>
      <c r="B177" s="78" t="s">
        <v>791</v>
      </c>
      <c r="C177" s="80">
        <f>C145</f>
        <v>5890900</v>
      </c>
      <c r="D177" s="80">
        <f t="shared" ref="D177:K177" si="142">D145</f>
        <v>0</v>
      </c>
      <c r="E177" s="80">
        <f t="shared" si="142"/>
        <v>5890900</v>
      </c>
      <c r="F177" s="80">
        <f t="shared" si="142"/>
        <v>5890900</v>
      </c>
      <c r="G177" s="80">
        <f t="shared" si="142"/>
        <v>0</v>
      </c>
      <c r="H177" s="80">
        <f t="shared" si="142"/>
        <v>5890900</v>
      </c>
      <c r="I177" s="80">
        <f t="shared" si="142"/>
        <v>5890900</v>
      </c>
      <c r="J177" s="80">
        <f t="shared" si="142"/>
        <v>0</v>
      </c>
      <c r="K177" s="80">
        <f t="shared" si="142"/>
        <v>5890900</v>
      </c>
    </row>
    <row r="178" spans="1:11" s="78" customFormat="1" ht="14.25" hidden="1" customHeight="1" x14ac:dyDescent="0.25">
      <c r="A178" s="79"/>
      <c r="B178" s="78" t="s">
        <v>789</v>
      </c>
      <c r="C178" s="80">
        <f>C149</f>
        <v>606592</v>
      </c>
      <c r="D178" s="80">
        <f t="shared" ref="D178:K178" si="143">D149</f>
        <v>0</v>
      </c>
      <c r="E178" s="80">
        <f t="shared" si="143"/>
        <v>606592</v>
      </c>
      <c r="F178" s="80">
        <f t="shared" si="143"/>
        <v>611979</v>
      </c>
      <c r="G178" s="80">
        <f t="shared" si="143"/>
        <v>0</v>
      </c>
      <c r="H178" s="80">
        <f t="shared" si="143"/>
        <v>611979</v>
      </c>
      <c r="I178" s="80">
        <f t="shared" si="143"/>
        <v>635624</v>
      </c>
      <c r="J178" s="80">
        <f t="shared" si="143"/>
        <v>0</v>
      </c>
      <c r="K178" s="80">
        <f t="shared" si="143"/>
        <v>635624</v>
      </c>
    </row>
    <row r="179" spans="1:11" ht="14.25" hidden="1" customHeight="1" x14ac:dyDescent="0.25">
      <c r="B179" s="100" t="s">
        <v>792</v>
      </c>
      <c r="C179" s="95">
        <f>C151</f>
        <v>18811</v>
      </c>
      <c r="D179" s="80">
        <f t="shared" ref="D179:K179" si="144">D151</f>
        <v>0</v>
      </c>
      <c r="E179" s="95">
        <f t="shared" si="144"/>
        <v>18811</v>
      </c>
      <c r="F179" s="95">
        <f t="shared" si="144"/>
        <v>0</v>
      </c>
      <c r="G179" s="95">
        <f t="shared" si="144"/>
        <v>0</v>
      </c>
      <c r="H179" s="95">
        <f t="shared" si="144"/>
        <v>0</v>
      </c>
      <c r="I179" s="95">
        <f t="shared" si="144"/>
        <v>0</v>
      </c>
      <c r="J179" s="95">
        <f t="shared" si="144"/>
        <v>0</v>
      </c>
      <c r="K179" s="95">
        <f t="shared" si="144"/>
        <v>0</v>
      </c>
    </row>
    <row r="180" spans="1:11" ht="14.25" hidden="1" customHeight="1" x14ac:dyDescent="0.25"/>
    <row r="181" spans="1:11" ht="14.25" hidden="1" customHeight="1" x14ac:dyDescent="0.25">
      <c r="A181" s="100"/>
      <c r="B181" s="100" t="s">
        <v>795</v>
      </c>
      <c r="C181" s="96">
        <f>C154-C9-C169</f>
        <v>0</v>
      </c>
      <c r="D181" s="94">
        <f t="shared" ref="D181:K181" si="145">D154-D9-D169</f>
        <v>0</v>
      </c>
      <c r="E181" s="96">
        <f t="shared" si="145"/>
        <v>0</v>
      </c>
      <c r="F181" s="96">
        <f t="shared" si="145"/>
        <v>0</v>
      </c>
      <c r="G181" s="96">
        <f t="shared" si="145"/>
        <v>0</v>
      </c>
      <c r="H181" s="96">
        <f t="shared" si="145"/>
        <v>0</v>
      </c>
      <c r="I181" s="96">
        <f t="shared" si="145"/>
        <v>0</v>
      </c>
      <c r="J181" s="96">
        <f t="shared" si="145"/>
        <v>0</v>
      </c>
      <c r="K181" s="96">
        <f t="shared" si="145"/>
        <v>0</v>
      </c>
    </row>
    <row r="182" spans="1:11" ht="14.25" hidden="1" customHeight="1" x14ac:dyDescent="0.25">
      <c r="A182" s="100"/>
    </row>
    <row r="193" spans="1:4" x14ac:dyDescent="0.25">
      <c r="A193" s="100"/>
      <c r="D193" s="100"/>
    </row>
    <row r="194" spans="1:4" x14ac:dyDescent="0.25">
      <c r="A194" s="100"/>
      <c r="D194" s="100"/>
    </row>
    <row r="195" spans="1:4" x14ac:dyDescent="0.25">
      <c r="A195" s="100"/>
      <c r="D195" s="100"/>
    </row>
    <row r="196" spans="1:4" x14ac:dyDescent="0.25">
      <c r="A196" s="100"/>
      <c r="D196" s="100"/>
    </row>
    <row r="197" spans="1:4" x14ac:dyDescent="0.25">
      <c r="A197" s="100"/>
      <c r="D197" s="100"/>
    </row>
    <row r="198" spans="1:4" x14ac:dyDescent="0.25">
      <c r="A198" s="100"/>
      <c r="D198" s="100"/>
    </row>
    <row r="199" spans="1:4" x14ac:dyDescent="0.25">
      <c r="A199" s="100"/>
      <c r="D199" s="100"/>
    </row>
    <row r="200" spans="1:4" x14ac:dyDescent="0.25">
      <c r="A200" s="100"/>
      <c r="D200" s="100"/>
    </row>
    <row r="201" spans="1:4" x14ac:dyDescent="0.25">
      <c r="A201" s="100"/>
      <c r="D201" s="100"/>
    </row>
    <row r="202" spans="1:4" x14ac:dyDescent="0.25">
      <c r="A202" s="100"/>
      <c r="D202" s="100"/>
    </row>
    <row r="203" spans="1:4" x14ac:dyDescent="0.25">
      <c r="A203" s="100"/>
      <c r="D203" s="100"/>
    </row>
    <row r="204" spans="1:4" x14ac:dyDescent="0.25">
      <c r="A204" s="100"/>
      <c r="D204" s="100"/>
    </row>
    <row r="205" spans="1:4" x14ac:dyDescent="0.25">
      <c r="A205" s="100"/>
      <c r="D205" s="100"/>
    </row>
    <row r="206" spans="1:4" x14ac:dyDescent="0.25">
      <c r="A206" s="100"/>
      <c r="D206" s="100"/>
    </row>
    <row r="207" spans="1:4" x14ac:dyDescent="0.25">
      <c r="A207" s="100"/>
      <c r="D207" s="100"/>
    </row>
    <row r="208" spans="1:4" x14ac:dyDescent="0.25">
      <c r="A208" s="100"/>
      <c r="D208" s="100"/>
    </row>
    <row r="209" spans="1:4" x14ac:dyDescent="0.25">
      <c r="A209" s="100"/>
      <c r="D209" s="100"/>
    </row>
    <row r="210" spans="1:4" x14ac:dyDescent="0.25">
      <c r="A210" s="100"/>
      <c r="D210" s="100"/>
    </row>
    <row r="211" spans="1:4" x14ac:dyDescent="0.25">
      <c r="A211" s="100"/>
      <c r="D211" s="100"/>
    </row>
    <row r="212" spans="1:4" x14ac:dyDescent="0.25">
      <c r="A212" s="100"/>
      <c r="D212" s="100"/>
    </row>
    <row r="213" spans="1:4" x14ac:dyDescent="0.25">
      <c r="A213" s="100"/>
      <c r="D213" s="100"/>
    </row>
    <row r="214" spans="1:4" x14ac:dyDescent="0.25">
      <c r="A214" s="100"/>
      <c r="D214" s="100"/>
    </row>
    <row r="215" spans="1:4" x14ac:dyDescent="0.25">
      <c r="A215" s="100"/>
      <c r="D215" s="100"/>
    </row>
    <row r="216" spans="1:4" x14ac:dyDescent="0.25">
      <c r="A216" s="100"/>
      <c r="D216" s="100"/>
    </row>
    <row r="217" spans="1:4" x14ac:dyDescent="0.25">
      <c r="A217" s="100"/>
      <c r="D217" s="100"/>
    </row>
    <row r="218" spans="1:4" x14ac:dyDescent="0.25">
      <c r="A218" s="100"/>
      <c r="D218" s="100"/>
    </row>
    <row r="219" spans="1:4" x14ac:dyDescent="0.25">
      <c r="A219" s="100"/>
      <c r="D219" s="100"/>
    </row>
    <row r="220" spans="1:4" x14ac:dyDescent="0.25">
      <c r="A220" s="100"/>
      <c r="D220" s="100"/>
    </row>
    <row r="221" spans="1:4" x14ac:dyDescent="0.25">
      <c r="A221" s="100"/>
      <c r="D221" s="100"/>
    </row>
    <row r="222" spans="1:4" x14ac:dyDescent="0.25">
      <c r="A222" s="100"/>
      <c r="D222" s="100"/>
    </row>
    <row r="223" spans="1:4" x14ac:dyDescent="0.25">
      <c r="A223" s="100"/>
      <c r="D223" s="100"/>
    </row>
    <row r="224" spans="1:4" x14ac:dyDescent="0.25">
      <c r="A224" s="100"/>
      <c r="D224" s="100"/>
    </row>
    <row r="225" spans="1:4" x14ac:dyDescent="0.25">
      <c r="A225" s="100"/>
      <c r="D225" s="100"/>
    </row>
    <row r="226" spans="1:4" x14ac:dyDescent="0.25">
      <c r="A226" s="100"/>
      <c r="D226" s="100"/>
    </row>
    <row r="227" spans="1:4" x14ac:dyDescent="0.25">
      <c r="A227" s="100"/>
      <c r="D227" s="100"/>
    </row>
    <row r="228" spans="1:4" x14ac:dyDescent="0.25">
      <c r="A228" s="100"/>
      <c r="D228" s="100"/>
    </row>
    <row r="229" spans="1:4" x14ac:dyDescent="0.25">
      <c r="A229" s="100"/>
      <c r="D229" s="100"/>
    </row>
    <row r="230" spans="1:4" x14ac:dyDescent="0.25">
      <c r="A230" s="100"/>
      <c r="D230" s="100"/>
    </row>
    <row r="231" spans="1:4" x14ac:dyDescent="0.25">
      <c r="A231" s="100"/>
      <c r="D231" s="100"/>
    </row>
    <row r="232" spans="1:4" x14ac:dyDescent="0.25">
      <c r="A232" s="100"/>
      <c r="D232" s="100"/>
    </row>
    <row r="233" spans="1:4" x14ac:dyDescent="0.25">
      <c r="A233" s="100"/>
      <c r="D233" s="100"/>
    </row>
    <row r="234" spans="1:4" x14ac:dyDescent="0.25">
      <c r="A234" s="100"/>
      <c r="D234" s="100"/>
    </row>
    <row r="235" spans="1:4" x14ac:dyDescent="0.25">
      <c r="A235" s="100"/>
      <c r="D235" s="100"/>
    </row>
    <row r="236" spans="1:4" x14ac:dyDescent="0.25">
      <c r="A236" s="100"/>
      <c r="D236" s="100"/>
    </row>
    <row r="237" spans="1:4" x14ac:dyDescent="0.25">
      <c r="A237" s="100"/>
      <c r="D237" s="100"/>
    </row>
    <row r="238" spans="1:4" x14ac:dyDescent="0.25">
      <c r="A238" s="100"/>
      <c r="D238" s="100"/>
    </row>
    <row r="239" spans="1:4" x14ac:dyDescent="0.25">
      <c r="A239" s="100"/>
      <c r="D239" s="100"/>
    </row>
    <row r="240" spans="1:4" x14ac:dyDescent="0.25">
      <c r="A240" s="100"/>
      <c r="D240" s="100"/>
    </row>
    <row r="241" spans="1:4" x14ac:dyDescent="0.25">
      <c r="A241" s="100"/>
      <c r="D241" s="100"/>
    </row>
    <row r="242" spans="1:4" x14ac:dyDescent="0.25">
      <c r="A242" s="100"/>
      <c r="D242" s="100"/>
    </row>
    <row r="243" spans="1:4" x14ac:dyDescent="0.25">
      <c r="A243" s="100"/>
      <c r="D243" s="100"/>
    </row>
    <row r="244" spans="1:4" x14ac:dyDescent="0.25">
      <c r="A244" s="100"/>
      <c r="D244" s="100"/>
    </row>
    <row r="245" spans="1:4" x14ac:dyDescent="0.25">
      <c r="A245" s="100"/>
      <c r="D245" s="100"/>
    </row>
    <row r="246" spans="1:4" x14ac:dyDescent="0.25">
      <c r="A246" s="100"/>
      <c r="D246" s="100"/>
    </row>
    <row r="247" spans="1:4" x14ac:dyDescent="0.25">
      <c r="A247" s="100"/>
      <c r="D247" s="100"/>
    </row>
    <row r="248" spans="1:4" x14ac:dyDescent="0.25">
      <c r="A248" s="100"/>
      <c r="D248" s="100"/>
    </row>
    <row r="249" spans="1:4" x14ac:dyDescent="0.25">
      <c r="A249" s="100"/>
      <c r="D249" s="100"/>
    </row>
    <row r="250" spans="1:4" x14ac:dyDescent="0.25">
      <c r="A250" s="100"/>
      <c r="D250" s="100"/>
    </row>
    <row r="251" spans="1:4" x14ac:dyDescent="0.25">
      <c r="A251" s="100"/>
      <c r="D251" s="100"/>
    </row>
    <row r="252" spans="1:4" x14ac:dyDescent="0.25">
      <c r="A252" s="100"/>
      <c r="D252" s="100"/>
    </row>
    <row r="253" spans="1:4" x14ac:dyDescent="0.25">
      <c r="A253" s="100"/>
      <c r="D253" s="100"/>
    </row>
    <row r="254" spans="1:4" x14ac:dyDescent="0.25">
      <c r="A254" s="100"/>
      <c r="D254" s="100"/>
    </row>
    <row r="255" spans="1:4" x14ac:dyDescent="0.25">
      <c r="A255" s="100"/>
      <c r="D255" s="100"/>
    </row>
    <row r="256" spans="1:4" x14ac:dyDescent="0.25">
      <c r="A256" s="100"/>
      <c r="D256" s="100"/>
    </row>
    <row r="257" spans="1:4" x14ac:dyDescent="0.25">
      <c r="A257" s="100"/>
      <c r="D257" s="100"/>
    </row>
    <row r="258" spans="1:4" x14ac:dyDescent="0.25">
      <c r="A258" s="100"/>
      <c r="D258" s="100"/>
    </row>
    <row r="259" spans="1:4" x14ac:dyDescent="0.25">
      <c r="A259" s="100"/>
      <c r="D259" s="100"/>
    </row>
    <row r="260" spans="1:4" x14ac:dyDescent="0.25">
      <c r="A260" s="100"/>
      <c r="D260" s="100"/>
    </row>
    <row r="261" spans="1:4" x14ac:dyDescent="0.25">
      <c r="A261" s="100"/>
      <c r="D261" s="100"/>
    </row>
    <row r="262" spans="1:4" x14ac:dyDescent="0.25">
      <c r="A262" s="100"/>
      <c r="D262" s="100"/>
    </row>
    <row r="263" spans="1:4" x14ac:dyDescent="0.25">
      <c r="A263" s="100"/>
      <c r="D263" s="100"/>
    </row>
    <row r="264" spans="1:4" x14ac:dyDescent="0.25">
      <c r="A264" s="100"/>
      <c r="D264" s="100"/>
    </row>
    <row r="265" spans="1:4" x14ac:dyDescent="0.25">
      <c r="A265" s="100"/>
      <c r="D265" s="100"/>
    </row>
    <row r="266" spans="1:4" x14ac:dyDescent="0.25">
      <c r="A266" s="100"/>
      <c r="D266" s="100"/>
    </row>
    <row r="267" spans="1:4" x14ac:dyDescent="0.25">
      <c r="A267" s="100"/>
      <c r="D267" s="100"/>
    </row>
    <row r="268" spans="1:4" x14ac:dyDescent="0.25">
      <c r="A268" s="100"/>
      <c r="D268" s="100"/>
    </row>
    <row r="269" spans="1:4" x14ac:dyDescent="0.25">
      <c r="A269" s="100"/>
      <c r="D269" s="100"/>
    </row>
    <row r="270" spans="1:4" x14ac:dyDescent="0.25">
      <c r="A270" s="100"/>
      <c r="D270" s="100"/>
    </row>
    <row r="271" spans="1:4" x14ac:dyDescent="0.25">
      <c r="A271" s="100"/>
      <c r="D271" s="100"/>
    </row>
    <row r="272" spans="1:4" x14ac:dyDescent="0.25">
      <c r="A272" s="100"/>
      <c r="D272" s="100"/>
    </row>
    <row r="273" spans="1:4" x14ac:dyDescent="0.25">
      <c r="A273" s="100"/>
      <c r="D273" s="100"/>
    </row>
    <row r="274" spans="1:4" x14ac:dyDescent="0.25">
      <c r="A274" s="100"/>
      <c r="D274" s="100"/>
    </row>
    <row r="275" spans="1:4" x14ac:dyDescent="0.25">
      <c r="A275" s="100"/>
      <c r="D275" s="100"/>
    </row>
    <row r="276" spans="1:4" x14ac:dyDescent="0.25">
      <c r="A276" s="100"/>
      <c r="D276" s="100"/>
    </row>
    <row r="277" spans="1:4" x14ac:dyDescent="0.25">
      <c r="A277" s="100"/>
      <c r="D277" s="100"/>
    </row>
    <row r="278" spans="1:4" x14ac:dyDescent="0.25">
      <c r="A278" s="100"/>
      <c r="D278" s="100"/>
    </row>
    <row r="279" spans="1:4" x14ac:dyDescent="0.25">
      <c r="A279" s="100"/>
      <c r="D279" s="100"/>
    </row>
    <row r="280" spans="1:4" x14ac:dyDescent="0.25">
      <c r="A280" s="100"/>
      <c r="D280" s="100"/>
    </row>
    <row r="281" spans="1:4" x14ac:dyDescent="0.25">
      <c r="A281" s="100"/>
      <c r="D281" s="100"/>
    </row>
    <row r="282" spans="1:4" x14ac:dyDescent="0.25">
      <c r="A282" s="100"/>
      <c r="D282" s="100"/>
    </row>
    <row r="283" spans="1:4" x14ac:dyDescent="0.25">
      <c r="A283" s="100"/>
      <c r="D283" s="100"/>
    </row>
    <row r="284" spans="1:4" x14ac:dyDescent="0.25">
      <c r="A284" s="100"/>
      <c r="D284" s="100"/>
    </row>
    <row r="285" spans="1:4" x14ac:dyDescent="0.25">
      <c r="A285" s="100"/>
      <c r="D285" s="100"/>
    </row>
    <row r="286" spans="1:4" x14ac:dyDescent="0.25">
      <c r="A286" s="100"/>
      <c r="D286" s="100"/>
    </row>
    <row r="287" spans="1:4" x14ac:dyDescent="0.25">
      <c r="A287" s="100"/>
      <c r="D287" s="100"/>
    </row>
    <row r="288" spans="1:4" x14ac:dyDescent="0.25">
      <c r="A288" s="100"/>
      <c r="D288" s="100"/>
    </row>
    <row r="289" spans="1:4" x14ac:dyDescent="0.25">
      <c r="A289" s="100"/>
      <c r="D289" s="100"/>
    </row>
    <row r="290" spans="1:4" x14ac:dyDescent="0.25">
      <c r="A290" s="100"/>
      <c r="D290" s="100"/>
    </row>
    <row r="291" spans="1:4" x14ac:dyDescent="0.25">
      <c r="A291" s="100"/>
      <c r="D291" s="100"/>
    </row>
    <row r="292" spans="1:4" x14ac:dyDescent="0.25">
      <c r="A292" s="100"/>
      <c r="D292" s="100"/>
    </row>
    <row r="293" spans="1:4" x14ac:dyDescent="0.25">
      <c r="A293" s="100"/>
      <c r="D293" s="100"/>
    </row>
    <row r="294" spans="1:4" x14ac:dyDescent="0.25">
      <c r="A294" s="100"/>
      <c r="D294" s="100"/>
    </row>
    <row r="295" spans="1:4" x14ac:dyDescent="0.25">
      <c r="A295" s="100"/>
      <c r="D295" s="100"/>
    </row>
    <row r="296" spans="1:4" x14ac:dyDescent="0.25">
      <c r="A296" s="100"/>
      <c r="D296" s="100"/>
    </row>
    <row r="297" spans="1:4" x14ac:dyDescent="0.25">
      <c r="A297" s="100"/>
      <c r="D297" s="100"/>
    </row>
    <row r="298" spans="1:4" x14ac:dyDescent="0.25">
      <c r="A298" s="100"/>
      <c r="D298" s="100"/>
    </row>
    <row r="299" spans="1:4" x14ac:dyDescent="0.25">
      <c r="A299" s="100"/>
      <c r="D299" s="100"/>
    </row>
    <row r="300" spans="1:4" x14ac:dyDescent="0.25">
      <c r="A300" s="100"/>
      <c r="D300" s="100"/>
    </row>
    <row r="301" spans="1:4" x14ac:dyDescent="0.25">
      <c r="A301" s="100"/>
      <c r="D301" s="100"/>
    </row>
    <row r="302" spans="1:4" x14ac:dyDescent="0.25">
      <c r="A302" s="100"/>
      <c r="D302" s="100"/>
    </row>
    <row r="303" spans="1:4" x14ac:dyDescent="0.25">
      <c r="A303" s="100"/>
      <c r="D303" s="100"/>
    </row>
    <row r="304" spans="1:4" x14ac:dyDescent="0.25">
      <c r="A304" s="100"/>
      <c r="D304" s="100"/>
    </row>
    <row r="305" spans="1:4" x14ac:dyDescent="0.25">
      <c r="A305" s="100"/>
      <c r="D305" s="100"/>
    </row>
    <row r="306" spans="1:4" x14ac:dyDescent="0.25">
      <c r="A306" s="100"/>
      <c r="D306" s="100"/>
    </row>
    <row r="307" spans="1:4" x14ac:dyDescent="0.25">
      <c r="A307" s="100"/>
      <c r="D307" s="100"/>
    </row>
    <row r="308" spans="1:4" x14ac:dyDescent="0.25">
      <c r="A308" s="100"/>
      <c r="D308" s="100"/>
    </row>
    <row r="309" spans="1:4" x14ac:dyDescent="0.25">
      <c r="A309" s="100"/>
      <c r="D309" s="100"/>
    </row>
    <row r="310" spans="1:4" x14ac:dyDescent="0.25">
      <c r="A310" s="100"/>
      <c r="D310" s="100"/>
    </row>
    <row r="311" spans="1:4" x14ac:dyDescent="0.25">
      <c r="A311" s="100"/>
      <c r="D311" s="100"/>
    </row>
    <row r="312" spans="1:4" x14ac:dyDescent="0.25">
      <c r="A312" s="100"/>
      <c r="D312" s="100"/>
    </row>
    <row r="313" spans="1:4" x14ac:dyDescent="0.25">
      <c r="A313" s="100"/>
      <c r="D313" s="100"/>
    </row>
    <row r="314" spans="1:4" x14ac:dyDescent="0.25">
      <c r="A314" s="100"/>
      <c r="D314" s="100"/>
    </row>
    <row r="315" spans="1:4" x14ac:dyDescent="0.25">
      <c r="A315" s="100"/>
      <c r="D315" s="100"/>
    </row>
    <row r="316" spans="1:4" x14ac:dyDescent="0.25">
      <c r="A316" s="100"/>
      <c r="D316" s="100"/>
    </row>
    <row r="317" spans="1:4" x14ac:dyDescent="0.25">
      <c r="A317" s="100"/>
      <c r="D317" s="100"/>
    </row>
    <row r="318" spans="1:4" x14ac:dyDescent="0.25">
      <c r="A318" s="100"/>
      <c r="D318" s="100"/>
    </row>
    <row r="319" spans="1:4" x14ac:dyDescent="0.25">
      <c r="A319" s="100"/>
      <c r="D319" s="100"/>
    </row>
    <row r="320" spans="1:4" x14ac:dyDescent="0.25">
      <c r="A320" s="100"/>
      <c r="D320" s="100"/>
    </row>
    <row r="321" spans="1:4" x14ac:dyDescent="0.25">
      <c r="A321" s="100"/>
      <c r="D321" s="100"/>
    </row>
    <row r="322" spans="1:4" x14ac:dyDescent="0.25">
      <c r="A322" s="100"/>
      <c r="D322" s="100"/>
    </row>
    <row r="323" spans="1:4" x14ac:dyDescent="0.25">
      <c r="A323" s="100"/>
      <c r="D323" s="100"/>
    </row>
    <row r="324" spans="1:4" x14ac:dyDescent="0.25">
      <c r="A324" s="100"/>
      <c r="D324" s="100"/>
    </row>
    <row r="325" spans="1:4" x14ac:dyDescent="0.25">
      <c r="A325" s="100"/>
      <c r="D325" s="100"/>
    </row>
    <row r="326" spans="1:4" x14ac:dyDescent="0.25">
      <c r="A326" s="100"/>
      <c r="D326" s="100"/>
    </row>
    <row r="327" spans="1:4" x14ac:dyDescent="0.25">
      <c r="A327" s="100"/>
      <c r="D327" s="100"/>
    </row>
    <row r="328" spans="1:4" x14ac:dyDescent="0.25">
      <c r="A328" s="100"/>
      <c r="D328" s="100"/>
    </row>
    <row r="329" spans="1:4" x14ac:dyDescent="0.25">
      <c r="A329" s="100"/>
      <c r="D329" s="100"/>
    </row>
    <row r="330" spans="1:4" x14ac:dyDescent="0.25">
      <c r="A330" s="100"/>
      <c r="D330" s="100"/>
    </row>
    <row r="331" spans="1:4" x14ac:dyDescent="0.25">
      <c r="A331" s="100"/>
      <c r="D331" s="100"/>
    </row>
    <row r="332" spans="1:4" x14ac:dyDescent="0.25">
      <c r="A332" s="100"/>
      <c r="D332" s="100"/>
    </row>
    <row r="333" spans="1:4" x14ac:dyDescent="0.25">
      <c r="A333" s="100"/>
      <c r="D333" s="100"/>
    </row>
    <row r="334" spans="1:4" x14ac:dyDescent="0.25">
      <c r="A334" s="100"/>
      <c r="D334" s="100"/>
    </row>
    <row r="335" spans="1:4" x14ac:dyDescent="0.25">
      <c r="A335" s="100"/>
      <c r="D335" s="100"/>
    </row>
    <row r="336" spans="1:4" x14ac:dyDescent="0.25">
      <c r="A336" s="100"/>
      <c r="D336" s="100"/>
    </row>
    <row r="337" spans="1:4" x14ac:dyDescent="0.25">
      <c r="A337" s="100"/>
      <c r="D337" s="100"/>
    </row>
    <row r="338" spans="1:4" x14ac:dyDescent="0.25">
      <c r="A338" s="100"/>
      <c r="D338" s="100"/>
    </row>
    <row r="339" spans="1:4" x14ac:dyDescent="0.25">
      <c r="A339" s="100"/>
      <c r="D339" s="100"/>
    </row>
    <row r="340" spans="1:4" x14ac:dyDescent="0.25">
      <c r="A340" s="100"/>
      <c r="D340" s="100"/>
    </row>
    <row r="341" spans="1:4" x14ac:dyDescent="0.25">
      <c r="A341" s="100"/>
      <c r="D341" s="100"/>
    </row>
    <row r="342" spans="1:4" x14ac:dyDescent="0.25">
      <c r="A342" s="100"/>
      <c r="D342" s="100"/>
    </row>
    <row r="343" spans="1:4" x14ac:dyDescent="0.25">
      <c r="A343" s="100"/>
      <c r="D343" s="100"/>
    </row>
    <row r="344" spans="1:4" x14ac:dyDescent="0.25">
      <c r="A344" s="100"/>
      <c r="D344" s="100"/>
    </row>
    <row r="345" spans="1:4" x14ac:dyDescent="0.25">
      <c r="A345" s="100"/>
      <c r="D345" s="100"/>
    </row>
    <row r="346" spans="1:4" x14ac:dyDescent="0.25">
      <c r="A346" s="100"/>
      <c r="D346" s="100"/>
    </row>
    <row r="347" spans="1:4" x14ac:dyDescent="0.25">
      <c r="A347" s="100"/>
      <c r="D347" s="100"/>
    </row>
    <row r="348" spans="1:4" x14ac:dyDescent="0.25">
      <c r="A348" s="100"/>
      <c r="D348" s="100"/>
    </row>
    <row r="349" spans="1:4" x14ac:dyDescent="0.25">
      <c r="A349" s="100"/>
      <c r="D349" s="100"/>
    </row>
    <row r="350" spans="1:4" x14ac:dyDescent="0.25">
      <c r="A350" s="100"/>
      <c r="D350" s="100"/>
    </row>
    <row r="351" spans="1:4" x14ac:dyDescent="0.25">
      <c r="A351" s="100"/>
      <c r="D351" s="100"/>
    </row>
    <row r="352" spans="1:4" x14ac:dyDescent="0.25">
      <c r="A352" s="100"/>
      <c r="D352" s="100"/>
    </row>
    <row r="353" spans="1:4" x14ac:dyDescent="0.25">
      <c r="A353" s="100"/>
      <c r="D353" s="100"/>
    </row>
    <row r="354" spans="1:4" x14ac:dyDescent="0.25">
      <c r="A354" s="100"/>
      <c r="D354" s="100"/>
    </row>
    <row r="355" spans="1:4" x14ac:dyDescent="0.25">
      <c r="A355" s="100"/>
      <c r="D355" s="100"/>
    </row>
    <row r="356" spans="1:4" x14ac:dyDescent="0.25">
      <c r="A356" s="100"/>
      <c r="D356" s="100"/>
    </row>
    <row r="357" spans="1:4" x14ac:dyDescent="0.25">
      <c r="A357" s="100"/>
      <c r="D357" s="100"/>
    </row>
    <row r="358" spans="1:4" x14ac:dyDescent="0.25">
      <c r="A358" s="100"/>
      <c r="D358" s="100"/>
    </row>
    <row r="359" spans="1:4" x14ac:dyDescent="0.25">
      <c r="A359" s="100"/>
      <c r="D359" s="100"/>
    </row>
    <row r="360" spans="1:4" x14ac:dyDescent="0.25">
      <c r="A360" s="100"/>
      <c r="D360" s="100"/>
    </row>
    <row r="361" spans="1:4" x14ac:dyDescent="0.25">
      <c r="A361" s="100"/>
      <c r="D361" s="100"/>
    </row>
    <row r="362" spans="1:4" x14ac:dyDescent="0.25">
      <c r="A362" s="100"/>
      <c r="D362" s="100"/>
    </row>
    <row r="363" spans="1:4" x14ac:dyDescent="0.25">
      <c r="A363" s="100"/>
      <c r="D363" s="100"/>
    </row>
    <row r="364" spans="1:4" x14ac:dyDescent="0.25">
      <c r="A364" s="100"/>
      <c r="D364" s="100"/>
    </row>
    <row r="365" spans="1:4" x14ac:dyDescent="0.25">
      <c r="A365" s="100"/>
      <c r="D365" s="100"/>
    </row>
    <row r="366" spans="1:4" x14ac:dyDescent="0.25">
      <c r="A366" s="100"/>
      <c r="D366" s="100"/>
    </row>
    <row r="367" spans="1:4" x14ac:dyDescent="0.25">
      <c r="A367" s="100"/>
      <c r="D367" s="100"/>
    </row>
    <row r="368" spans="1:4" x14ac:dyDescent="0.25">
      <c r="A368" s="100"/>
      <c r="D368" s="100"/>
    </row>
    <row r="369" spans="1:4" x14ac:dyDescent="0.25">
      <c r="A369" s="100"/>
      <c r="D369" s="100"/>
    </row>
    <row r="370" spans="1:4" x14ac:dyDescent="0.25">
      <c r="A370" s="100"/>
      <c r="D370" s="100"/>
    </row>
    <row r="371" spans="1:4" x14ac:dyDescent="0.25">
      <c r="A371" s="100"/>
      <c r="D371" s="100"/>
    </row>
    <row r="372" spans="1:4" x14ac:dyDescent="0.25">
      <c r="A372" s="100"/>
      <c r="D372" s="100"/>
    </row>
    <row r="373" spans="1:4" x14ac:dyDescent="0.25">
      <c r="A373" s="100"/>
      <c r="D373" s="100"/>
    </row>
    <row r="374" spans="1:4" x14ac:dyDescent="0.25">
      <c r="A374" s="100"/>
      <c r="D374" s="100"/>
    </row>
    <row r="375" spans="1:4" x14ac:dyDescent="0.25">
      <c r="A375" s="100"/>
      <c r="D375" s="100"/>
    </row>
    <row r="376" spans="1:4" x14ac:dyDescent="0.25">
      <c r="A376" s="100"/>
      <c r="D376" s="100"/>
    </row>
    <row r="377" spans="1:4" x14ac:dyDescent="0.25">
      <c r="A377" s="100"/>
      <c r="D377" s="100"/>
    </row>
    <row r="378" spans="1:4" x14ac:dyDescent="0.25">
      <c r="A378" s="100"/>
      <c r="D378" s="100"/>
    </row>
    <row r="379" spans="1:4" x14ac:dyDescent="0.25">
      <c r="A379" s="100"/>
      <c r="D379" s="100"/>
    </row>
    <row r="380" spans="1:4" x14ac:dyDescent="0.25">
      <c r="A380" s="100"/>
      <c r="D380" s="100"/>
    </row>
    <row r="381" spans="1:4" x14ac:dyDescent="0.25">
      <c r="A381" s="100"/>
      <c r="D381" s="100"/>
    </row>
    <row r="382" spans="1:4" x14ac:dyDescent="0.25">
      <c r="A382" s="100"/>
      <c r="D382" s="100"/>
    </row>
    <row r="383" spans="1:4" x14ac:dyDescent="0.25">
      <c r="A383" s="100"/>
      <c r="D383" s="100"/>
    </row>
    <row r="384" spans="1:4" x14ac:dyDescent="0.25">
      <c r="A384" s="100"/>
      <c r="D384" s="100"/>
    </row>
    <row r="385" spans="1:4" x14ac:dyDescent="0.25">
      <c r="A385" s="100"/>
      <c r="D385" s="100"/>
    </row>
    <row r="386" spans="1:4" x14ac:dyDescent="0.25">
      <c r="A386" s="100"/>
      <c r="D386" s="100"/>
    </row>
    <row r="387" spans="1:4" x14ac:dyDescent="0.25">
      <c r="A387" s="100"/>
      <c r="D387" s="100"/>
    </row>
    <row r="388" spans="1:4" x14ac:dyDescent="0.25">
      <c r="A388" s="100"/>
      <c r="D388" s="100"/>
    </row>
    <row r="389" spans="1:4" x14ac:dyDescent="0.25">
      <c r="A389" s="100"/>
      <c r="D389" s="100"/>
    </row>
    <row r="390" spans="1:4" x14ac:dyDescent="0.25">
      <c r="A390" s="100"/>
      <c r="D390" s="100"/>
    </row>
    <row r="391" spans="1:4" x14ac:dyDescent="0.25">
      <c r="A391" s="100"/>
      <c r="D391" s="100"/>
    </row>
    <row r="392" spans="1:4" x14ac:dyDescent="0.25">
      <c r="A392" s="100"/>
      <c r="D392" s="100"/>
    </row>
    <row r="393" spans="1:4" x14ac:dyDescent="0.25">
      <c r="A393" s="100"/>
      <c r="D393" s="100"/>
    </row>
    <row r="394" spans="1:4" x14ac:dyDescent="0.25">
      <c r="A394" s="100"/>
      <c r="D394" s="100"/>
    </row>
    <row r="395" spans="1:4" x14ac:dyDescent="0.25">
      <c r="A395" s="100"/>
      <c r="D395" s="100"/>
    </row>
    <row r="396" spans="1:4" x14ac:dyDescent="0.25">
      <c r="A396" s="100"/>
      <c r="D396" s="100"/>
    </row>
    <row r="397" spans="1:4" x14ac:dyDescent="0.25">
      <c r="A397" s="100"/>
      <c r="D397" s="100"/>
    </row>
    <row r="398" spans="1:4" x14ac:dyDescent="0.25">
      <c r="A398" s="100"/>
      <c r="D398" s="100"/>
    </row>
    <row r="399" spans="1:4" x14ac:dyDescent="0.25">
      <c r="A399" s="100"/>
      <c r="D399" s="100"/>
    </row>
    <row r="400" spans="1:4" x14ac:dyDescent="0.25">
      <c r="A400" s="100"/>
      <c r="D400" s="100"/>
    </row>
    <row r="401" spans="1:4" x14ac:dyDescent="0.25">
      <c r="A401" s="100"/>
      <c r="D401" s="100"/>
    </row>
    <row r="402" spans="1:4" x14ac:dyDescent="0.25">
      <c r="A402" s="100"/>
      <c r="D402" s="100"/>
    </row>
    <row r="403" spans="1:4" x14ac:dyDescent="0.25">
      <c r="A403" s="100"/>
      <c r="D403" s="100"/>
    </row>
    <row r="404" spans="1:4" x14ac:dyDescent="0.25">
      <c r="A404" s="100"/>
      <c r="D404" s="100"/>
    </row>
    <row r="405" spans="1:4" x14ac:dyDescent="0.25">
      <c r="A405" s="100"/>
      <c r="D405" s="100"/>
    </row>
    <row r="406" spans="1:4" x14ac:dyDescent="0.25">
      <c r="A406" s="100"/>
      <c r="D406" s="100"/>
    </row>
    <row r="407" spans="1:4" x14ac:dyDescent="0.25">
      <c r="A407" s="100"/>
      <c r="D407" s="100"/>
    </row>
    <row r="408" spans="1:4" x14ac:dyDescent="0.25">
      <c r="A408" s="100"/>
      <c r="D408" s="100"/>
    </row>
    <row r="409" spans="1:4" x14ac:dyDescent="0.25">
      <c r="A409" s="100"/>
      <c r="D409" s="100"/>
    </row>
    <row r="410" spans="1:4" x14ac:dyDescent="0.25">
      <c r="A410" s="100"/>
      <c r="D410" s="100"/>
    </row>
    <row r="411" spans="1:4" x14ac:dyDescent="0.25">
      <c r="A411" s="100"/>
      <c r="D411" s="100"/>
    </row>
    <row r="412" spans="1:4" x14ac:dyDescent="0.25">
      <c r="A412" s="100"/>
      <c r="D412" s="100"/>
    </row>
    <row r="413" spans="1:4" x14ac:dyDescent="0.25">
      <c r="A413" s="100"/>
      <c r="D413" s="100"/>
    </row>
    <row r="414" spans="1:4" x14ac:dyDescent="0.25">
      <c r="A414" s="100"/>
      <c r="D414" s="100"/>
    </row>
    <row r="415" spans="1:4" x14ac:dyDescent="0.25">
      <c r="A415" s="100"/>
      <c r="D415" s="100"/>
    </row>
    <row r="416" spans="1:4" x14ac:dyDescent="0.25">
      <c r="A416" s="100"/>
      <c r="D416" s="100"/>
    </row>
    <row r="417" spans="1:4" x14ac:dyDescent="0.25">
      <c r="A417" s="100"/>
      <c r="D417" s="100"/>
    </row>
    <row r="418" spans="1:4" x14ac:dyDescent="0.25">
      <c r="A418" s="100"/>
      <c r="D418" s="100"/>
    </row>
    <row r="419" spans="1:4" x14ac:dyDescent="0.25">
      <c r="A419" s="100"/>
      <c r="D419" s="100"/>
    </row>
    <row r="420" spans="1:4" x14ac:dyDescent="0.25">
      <c r="A420" s="100"/>
      <c r="D420" s="100"/>
    </row>
    <row r="421" spans="1:4" x14ac:dyDescent="0.25">
      <c r="A421" s="100"/>
      <c r="D421" s="100"/>
    </row>
    <row r="422" spans="1:4" x14ac:dyDescent="0.25">
      <c r="A422" s="100"/>
      <c r="D422" s="100"/>
    </row>
    <row r="423" spans="1:4" x14ac:dyDescent="0.25">
      <c r="A423" s="100"/>
      <c r="D423" s="100"/>
    </row>
    <row r="424" spans="1:4" x14ac:dyDescent="0.25">
      <c r="A424" s="100"/>
      <c r="D424" s="100"/>
    </row>
    <row r="425" spans="1:4" x14ac:dyDescent="0.25">
      <c r="A425" s="100"/>
      <c r="D425" s="100"/>
    </row>
    <row r="426" spans="1:4" x14ac:dyDescent="0.25">
      <c r="A426" s="100"/>
      <c r="D426" s="100"/>
    </row>
    <row r="427" spans="1:4" x14ac:dyDescent="0.25">
      <c r="A427" s="100"/>
      <c r="D427" s="100"/>
    </row>
    <row r="428" spans="1:4" x14ac:dyDescent="0.25">
      <c r="A428" s="100"/>
      <c r="D428" s="100"/>
    </row>
    <row r="429" spans="1:4" x14ac:dyDescent="0.25">
      <c r="A429" s="100"/>
      <c r="D429" s="100"/>
    </row>
    <row r="430" spans="1:4" x14ac:dyDescent="0.25">
      <c r="A430" s="100"/>
      <c r="D430" s="100"/>
    </row>
    <row r="431" spans="1:4" x14ac:dyDescent="0.25">
      <c r="A431" s="100"/>
      <c r="D431" s="100"/>
    </row>
    <row r="432" spans="1:4" x14ac:dyDescent="0.25">
      <c r="A432" s="100"/>
      <c r="D432" s="100"/>
    </row>
    <row r="433" spans="1:4" x14ac:dyDescent="0.25">
      <c r="A433" s="100"/>
      <c r="D433" s="100"/>
    </row>
    <row r="434" spans="1:4" x14ac:dyDescent="0.25">
      <c r="A434" s="100"/>
      <c r="D434" s="100"/>
    </row>
    <row r="435" spans="1:4" x14ac:dyDescent="0.25">
      <c r="A435" s="100"/>
      <c r="D435" s="100"/>
    </row>
    <row r="436" spans="1:4" x14ac:dyDescent="0.25">
      <c r="A436" s="100"/>
      <c r="D436" s="100"/>
    </row>
    <row r="437" spans="1:4" x14ac:dyDescent="0.25">
      <c r="A437" s="100"/>
      <c r="D437" s="100"/>
    </row>
    <row r="438" spans="1:4" x14ac:dyDescent="0.25">
      <c r="A438" s="100"/>
      <c r="D438" s="100"/>
    </row>
    <row r="439" spans="1:4" x14ac:dyDescent="0.25">
      <c r="A439" s="100"/>
      <c r="D439" s="100"/>
    </row>
    <row r="440" spans="1:4" x14ac:dyDescent="0.25">
      <c r="A440" s="100"/>
      <c r="D440" s="100"/>
    </row>
    <row r="441" spans="1:4" x14ac:dyDescent="0.25">
      <c r="A441" s="100"/>
      <c r="D441" s="100"/>
    </row>
    <row r="442" spans="1:4" x14ac:dyDescent="0.25">
      <c r="A442" s="100"/>
      <c r="D442" s="100"/>
    </row>
    <row r="443" spans="1:4" x14ac:dyDescent="0.25">
      <c r="A443" s="100"/>
      <c r="D443" s="100"/>
    </row>
    <row r="444" spans="1:4" x14ac:dyDescent="0.25">
      <c r="A444" s="100"/>
      <c r="D444" s="100"/>
    </row>
    <row r="445" spans="1:4" x14ac:dyDescent="0.25">
      <c r="A445" s="100"/>
      <c r="D445" s="100"/>
    </row>
    <row r="446" spans="1:4" x14ac:dyDescent="0.25">
      <c r="A446" s="100"/>
      <c r="D446" s="100"/>
    </row>
    <row r="447" spans="1:4" x14ac:dyDescent="0.25">
      <c r="A447" s="100"/>
      <c r="D447" s="100"/>
    </row>
    <row r="448" spans="1:4" x14ac:dyDescent="0.25">
      <c r="A448" s="100"/>
      <c r="D448" s="100"/>
    </row>
    <row r="449" spans="1:4" x14ac:dyDescent="0.25">
      <c r="A449" s="100"/>
      <c r="D449" s="100"/>
    </row>
    <row r="450" spans="1:4" x14ac:dyDescent="0.25">
      <c r="A450" s="100"/>
      <c r="D450" s="100"/>
    </row>
    <row r="451" spans="1:4" x14ac:dyDescent="0.25">
      <c r="A451" s="100"/>
      <c r="D451" s="100"/>
    </row>
    <row r="452" spans="1:4" x14ac:dyDescent="0.25">
      <c r="A452" s="100"/>
      <c r="D452" s="100"/>
    </row>
    <row r="453" spans="1:4" x14ac:dyDescent="0.25">
      <c r="A453" s="100"/>
      <c r="D453" s="100"/>
    </row>
    <row r="454" spans="1:4" x14ac:dyDescent="0.25">
      <c r="A454" s="100"/>
      <c r="D454" s="100"/>
    </row>
    <row r="455" spans="1:4" x14ac:dyDescent="0.25">
      <c r="A455" s="100"/>
      <c r="D455" s="100"/>
    </row>
    <row r="456" spans="1:4" x14ac:dyDescent="0.25">
      <c r="A456" s="100"/>
      <c r="D456" s="100"/>
    </row>
    <row r="457" spans="1:4" x14ac:dyDescent="0.25">
      <c r="A457" s="100"/>
      <c r="D457" s="100"/>
    </row>
    <row r="458" spans="1:4" x14ac:dyDescent="0.25">
      <c r="A458" s="100"/>
      <c r="D458" s="100"/>
    </row>
    <row r="459" spans="1:4" x14ac:dyDescent="0.25">
      <c r="A459" s="100"/>
      <c r="D459" s="100"/>
    </row>
    <row r="460" spans="1:4" x14ac:dyDescent="0.25">
      <c r="A460" s="100"/>
      <c r="D460" s="100"/>
    </row>
    <row r="461" spans="1:4" x14ac:dyDescent="0.25">
      <c r="A461" s="100"/>
      <c r="D461" s="100"/>
    </row>
    <row r="462" spans="1:4" x14ac:dyDescent="0.25">
      <c r="A462" s="100"/>
      <c r="D462" s="100"/>
    </row>
    <row r="463" spans="1:4" x14ac:dyDescent="0.25">
      <c r="A463" s="100"/>
      <c r="D463" s="100"/>
    </row>
    <row r="464" spans="1:4" x14ac:dyDescent="0.25">
      <c r="A464" s="100"/>
      <c r="D464" s="100"/>
    </row>
    <row r="465" spans="1:4" x14ac:dyDescent="0.25">
      <c r="A465" s="100"/>
      <c r="D465" s="100"/>
    </row>
    <row r="466" spans="1:4" x14ac:dyDescent="0.25">
      <c r="A466" s="100"/>
      <c r="D466" s="100"/>
    </row>
    <row r="467" spans="1:4" x14ac:dyDescent="0.25">
      <c r="A467" s="100"/>
      <c r="D467" s="100"/>
    </row>
    <row r="468" spans="1:4" x14ac:dyDescent="0.25">
      <c r="A468" s="100"/>
      <c r="D468" s="100"/>
    </row>
    <row r="469" spans="1:4" x14ac:dyDescent="0.25">
      <c r="A469" s="100"/>
      <c r="D469" s="100"/>
    </row>
    <row r="470" spans="1:4" x14ac:dyDescent="0.25">
      <c r="A470" s="100"/>
      <c r="D470" s="100"/>
    </row>
  </sheetData>
  <mergeCells count="5">
    <mergeCell ref="D1:J1"/>
    <mergeCell ref="D2:J2"/>
    <mergeCell ref="D3:J3"/>
    <mergeCell ref="D4:J4"/>
    <mergeCell ref="A5:J5"/>
  </mergeCells>
  <pageMargins left="0.70866141732283472" right="0.62992125984251968" top="0.55118110236220474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C926"/>
  <sheetViews>
    <sheetView zoomScale="90" zoomScaleNormal="90" workbookViewId="0">
      <pane xSplit="9" ySplit="8" topLeftCell="N48" activePane="bottomRight" state="frozen"/>
      <selection activeCell="BE4" sqref="BE4"/>
      <selection pane="topRight" activeCell="BE4" sqref="BE4"/>
      <selection pane="bottomLeft" activeCell="BE4" sqref="BE4"/>
      <selection pane="bottomRight" activeCell="BE4" sqref="BE4"/>
    </sheetView>
  </sheetViews>
  <sheetFormatPr defaultRowHeight="15" x14ac:dyDescent="0.25"/>
  <cols>
    <col min="1" max="1" width="29.140625" style="1" customWidth="1"/>
    <col min="2" max="4" width="4" style="8" hidden="1" customWidth="1"/>
    <col min="5" max="5" width="4.42578125" style="7" customWidth="1"/>
    <col min="6" max="7" width="3.7109375" style="7" customWidth="1"/>
    <col min="8" max="8" width="12.85546875" style="1" customWidth="1"/>
    <col min="9" max="9" width="5.5703125" style="7" customWidth="1"/>
    <col min="10" max="10" width="13" style="8" hidden="1" customWidth="1"/>
    <col min="11" max="11" width="13.28515625" style="8" hidden="1" customWidth="1"/>
    <col min="12" max="12" width="13.42578125" style="8" hidden="1" customWidth="1"/>
    <col min="13" max="13" width="11.85546875" style="8" hidden="1" customWidth="1"/>
    <col min="14" max="14" width="13.42578125" style="8" customWidth="1"/>
    <col min="15" max="15" width="9.28515625" style="8" hidden="1" customWidth="1"/>
    <col min="16" max="16" width="10.28515625" style="8" hidden="1" customWidth="1"/>
    <col min="17" max="17" width="5.5703125" style="8" hidden="1" customWidth="1"/>
    <col min="18" max="18" width="13.42578125" style="8" hidden="1" customWidth="1"/>
    <col min="19" max="19" width="11.140625" style="8" hidden="1" customWidth="1"/>
    <col min="20" max="20" width="11.42578125" style="8" hidden="1" customWidth="1"/>
    <col min="21" max="21" width="9.5703125" style="8" hidden="1" customWidth="1"/>
    <col min="22" max="28" width="11.85546875" style="8" hidden="1" customWidth="1"/>
    <col min="29" max="29" width="0.5703125" style="8" hidden="1" customWidth="1"/>
    <col min="30" max="30" width="18.140625" style="8" hidden="1" customWidth="1"/>
    <col min="31" max="31" width="13.140625" style="8" hidden="1" customWidth="1"/>
    <col min="32" max="33" width="13" style="8" hidden="1" customWidth="1"/>
    <col min="34" max="34" width="0.140625" style="8" hidden="1" customWidth="1"/>
    <col min="35" max="35" width="12.85546875" style="8" customWidth="1"/>
    <col min="36" max="36" width="13.7109375" style="8" hidden="1" customWidth="1"/>
    <col min="37" max="38" width="11.85546875" style="8" hidden="1" customWidth="1"/>
    <col min="39" max="39" width="12.85546875" style="8" hidden="1" customWidth="1"/>
    <col min="40" max="40" width="14" style="8" hidden="1" customWidth="1"/>
    <col min="41" max="41" width="13.42578125" style="8" hidden="1" customWidth="1"/>
    <col min="42" max="42" width="11.85546875" style="8" hidden="1" customWidth="1"/>
    <col min="43" max="43" width="0.42578125" style="8" hidden="1" customWidth="1"/>
    <col min="44" max="44" width="13" style="8" hidden="1" customWidth="1"/>
    <col min="45" max="46" width="13.42578125" style="8" hidden="1" customWidth="1"/>
    <col min="47" max="47" width="11.85546875" style="8" hidden="1" customWidth="1"/>
    <col min="48" max="48" width="12.85546875" style="8" customWidth="1"/>
    <col min="49" max="49" width="14.85546875" style="8" hidden="1" customWidth="1"/>
    <col min="50" max="51" width="11.85546875" style="8" hidden="1" customWidth="1"/>
    <col min="52" max="52" width="12.85546875" style="8" hidden="1" customWidth="1"/>
    <col min="53" max="53" width="14" style="8" hidden="1" customWidth="1"/>
    <col min="54" max="54" width="13.42578125" style="8" hidden="1" customWidth="1"/>
    <col min="55" max="55" width="11.85546875" style="8" hidden="1" customWidth="1"/>
    <col min="56" max="169" width="9.140625" style="8"/>
    <col min="170" max="170" width="1.42578125" style="8" customWidth="1"/>
    <col min="171" max="171" width="59.5703125" style="8" customWidth="1"/>
    <col min="172" max="172" width="9.140625" style="8" customWidth="1"/>
    <col min="173" max="174" width="3.85546875" style="8" customWidth="1"/>
    <col min="175" max="175" width="10.5703125" style="8" customWidth="1"/>
    <col min="176" max="176" width="3.85546875" style="8" customWidth="1"/>
    <col min="177" max="179" width="14.42578125" style="8" customWidth="1"/>
    <col min="180" max="180" width="4.140625" style="8" customWidth="1"/>
    <col min="181" max="181" width="15" style="8" customWidth="1"/>
    <col min="182" max="183" width="9.140625" style="8" customWidth="1"/>
    <col min="184" max="184" width="11.5703125" style="8" customWidth="1"/>
    <col min="185" max="185" width="18.140625" style="8" customWidth="1"/>
    <col min="186" max="186" width="13.140625" style="8" customWidth="1"/>
    <col min="187" max="187" width="12.28515625" style="8" customWidth="1"/>
    <col min="188" max="425" width="9.140625" style="8"/>
    <col min="426" max="426" width="1.42578125" style="8" customWidth="1"/>
    <col min="427" max="427" width="59.5703125" style="8" customWidth="1"/>
    <col min="428" max="428" width="9.140625" style="8" customWidth="1"/>
    <col min="429" max="430" width="3.85546875" style="8" customWidth="1"/>
    <col min="431" max="431" width="10.5703125" style="8" customWidth="1"/>
    <col min="432" max="432" width="3.85546875" style="8" customWidth="1"/>
    <col min="433" max="435" width="14.42578125" style="8" customWidth="1"/>
    <col min="436" max="436" width="4.140625" style="8" customWidth="1"/>
    <col min="437" max="437" width="15" style="8" customWidth="1"/>
    <col min="438" max="439" width="9.140625" style="8" customWidth="1"/>
    <col min="440" max="440" width="11.5703125" style="8" customWidth="1"/>
    <col min="441" max="441" width="18.140625" style="8" customWidth="1"/>
    <col min="442" max="442" width="13.140625" style="8" customWidth="1"/>
    <col min="443" max="443" width="12.28515625" style="8" customWidth="1"/>
    <col min="444" max="681" width="9.140625" style="8"/>
    <col min="682" max="682" width="1.42578125" style="8" customWidth="1"/>
    <col min="683" max="683" width="59.5703125" style="8" customWidth="1"/>
    <col min="684" max="684" width="9.140625" style="8" customWidth="1"/>
    <col min="685" max="686" width="3.85546875" style="8" customWidth="1"/>
    <col min="687" max="687" width="10.5703125" style="8" customWidth="1"/>
    <col min="688" max="688" width="3.85546875" style="8" customWidth="1"/>
    <col min="689" max="691" width="14.42578125" style="8" customWidth="1"/>
    <col min="692" max="692" width="4.140625" style="8" customWidth="1"/>
    <col min="693" max="693" width="15" style="8" customWidth="1"/>
    <col min="694" max="695" width="9.140625" style="8" customWidth="1"/>
    <col min="696" max="696" width="11.5703125" style="8" customWidth="1"/>
    <col min="697" max="697" width="18.140625" style="8" customWidth="1"/>
    <col min="698" max="698" width="13.140625" style="8" customWidth="1"/>
    <col min="699" max="699" width="12.28515625" style="8" customWidth="1"/>
    <col min="700" max="937" width="9.140625" style="8"/>
    <col min="938" max="938" width="1.42578125" style="8" customWidth="1"/>
    <col min="939" max="939" width="59.5703125" style="8" customWidth="1"/>
    <col min="940" max="940" width="9.140625" style="8" customWidth="1"/>
    <col min="941" max="942" width="3.85546875" style="8" customWidth="1"/>
    <col min="943" max="943" width="10.5703125" style="8" customWidth="1"/>
    <col min="944" max="944" width="3.85546875" style="8" customWidth="1"/>
    <col min="945" max="947" width="14.42578125" style="8" customWidth="1"/>
    <col min="948" max="948" width="4.140625" style="8" customWidth="1"/>
    <col min="949" max="949" width="15" style="8" customWidth="1"/>
    <col min="950" max="951" width="9.140625" style="8" customWidth="1"/>
    <col min="952" max="952" width="11.5703125" style="8" customWidth="1"/>
    <col min="953" max="953" width="18.140625" style="8" customWidth="1"/>
    <col min="954" max="954" width="13.140625" style="8" customWidth="1"/>
    <col min="955" max="955" width="12.28515625" style="8" customWidth="1"/>
    <col min="956" max="1193" width="9.140625" style="8"/>
    <col min="1194" max="1194" width="1.42578125" style="8" customWidth="1"/>
    <col min="1195" max="1195" width="59.5703125" style="8" customWidth="1"/>
    <col min="1196" max="1196" width="9.140625" style="8" customWidth="1"/>
    <col min="1197" max="1198" width="3.85546875" style="8" customWidth="1"/>
    <col min="1199" max="1199" width="10.5703125" style="8" customWidth="1"/>
    <col min="1200" max="1200" width="3.85546875" style="8" customWidth="1"/>
    <col min="1201" max="1203" width="14.42578125" style="8" customWidth="1"/>
    <col min="1204" max="1204" width="4.140625" style="8" customWidth="1"/>
    <col min="1205" max="1205" width="15" style="8" customWidth="1"/>
    <col min="1206" max="1207" width="9.140625" style="8" customWidth="1"/>
    <col min="1208" max="1208" width="11.5703125" style="8" customWidth="1"/>
    <col min="1209" max="1209" width="18.140625" style="8" customWidth="1"/>
    <col min="1210" max="1210" width="13.140625" style="8" customWidth="1"/>
    <col min="1211" max="1211" width="12.28515625" style="8" customWidth="1"/>
    <col min="1212" max="1449" width="9.140625" style="8"/>
    <col min="1450" max="1450" width="1.42578125" style="8" customWidth="1"/>
    <col min="1451" max="1451" width="59.5703125" style="8" customWidth="1"/>
    <col min="1452" max="1452" width="9.140625" style="8" customWidth="1"/>
    <col min="1453" max="1454" width="3.85546875" style="8" customWidth="1"/>
    <col min="1455" max="1455" width="10.5703125" style="8" customWidth="1"/>
    <col min="1456" max="1456" width="3.85546875" style="8" customWidth="1"/>
    <col min="1457" max="1459" width="14.42578125" style="8" customWidth="1"/>
    <col min="1460" max="1460" width="4.140625" style="8" customWidth="1"/>
    <col min="1461" max="1461" width="15" style="8" customWidth="1"/>
    <col min="1462" max="1463" width="9.140625" style="8" customWidth="1"/>
    <col min="1464" max="1464" width="11.5703125" style="8" customWidth="1"/>
    <col min="1465" max="1465" width="18.140625" style="8" customWidth="1"/>
    <col min="1466" max="1466" width="13.140625" style="8" customWidth="1"/>
    <col min="1467" max="1467" width="12.28515625" style="8" customWidth="1"/>
    <col min="1468" max="1705" width="9.140625" style="8"/>
    <col min="1706" max="1706" width="1.42578125" style="8" customWidth="1"/>
    <col min="1707" max="1707" width="59.5703125" style="8" customWidth="1"/>
    <col min="1708" max="1708" width="9.140625" style="8" customWidth="1"/>
    <col min="1709" max="1710" width="3.85546875" style="8" customWidth="1"/>
    <col min="1711" max="1711" width="10.5703125" style="8" customWidth="1"/>
    <col min="1712" max="1712" width="3.85546875" style="8" customWidth="1"/>
    <col min="1713" max="1715" width="14.42578125" style="8" customWidth="1"/>
    <col min="1716" max="1716" width="4.140625" style="8" customWidth="1"/>
    <col min="1717" max="1717" width="15" style="8" customWidth="1"/>
    <col min="1718" max="1719" width="9.140625" style="8" customWidth="1"/>
    <col min="1720" max="1720" width="11.5703125" style="8" customWidth="1"/>
    <col min="1721" max="1721" width="18.140625" style="8" customWidth="1"/>
    <col min="1722" max="1722" width="13.140625" style="8" customWidth="1"/>
    <col min="1723" max="1723" width="12.28515625" style="8" customWidth="1"/>
    <col min="1724" max="1961" width="9.140625" style="8"/>
    <col min="1962" max="1962" width="1.42578125" style="8" customWidth="1"/>
    <col min="1963" max="1963" width="59.5703125" style="8" customWidth="1"/>
    <col min="1964" max="1964" width="9.140625" style="8" customWidth="1"/>
    <col min="1965" max="1966" width="3.85546875" style="8" customWidth="1"/>
    <col min="1967" max="1967" width="10.5703125" style="8" customWidth="1"/>
    <col min="1968" max="1968" width="3.85546875" style="8" customWidth="1"/>
    <col min="1969" max="1971" width="14.42578125" style="8" customWidth="1"/>
    <col min="1972" max="1972" width="4.140625" style="8" customWidth="1"/>
    <col min="1973" max="1973" width="15" style="8" customWidth="1"/>
    <col min="1974" max="1975" width="9.140625" style="8" customWidth="1"/>
    <col min="1976" max="1976" width="11.5703125" style="8" customWidth="1"/>
    <col min="1977" max="1977" width="18.140625" style="8" customWidth="1"/>
    <col min="1978" max="1978" width="13.140625" style="8" customWidth="1"/>
    <col min="1979" max="1979" width="12.28515625" style="8" customWidth="1"/>
    <col min="1980" max="2217" width="9.140625" style="8"/>
    <col min="2218" max="2218" width="1.42578125" style="8" customWidth="1"/>
    <col min="2219" max="2219" width="59.5703125" style="8" customWidth="1"/>
    <col min="2220" max="2220" width="9.140625" style="8" customWidth="1"/>
    <col min="2221" max="2222" width="3.85546875" style="8" customWidth="1"/>
    <col min="2223" max="2223" width="10.5703125" style="8" customWidth="1"/>
    <col min="2224" max="2224" width="3.85546875" style="8" customWidth="1"/>
    <col min="2225" max="2227" width="14.42578125" style="8" customWidth="1"/>
    <col min="2228" max="2228" width="4.140625" style="8" customWidth="1"/>
    <col min="2229" max="2229" width="15" style="8" customWidth="1"/>
    <col min="2230" max="2231" width="9.140625" style="8" customWidth="1"/>
    <col min="2232" max="2232" width="11.5703125" style="8" customWidth="1"/>
    <col min="2233" max="2233" width="18.140625" style="8" customWidth="1"/>
    <col min="2234" max="2234" width="13.140625" style="8" customWidth="1"/>
    <col min="2235" max="2235" width="12.28515625" style="8" customWidth="1"/>
    <col min="2236" max="2473" width="9.140625" style="8"/>
    <col min="2474" max="2474" width="1.42578125" style="8" customWidth="1"/>
    <col min="2475" max="2475" width="59.5703125" style="8" customWidth="1"/>
    <col min="2476" max="2476" width="9.140625" style="8" customWidth="1"/>
    <col min="2477" max="2478" width="3.85546875" style="8" customWidth="1"/>
    <col min="2479" max="2479" width="10.5703125" style="8" customWidth="1"/>
    <col min="2480" max="2480" width="3.85546875" style="8" customWidth="1"/>
    <col min="2481" max="2483" width="14.42578125" style="8" customWidth="1"/>
    <col min="2484" max="2484" width="4.140625" style="8" customWidth="1"/>
    <col min="2485" max="2485" width="15" style="8" customWidth="1"/>
    <col min="2486" max="2487" width="9.140625" style="8" customWidth="1"/>
    <col min="2488" max="2488" width="11.5703125" style="8" customWidth="1"/>
    <col min="2489" max="2489" width="18.140625" style="8" customWidth="1"/>
    <col min="2490" max="2490" width="13.140625" style="8" customWidth="1"/>
    <col min="2491" max="2491" width="12.28515625" style="8" customWidth="1"/>
    <col min="2492" max="2729" width="9.140625" style="8"/>
    <col min="2730" max="2730" width="1.42578125" style="8" customWidth="1"/>
    <col min="2731" max="2731" width="59.5703125" style="8" customWidth="1"/>
    <col min="2732" max="2732" width="9.140625" style="8" customWidth="1"/>
    <col min="2733" max="2734" width="3.85546875" style="8" customWidth="1"/>
    <col min="2735" max="2735" width="10.5703125" style="8" customWidth="1"/>
    <col min="2736" max="2736" width="3.85546875" style="8" customWidth="1"/>
    <col min="2737" max="2739" width="14.42578125" style="8" customWidth="1"/>
    <col min="2740" max="2740" width="4.140625" style="8" customWidth="1"/>
    <col min="2741" max="2741" width="15" style="8" customWidth="1"/>
    <col min="2742" max="2743" width="9.140625" style="8" customWidth="1"/>
    <col min="2744" max="2744" width="11.5703125" style="8" customWidth="1"/>
    <col min="2745" max="2745" width="18.140625" style="8" customWidth="1"/>
    <col min="2746" max="2746" width="13.140625" style="8" customWidth="1"/>
    <col min="2747" max="2747" width="12.28515625" style="8" customWidth="1"/>
    <col min="2748" max="2985" width="9.140625" style="8"/>
    <col min="2986" max="2986" width="1.42578125" style="8" customWidth="1"/>
    <col min="2987" max="2987" width="59.5703125" style="8" customWidth="1"/>
    <col min="2988" max="2988" width="9.140625" style="8" customWidth="1"/>
    <col min="2989" max="2990" width="3.85546875" style="8" customWidth="1"/>
    <col min="2991" max="2991" width="10.5703125" style="8" customWidth="1"/>
    <col min="2992" max="2992" width="3.85546875" style="8" customWidth="1"/>
    <col min="2993" max="2995" width="14.42578125" style="8" customWidth="1"/>
    <col min="2996" max="2996" width="4.140625" style="8" customWidth="1"/>
    <col min="2997" max="2997" width="15" style="8" customWidth="1"/>
    <col min="2998" max="2999" width="9.140625" style="8" customWidth="1"/>
    <col min="3000" max="3000" width="11.5703125" style="8" customWidth="1"/>
    <col min="3001" max="3001" width="18.140625" style="8" customWidth="1"/>
    <col min="3002" max="3002" width="13.140625" style="8" customWidth="1"/>
    <col min="3003" max="3003" width="12.28515625" style="8" customWidth="1"/>
    <col min="3004" max="3241" width="9.140625" style="8"/>
    <col min="3242" max="3242" width="1.42578125" style="8" customWidth="1"/>
    <col min="3243" max="3243" width="59.5703125" style="8" customWidth="1"/>
    <col min="3244" max="3244" width="9.140625" style="8" customWidth="1"/>
    <col min="3245" max="3246" width="3.85546875" style="8" customWidth="1"/>
    <col min="3247" max="3247" width="10.5703125" style="8" customWidth="1"/>
    <col min="3248" max="3248" width="3.85546875" style="8" customWidth="1"/>
    <col min="3249" max="3251" width="14.42578125" style="8" customWidth="1"/>
    <col min="3252" max="3252" width="4.140625" style="8" customWidth="1"/>
    <col min="3253" max="3253" width="15" style="8" customWidth="1"/>
    <col min="3254" max="3255" width="9.140625" style="8" customWidth="1"/>
    <col min="3256" max="3256" width="11.5703125" style="8" customWidth="1"/>
    <col min="3257" max="3257" width="18.140625" style="8" customWidth="1"/>
    <col min="3258" max="3258" width="13.140625" style="8" customWidth="1"/>
    <col min="3259" max="3259" width="12.28515625" style="8" customWidth="1"/>
    <col min="3260" max="3497" width="9.140625" style="8"/>
    <col min="3498" max="3498" width="1.42578125" style="8" customWidth="1"/>
    <col min="3499" max="3499" width="59.5703125" style="8" customWidth="1"/>
    <col min="3500" max="3500" width="9.140625" style="8" customWidth="1"/>
    <col min="3501" max="3502" width="3.85546875" style="8" customWidth="1"/>
    <col min="3503" max="3503" width="10.5703125" style="8" customWidth="1"/>
    <col min="3504" max="3504" width="3.85546875" style="8" customWidth="1"/>
    <col min="3505" max="3507" width="14.42578125" style="8" customWidth="1"/>
    <col min="3508" max="3508" width="4.140625" style="8" customWidth="1"/>
    <col min="3509" max="3509" width="15" style="8" customWidth="1"/>
    <col min="3510" max="3511" width="9.140625" style="8" customWidth="1"/>
    <col min="3512" max="3512" width="11.5703125" style="8" customWidth="1"/>
    <col min="3513" max="3513" width="18.140625" style="8" customWidth="1"/>
    <col min="3514" max="3514" width="13.140625" style="8" customWidth="1"/>
    <col min="3515" max="3515" width="12.28515625" style="8" customWidth="1"/>
    <col min="3516" max="3753" width="9.140625" style="8"/>
    <col min="3754" max="3754" width="1.42578125" style="8" customWidth="1"/>
    <col min="3755" max="3755" width="59.5703125" style="8" customWidth="1"/>
    <col min="3756" max="3756" width="9.140625" style="8" customWidth="1"/>
    <col min="3757" max="3758" width="3.85546875" style="8" customWidth="1"/>
    <col min="3759" max="3759" width="10.5703125" style="8" customWidth="1"/>
    <col min="3760" max="3760" width="3.85546875" style="8" customWidth="1"/>
    <col min="3761" max="3763" width="14.42578125" style="8" customWidth="1"/>
    <col min="3764" max="3764" width="4.140625" style="8" customWidth="1"/>
    <col min="3765" max="3765" width="15" style="8" customWidth="1"/>
    <col min="3766" max="3767" width="9.140625" style="8" customWidth="1"/>
    <col min="3768" max="3768" width="11.5703125" style="8" customWidth="1"/>
    <col min="3769" max="3769" width="18.140625" style="8" customWidth="1"/>
    <col min="3770" max="3770" width="13.140625" style="8" customWidth="1"/>
    <col min="3771" max="3771" width="12.28515625" style="8" customWidth="1"/>
    <col min="3772" max="4009" width="9.140625" style="8"/>
    <col min="4010" max="4010" width="1.42578125" style="8" customWidth="1"/>
    <col min="4011" max="4011" width="59.5703125" style="8" customWidth="1"/>
    <col min="4012" max="4012" width="9.140625" style="8" customWidth="1"/>
    <col min="4013" max="4014" width="3.85546875" style="8" customWidth="1"/>
    <col min="4015" max="4015" width="10.5703125" style="8" customWidth="1"/>
    <col min="4016" max="4016" width="3.85546875" style="8" customWidth="1"/>
    <col min="4017" max="4019" width="14.42578125" style="8" customWidth="1"/>
    <col min="4020" max="4020" width="4.140625" style="8" customWidth="1"/>
    <col min="4021" max="4021" width="15" style="8" customWidth="1"/>
    <col min="4022" max="4023" width="9.140625" style="8" customWidth="1"/>
    <col min="4024" max="4024" width="11.5703125" style="8" customWidth="1"/>
    <col min="4025" max="4025" width="18.140625" style="8" customWidth="1"/>
    <col min="4026" max="4026" width="13.140625" style="8" customWidth="1"/>
    <col min="4027" max="4027" width="12.28515625" style="8" customWidth="1"/>
    <col min="4028" max="4265" width="9.140625" style="8"/>
    <col min="4266" max="4266" width="1.42578125" style="8" customWidth="1"/>
    <col min="4267" max="4267" width="59.5703125" style="8" customWidth="1"/>
    <col min="4268" max="4268" width="9.140625" style="8" customWidth="1"/>
    <col min="4269" max="4270" width="3.85546875" style="8" customWidth="1"/>
    <col min="4271" max="4271" width="10.5703125" style="8" customWidth="1"/>
    <col min="4272" max="4272" width="3.85546875" style="8" customWidth="1"/>
    <col min="4273" max="4275" width="14.42578125" style="8" customWidth="1"/>
    <col min="4276" max="4276" width="4.140625" style="8" customWidth="1"/>
    <col min="4277" max="4277" width="15" style="8" customWidth="1"/>
    <col min="4278" max="4279" width="9.140625" style="8" customWidth="1"/>
    <col min="4280" max="4280" width="11.5703125" style="8" customWidth="1"/>
    <col min="4281" max="4281" width="18.140625" style="8" customWidth="1"/>
    <col min="4282" max="4282" width="13.140625" style="8" customWidth="1"/>
    <col min="4283" max="4283" width="12.28515625" style="8" customWidth="1"/>
    <col min="4284" max="4521" width="9.140625" style="8"/>
    <col min="4522" max="4522" width="1.42578125" style="8" customWidth="1"/>
    <col min="4523" max="4523" width="59.5703125" style="8" customWidth="1"/>
    <col min="4524" max="4524" width="9.140625" style="8" customWidth="1"/>
    <col min="4525" max="4526" width="3.85546875" style="8" customWidth="1"/>
    <col min="4527" max="4527" width="10.5703125" style="8" customWidth="1"/>
    <col min="4528" max="4528" width="3.85546875" style="8" customWidth="1"/>
    <col min="4529" max="4531" width="14.42578125" style="8" customWidth="1"/>
    <col min="4532" max="4532" width="4.140625" style="8" customWidth="1"/>
    <col min="4533" max="4533" width="15" style="8" customWidth="1"/>
    <col min="4534" max="4535" width="9.140625" style="8" customWidth="1"/>
    <col min="4536" max="4536" width="11.5703125" style="8" customWidth="1"/>
    <col min="4537" max="4537" width="18.140625" style="8" customWidth="1"/>
    <col min="4538" max="4538" width="13.140625" style="8" customWidth="1"/>
    <col min="4539" max="4539" width="12.28515625" style="8" customWidth="1"/>
    <col min="4540" max="4777" width="9.140625" style="8"/>
    <col min="4778" max="4778" width="1.42578125" style="8" customWidth="1"/>
    <col min="4779" max="4779" width="59.5703125" style="8" customWidth="1"/>
    <col min="4780" max="4780" width="9.140625" style="8" customWidth="1"/>
    <col min="4781" max="4782" width="3.85546875" style="8" customWidth="1"/>
    <col min="4783" max="4783" width="10.5703125" style="8" customWidth="1"/>
    <col min="4784" max="4784" width="3.85546875" style="8" customWidth="1"/>
    <col min="4785" max="4787" width="14.42578125" style="8" customWidth="1"/>
    <col min="4788" max="4788" width="4.140625" style="8" customWidth="1"/>
    <col min="4789" max="4789" width="15" style="8" customWidth="1"/>
    <col min="4790" max="4791" width="9.140625" style="8" customWidth="1"/>
    <col min="4792" max="4792" width="11.5703125" style="8" customWidth="1"/>
    <col min="4793" max="4793" width="18.140625" style="8" customWidth="1"/>
    <col min="4794" max="4794" width="13.140625" style="8" customWidth="1"/>
    <col min="4795" max="4795" width="12.28515625" style="8" customWidth="1"/>
    <col min="4796" max="5033" width="9.140625" style="8"/>
    <col min="5034" max="5034" width="1.42578125" style="8" customWidth="1"/>
    <col min="5035" max="5035" width="59.5703125" style="8" customWidth="1"/>
    <col min="5036" max="5036" width="9.140625" style="8" customWidth="1"/>
    <col min="5037" max="5038" width="3.85546875" style="8" customWidth="1"/>
    <col min="5039" max="5039" width="10.5703125" style="8" customWidth="1"/>
    <col min="5040" max="5040" width="3.85546875" style="8" customWidth="1"/>
    <col min="5041" max="5043" width="14.42578125" style="8" customWidth="1"/>
    <col min="5044" max="5044" width="4.140625" style="8" customWidth="1"/>
    <col min="5045" max="5045" width="15" style="8" customWidth="1"/>
    <col min="5046" max="5047" width="9.140625" style="8" customWidth="1"/>
    <col min="5048" max="5048" width="11.5703125" style="8" customWidth="1"/>
    <col min="5049" max="5049" width="18.140625" style="8" customWidth="1"/>
    <col min="5050" max="5050" width="13.140625" style="8" customWidth="1"/>
    <col min="5051" max="5051" width="12.28515625" style="8" customWidth="1"/>
    <col min="5052" max="5289" width="9.140625" style="8"/>
    <col min="5290" max="5290" width="1.42578125" style="8" customWidth="1"/>
    <col min="5291" max="5291" width="59.5703125" style="8" customWidth="1"/>
    <col min="5292" max="5292" width="9.140625" style="8" customWidth="1"/>
    <col min="5293" max="5294" width="3.85546875" style="8" customWidth="1"/>
    <col min="5295" max="5295" width="10.5703125" style="8" customWidth="1"/>
    <col min="5296" max="5296" width="3.85546875" style="8" customWidth="1"/>
    <col min="5297" max="5299" width="14.42578125" style="8" customWidth="1"/>
    <col min="5300" max="5300" width="4.140625" style="8" customWidth="1"/>
    <col min="5301" max="5301" width="15" style="8" customWidth="1"/>
    <col min="5302" max="5303" width="9.140625" style="8" customWidth="1"/>
    <col min="5304" max="5304" width="11.5703125" style="8" customWidth="1"/>
    <col min="5305" max="5305" width="18.140625" style="8" customWidth="1"/>
    <col min="5306" max="5306" width="13.140625" style="8" customWidth="1"/>
    <col min="5307" max="5307" width="12.28515625" style="8" customWidth="1"/>
    <col min="5308" max="5545" width="9.140625" style="8"/>
    <col min="5546" max="5546" width="1.42578125" style="8" customWidth="1"/>
    <col min="5547" max="5547" width="59.5703125" style="8" customWidth="1"/>
    <col min="5548" max="5548" width="9.140625" style="8" customWidth="1"/>
    <col min="5549" max="5550" width="3.85546875" style="8" customWidth="1"/>
    <col min="5551" max="5551" width="10.5703125" style="8" customWidth="1"/>
    <col min="5552" max="5552" width="3.85546875" style="8" customWidth="1"/>
    <col min="5553" max="5555" width="14.42578125" style="8" customWidth="1"/>
    <col min="5556" max="5556" width="4.140625" style="8" customWidth="1"/>
    <col min="5557" max="5557" width="15" style="8" customWidth="1"/>
    <col min="5558" max="5559" width="9.140625" style="8" customWidth="1"/>
    <col min="5560" max="5560" width="11.5703125" style="8" customWidth="1"/>
    <col min="5561" max="5561" width="18.140625" style="8" customWidth="1"/>
    <col min="5562" max="5562" width="13.140625" style="8" customWidth="1"/>
    <col min="5563" max="5563" width="12.28515625" style="8" customWidth="1"/>
    <col min="5564" max="5801" width="9.140625" style="8"/>
    <col min="5802" max="5802" width="1.42578125" style="8" customWidth="1"/>
    <col min="5803" max="5803" width="59.5703125" style="8" customWidth="1"/>
    <col min="5804" max="5804" width="9.140625" style="8" customWidth="1"/>
    <col min="5805" max="5806" width="3.85546875" style="8" customWidth="1"/>
    <col min="5807" max="5807" width="10.5703125" style="8" customWidth="1"/>
    <col min="5808" max="5808" width="3.85546875" style="8" customWidth="1"/>
    <col min="5809" max="5811" width="14.42578125" style="8" customWidth="1"/>
    <col min="5812" max="5812" width="4.140625" style="8" customWidth="1"/>
    <col min="5813" max="5813" width="15" style="8" customWidth="1"/>
    <col min="5814" max="5815" width="9.140625" style="8" customWidth="1"/>
    <col min="5816" max="5816" width="11.5703125" style="8" customWidth="1"/>
    <col min="5817" max="5817" width="18.140625" style="8" customWidth="1"/>
    <col min="5818" max="5818" width="13.140625" style="8" customWidth="1"/>
    <col min="5819" max="5819" width="12.28515625" style="8" customWidth="1"/>
    <col min="5820" max="6057" width="9.140625" style="8"/>
    <col min="6058" max="6058" width="1.42578125" style="8" customWidth="1"/>
    <col min="6059" max="6059" width="59.5703125" style="8" customWidth="1"/>
    <col min="6060" max="6060" width="9.140625" style="8" customWidth="1"/>
    <col min="6061" max="6062" width="3.85546875" style="8" customWidth="1"/>
    <col min="6063" max="6063" width="10.5703125" style="8" customWidth="1"/>
    <col min="6064" max="6064" width="3.85546875" style="8" customWidth="1"/>
    <col min="6065" max="6067" width="14.42578125" style="8" customWidth="1"/>
    <col min="6068" max="6068" width="4.140625" style="8" customWidth="1"/>
    <col min="6069" max="6069" width="15" style="8" customWidth="1"/>
    <col min="6070" max="6071" width="9.140625" style="8" customWidth="1"/>
    <col min="6072" max="6072" width="11.5703125" style="8" customWidth="1"/>
    <col min="6073" max="6073" width="18.140625" style="8" customWidth="1"/>
    <col min="6074" max="6074" width="13.140625" style="8" customWidth="1"/>
    <col min="6075" max="6075" width="12.28515625" style="8" customWidth="1"/>
    <col min="6076" max="6313" width="9.140625" style="8"/>
    <col min="6314" max="6314" width="1.42578125" style="8" customWidth="1"/>
    <col min="6315" max="6315" width="59.5703125" style="8" customWidth="1"/>
    <col min="6316" max="6316" width="9.140625" style="8" customWidth="1"/>
    <col min="6317" max="6318" width="3.85546875" style="8" customWidth="1"/>
    <col min="6319" max="6319" width="10.5703125" style="8" customWidth="1"/>
    <col min="6320" max="6320" width="3.85546875" style="8" customWidth="1"/>
    <col min="6321" max="6323" width="14.42578125" style="8" customWidth="1"/>
    <col min="6324" max="6324" width="4.140625" style="8" customWidth="1"/>
    <col min="6325" max="6325" width="15" style="8" customWidth="1"/>
    <col min="6326" max="6327" width="9.140625" style="8" customWidth="1"/>
    <col min="6328" max="6328" width="11.5703125" style="8" customWidth="1"/>
    <col min="6329" max="6329" width="18.140625" style="8" customWidth="1"/>
    <col min="6330" max="6330" width="13.140625" style="8" customWidth="1"/>
    <col min="6331" max="6331" width="12.28515625" style="8" customWidth="1"/>
    <col min="6332" max="6569" width="9.140625" style="8"/>
    <col min="6570" max="6570" width="1.42578125" style="8" customWidth="1"/>
    <col min="6571" max="6571" width="59.5703125" style="8" customWidth="1"/>
    <col min="6572" max="6572" width="9.140625" style="8" customWidth="1"/>
    <col min="6573" max="6574" width="3.85546875" style="8" customWidth="1"/>
    <col min="6575" max="6575" width="10.5703125" style="8" customWidth="1"/>
    <col min="6576" max="6576" width="3.85546875" style="8" customWidth="1"/>
    <col min="6577" max="6579" width="14.42578125" style="8" customWidth="1"/>
    <col min="6580" max="6580" width="4.140625" style="8" customWidth="1"/>
    <col min="6581" max="6581" width="15" style="8" customWidth="1"/>
    <col min="6582" max="6583" width="9.140625" style="8" customWidth="1"/>
    <col min="6584" max="6584" width="11.5703125" style="8" customWidth="1"/>
    <col min="6585" max="6585" width="18.140625" style="8" customWidth="1"/>
    <col min="6586" max="6586" width="13.140625" style="8" customWidth="1"/>
    <col min="6587" max="6587" width="12.28515625" style="8" customWidth="1"/>
    <col min="6588" max="6825" width="9.140625" style="8"/>
    <col min="6826" max="6826" width="1.42578125" style="8" customWidth="1"/>
    <col min="6827" max="6827" width="59.5703125" style="8" customWidth="1"/>
    <col min="6828" max="6828" width="9.140625" style="8" customWidth="1"/>
    <col min="6829" max="6830" width="3.85546875" style="8" customWidth="1"/>
    <col min="6831" max="6831" width="10.5703125" style="8" customWidth="1"/>
    <col min="6832" max="6832" width="3.85546875" style="8" customWidth="1"/>
    <col min="6833" max="6835" width="14.42578125" style="8" customWidth="1"/>
    <col min="6836" max="6836" width="4.140625" style="8" customWidth="1"/>
    <col min="6837" max="6837" width="15" style="8" customWidth="1"/>
    <col min="6838" max="6839" width="9.140625" style="8" customWidth="1"/>
    <col min="6840" max="6840" width="11.5703125" style="8" customWidth="1"/>
    <col min="6841" max="6841" width="18.140625" style="8" customWidth="1"/>
    <col min="6842" max="6842" width="13.140625" style="8" customWidth="1"/>
    <col min="6843" max="6843" width="12.28515625" style="8" customWidth="1"/>
    <col min="6844" max="7081" width="9.140625" style="8"/>
    <col min="7082" max="7082" width="1.42578125" style="8" customWidth="1"/>
    <col min="7083" max="7083" width="59.5703125" style="8" customWidth="1"/>
    <col min="7084" max="7084" width="9.140625" style="8" customWidth="1"/>
    <col min="7085" max="7086" width="3.85546875" style="8" customWidth="1"/>
    <col min="7087" max="7087" width="10.5703125" style="8" customWidth="1"/>
    <col min="7088" max="7088" width="3.85546875" style="8" customWidth="1"/>
    <col min="7089" max="7091" width="14.42578125" style="8" customWidth="1"/>
    <col min="7092" max="7092" width="4.140625" style="8" customWidth="1"/>
    <col min="7093" max="7093" width="15" style="8" customWidth="1"/>
    <col min="7094" max="7095" width="9.140625" style="8" customWidth="1"/>
    <col min="7096" max="7096" width="11.5703125" style="8" customWidth="1"/>
    <col min="7097" max="7097" width="18.140625" style="8" customWidth="1"/>
    <col min="7098" max="7098" width="13.140625" style="8" customWidth="1"/>
    <col min="7099" max="7099" width="12.28515625" style="8" customWidth="1"/>
    <col min="7100" max="7337" width="9.140625" style="8"/>
    <col min="7338" max="7338" width="1.42578125" style="8" customWidth="1"/>
    <col min="7339" max="7339" width="59.5703125" style="8" customWidth="1"/>
    <col min="7340" max="7340" width="9.140625" style="8" customWidth="1"/>
    <col min="7341" max="7342" width="3.85546875" style="8" customWidth="1"/>
    <col min="7343" max="7343" width="10.5703125" style="8" customWidth="1"/>
    <col min="7344" max="7344" width="3.85546875" style="8" customWidth="1"/>
    <col min="7345" max="7347" width="14.42578125" style="8" customWidth="1"/>
    <col min="7348" max="7348" width="4.140625" style="8" customWidth="1"/>
    <col min="7349" max="7349" width="15" style="8" customWidth="1"/>
    <col min="7350" max="7351" width="9.140625" style="8" customWidth="1"/>
    <col min="7352" max="7352" width="11.5703125" style="8" customWidth="1"/>
    <col min="7353" max="7353" width="18.140625" style="8" customWidth="1"/>
    <col min="7354" max="7354" width="13.140625" style="8" customWidth="1"/>
    <col min="7355" max="7355" width="12.28515625" style="8" customWidth="1"/>
    <col min="7356" max="7593" width="9.140625" style="8"/>
    <col min="7594" max="7594" width="1.42578125" style="8" customWidth="1"/>
    <col min="7595" max="7595" width="59.5703125" style="8" customWidth="1"/>
    <col min="7596" max="7596" width="9.140625" style="8" customWidth="1"/>
    <col min="7597" max="7598" width="3.85546875" style="8" customWidth="1"/>
    <col min="7599" max="7599" width="10.5703125" style="8" customWidth="1"/>
    <col min="7600" max="7600" width="3.85546875" style="8" customWidth="1"/>
    <col min="7601" max="7603" width="14.42578125" style="8" customWidth="1"/>
    <col min="7604" max="7604" width="4.140625" style="8" customWidth="1"/>
    <col min="7605" max="7605" width="15" style="8" customWidth="1"/>
    <col min="7606" max="7607" width="9.140625" style="8" customWidth="1"/>
    <col min="7608" max="7608" width="11.5703125" style="8" customWidth="1"/>
    <col min="7609" max="7609" width="18.140625" style="8" customWidth="1"/>
    <col min="7610" max="7610" width="13.140625" style="8" customWidth="1"/>
    <col min="7611" max="7611" width="12.28515625" style="8" customWidth="1"/>
    <col min="7612" max="7849" width="9.140625" style="8"/>
    <col min="7850" max="7850" width="1.42578125" style="8" customWidth="1"/>
    <col min="7851" max="7851" width="59.5703125" style="8" customWidth="1"/>
    <col min="7852" max="7852" width="9.140625" style="8" customWidth="1"/>
    <col min="7853" max="7854" width="3.85546875" style="8" customWidth="1"/>
    <col min="7855" max="7855" width="10.5703125" style="8" customWidth="1"/>
    <col min="7856" max="7856" width="3.85546875" style="8" customWidth="1"/>
    <col min="7857" max="7859" width="14.42578125" style="8" customWidth="1"/>
    <col min="7860" max="7860" width="4.140625" style="8" customWidth="1"/>
    <col min="7861" max="7861" width="15" style="8" customWidth="1"/>
    <col min="7862" max="7863" width="9.140625" style="8" customWidth="1"/>
    <col min="7864" max="7864" width="11.5703125" style="8" customWidth="1"/>
    <col min="7865" max="7865" width="18.140625" style="8" customWidth="1"/>
    <col min="7866" max="7866" width="13.140625" style="8" customWidth="1"/>
    <col min="7867" max="7867" width="12.28515625" style="8" customWidth="1"/>
    <col min="7868" max="8105" width="9.140625" style="8"/>
    <col min="8106" max="8106" width="1.42578125" style="8" customWidth="1"/>
    <col min="8107" max="8107" width="59.5703125" style="8" customWidth="1"/>
    <col min="8108" max="8108" width="9.140625" style="8" customWidth="1"/>
    <col min="8109" max="8110" width="3.85546875" style="8" customWidth="1"/>
    <col min="8111" max="8111" width="10.5703125" style="8" customWidth="1"/>
    <col min="8112" max="8112" width="3.85546875" style="8" customWidth="1"/>
    <col min="8113" max="8115" width="14.42578125" style="8" customWidth="1"/>
    <col min="8116" max="8116" width="4.140625" style="8" customWidth="1"/>
    <col min="8117" max="8117" width="15" style="8" customWidth="1"/>
    <col min="8118" max="8119" width="9.140625" style="8" customWidth="1"/>
    <col min="8120" max="8120" width="11.5703125" style="8" customWidth="1"/>
    <col min="8121" max="8121" width="18.140625" style="8" customWidth="1"/>
    <col min="8122" max="8122" width="13.140625" style="8" customWidth="1"/>
    <col min="8123" max="8123" width="12.28515625" style="8" customWidth="1"/>
    <col min="8124" max="8361" width="9.140625" style="8"/>
    <col min="8362" max="8362" width="1.42578125" style="8" customWidth="1"/>
    <col min="8363" max="8363" width="59.5703125" style="8" customWidth="1"/>
    <col min="8364" max="8364" width="9.140625" style="8" customWidth="1"/>
    <col min="8365" max="8366" width="3.85546875" style="8" customWidth="1"/>
    <col min="8367" max="8367" width="10.5703125" style="8" customWidth="1"/>
    <col min="8368" max="8368" width="3.85546875" style="8" customWidth="1"/>
    <col min="8369" max="8371" width="14.42578125" style="8" customWidth="1"/>
    <col min="8372" max="8372" width="4.140625" style="8" customWidth="1"/>
    <col min="8373" max="8373" width="15" style="8" customWidth="1"/>
    <col min="8374" max="8375" width="9.140625" style="8" customWidth="1"/>
    <col min="8376" max="8376" width="11.5703125" style="8" customWidth="1"/>
    <col min="8377" max="8377" width="18.140625" style="8" customWidth="1"/>
    <col min="8378" max="8378" width="13.140625" style="8" customWidth="1"/>
    <col min="8379" max="8379" width="12.28515625" style="8" customWidth="1"/>
    <col min="8380" max="8617" width="9.140625" style="8"/>
    <col min="8618" max="8618" width="1.42578125" style="8" customWidth="1"/>
    <col min="8619" max="8619" width="59.5703125" style="8" customWidth="1"/>
    <col min="8620" max="8620" width="9.140625" style="8" customWidth="1"/>
    <col min="8621" max="8622" width="3.85546875" style="8" customWidth="1"/>
    <col min="8623" max="8623" width="10.5703125" style="8" customWidth="1"/>
    <col min="8624" max="8624" width="3.85546875" style="8" customWidth="1"/>
    <col min="8625" max="8627" width="14.42578125" style="8" customWidth="1"/>
    <col min="8628" max="8628" width="4.140625" style="8" customWidth="1"/>
    <col min="8629" max="8629" width="15" style="8" customWidth="1"/>
    <col min="8630" max="8631" width="9.140625" style="8" customWidth="1"/>
    <col min="8632" max="8632" width="11.5703125" style="8" customWidth="1"/>
    <col min="8633" max="8633" width="18.140625" style="8" customWidth="1"/>
    <col min="8634" max="8634" width="13.140625" style="8" customWidth="1"/>
    <col min="8635" max="8635" width="12.28515625" style="8" customWidth="1"/>
    <col min="8636" max="8873" width="9.140625" style="8"/>
    <col min="8874" max="8874" width="1.42578125" style="8" customWidth="1"/>
    <col min="8875" max="8875" width="59.5703125" style="8" customWidth="1"/>
    <col min="8876" max="8876" width="9.140625" style="8" customWidth="1"/>
    <col min="8877" max="8878" width="3.85546875" style="8" customWidth="1"/>
    <col min="8879" max="8879" width="10.5703125" style="8" customWidth="1"/>
    <col min="8880" max="8880" width="3.85546875" style="8" customWidth="1"/>
    <col min="8881" max="8883" width="14.42578125" style="8" customWidth="1"/>
    <col min="8884" max="8884" width="4.140625" style="8" customWidth="1"/>
    <col min="8885" max="8885" width="15" style="8" customWidth="1"/>
    <col min="8886" max="8887" width="9.140625" style="8" customWidth="1"/>
    <col min="8888" max="8888" width="11.5703125" style="8" customWidth="1"/>
    <col min="8889" max="8889" width="18.140625" style="8" customWidth="1"/>
    <col min="8890" max="8890" width="13.140625" style="8" customWidth="1"/>
    <col min="8891" max="8891" width="12.28515625" style="8" customWidth="1"/>
    <col min="8892" max="9129" width="9.140625" style="8"/>
    <col min="9130" max="9130" width="1.42578125" style="8" customWidth="1"/>
    <col min="9131" max="9131" width="59.5703125" style="8" customWidth="1"/>
    <col min="9132" max="9132" width="9.140625" style="8" customWidth="1"/>
    <col min="9133" max="9134" width="3.85546875" style="8" customWidth="1"/>
    <col min="9135" max="9135" width="10.5703125" style="8" customWidth="1"/>
    <col min="9136" max="9136" width="3.85546875" style="8" customWidth="1"/>
    <col min="9137" max="9139" width="14.42578125" style="8" customWidth="1"/>
    <col min="9140" max="9140" width="4.140625" style="8" customWidth="1"/>
    <col min="9141" max="9141" width="15" style="8" customWidth="1"/>
    <col min="9142" max="9143" width="9.140625" style="8" customWidth="1"/>
    <col min="9144" max="9144" width="11.5703125" style="8" customWidth="1"/>
    <col min="9145" max="9145" width="18.140625" style="8" customWidth="1"/>
    <col min="9146" max="9146" width="13.140625" style="8" customWidth="1"/>
    <col min="9147" max="9147" width="12.28515625" style="8" customWidth="1"/>
    <col min="9148" max="9385" width="9.140625" style="8"/>
    <col min="9386" max="9386" width="1.42578125" style="8" customWidth="1"/>
    <col min="9387" max="9387" width="59.5703125" style="8" customWidth="1"/>
    <col min="9388" max="9388" width="9.140625" style="8" customWidth="1"/>
    <col min="9389" max="9390" width="3.85546875" style="8" customWidth="1"/>
    <col min="9391" max="9391" width="10.5703125" style="8" customWidth="1"/>
    <col min="9392" max="9392" width="3.85546875" style="8" customWidth="1"/>
    <col min="9393" max="9395" width="14.42578125" style="8" customWidth="1"/>
    <col min="9396" max="9396" width="4.140625" style="8" customWidth="1"/>
    <col min="9397" max="9397" width="15" style="8" customWidth="1"/>
    <col min="9398" max="9399" width="9.140625" style="8" customWidth="1"/>
    <col min="9400" max="9400" width="11.5703125" style="8" customWidth="1"/>
    <col min="9401" max="9401" width="18.140625" style="8" customWidth="1"/>
    <col min="9402" max="9402" width="13.140625" style="8" customWidth="1"/>
    <col min="9403" max="9403" width="12.28515625" style="8" customWidth="1"/>
    <col min="9404" max="9641" width="9.140625" style="8"/>
    <col min="9642" max="9642" width="1.42578125" style="8" customWidth="1"/>
    <col min="9643" max="9643" width="59.5703125" style="8" customWidth="1"/>
    <col min="9644" max="9644" width="9.140625" style="8" customWidth="1"/>
    <col min="9645" max="9646" width="3.85546875" style="8" customWidth="1"/>
    <col min="9647" max="9647" width="10.5703125" style="8" customWidth="1"/>
    <col min="9648" max="9648" width="3.85546875" style="8" customWidth="1"/>
    <col min="9649" max="9651" width="14.42578125" style="8" customWidth="1"/>
    <col min="9652" max="9652" width="4.140625" style="8" customWidth="1"/>
    <col min="9653" max="9653" width="15" style="8" customWidth="1"/>
    <col min="9654" max="9655" width="9.140625" style="8" customWidth="1"/>
    <col min="9656" max="9656" width="11.5703125" style="8" customWidth="1"/>
    <col min="9657" max="9657" width="18.140625" style="8" customWidth="1"/>
    <col min="9658" max="9658" width="13.140625" style="8" customWidth="1"/>
    <col min="9659" max="9659" width="12.28515625" style="8" customWidth="1"/>
    <col min="9660" max="9897" width="9.140625" style="8"/>
    <col min="9898" max="9898" width="1.42578125" style="8" customWidth="1"/>
    <col min="9899" max="9899" width="59.5703125" style="8" customWidth="1"/>
    <col min="9900" max="9900" width="9.140625" style="8" customWidth="1"/>
    <col min="9901" max="9902" width="3.85546875" style="8" customWidth="1"/>
    <col min="9903" max="9903" width="10.5703125" style="8" customWidth="1"/>
    <col min="9904" max="9904" width="3.85546875" style="8" customWidth="1"/>
    <col min="9905" max="9907" width="14.42578125" style="8" customWidth="1"/>
    <col min="9908" max="9908" width="4.140625" style="8" customWidth="1"/>
    <col min="9909" max="9909" width="15" style="8" customWidth="1"/>
    <col min="9910" max="9911" width="9.140625" style="8" customWidth="1"/>
    <col min="9912" max="9912" width="11.5703125" style="8" customWidth="1"/>
    <col min="9913" max="9913" width="18.140625" style="8" customWidth="1"/>
    <col min="9914" max="9914" width="13.140625" style="8" customWidth="1"/>
    <col min="9915" max="9915" width="12.28515625" style="8" customWidth="1"/>
    <col min="9916" max="10153" width="9.140625" style="8"/>
    <col min="10154" max="10154" width="1.42578125" style="8" customWidth="1"/>
    <col min="10155" max="10155" width="59.5703125" style="8" customWidth="1"/>
    <col min="10156" max="10156" width="9.140625" style="8" customWidth="1"/>
    <col min="10157" max="10158" width="3.85546875" style="8" customWidth="1"/>
    <col min="10159" max="10159" width="10.5703125" style="8" customWidth="1"/>
    <col min="10160" max="10160" width="3.85546875" style="8" customWidth="1"/>
    <col min="10161" max="10163" width="14.42578125" style="8" customWidth="1"/>
    <col min="10164" max="10164" width="4.140625" style="8" customWidth="1"/>
    <col min="10165" max="10165" width="15" style="8" customWidth="1"/>
    <col min="10166" max="10167" width="9.140625" style="8" customWidth="1"/>
    <col min="10168" max="10168" width="11.5703125" style="8" customWidth="1"/>
    <col min="10169" max="10169" width="18.140625" style="8" customWidth="1"/>
    <col min="10170" max="10170" width="13.140625" style="8" customWidth="1"/>
    <col min="10171" max="10171" width="12.28515625" style="8" customWidth="1"/>
    <col min="10172" max="10409" width="9.140625" style="8"/>
    <col min="10410" max="10410" width="1.42578125" style="8" customWidth="1"/>
    <col min="10411" max="10411" width="59.5703125" style="8" customWidth="1"/>
    <col min="10412" max="10412" width="9.140625" style="8" customWidth="1"/>
    <col min="10413" max="10414" width="3.85546875" style="8" customWidth="1"/>
    <col min="10415" max="10415" width="10.5703125" style="8" customWidth="1"/>
    <col min="10416" max="10416" width="3.85546875" style="8" customWidth="1"/>
    <col min="10417" max="10419" width="14.42578125" style="8" customWidth="1"/>
    <col min="10420" max="10420" width="4.140625" style="8" customWidth="1"/>
    <col min="10421" max="10421" width="15" style="8" customWidth="1"/>
    <col min="10422" max="10423" width="9.140625" style="8" customWidth="1"/>
    <col min="10424" max="10424" width="11.5703125" style="8" customWidth="1"/>
    <col min="10425" max="10425" width="18.140625" style="8" customWidth="1"/>
    <col min="10426" max="10426" width="13.140625" style="8" customWidth="1"/>
    <col min="10427" max="10427" width="12.28515625" style="8" customWidth="1"/>
    <col min="10428" max="10665" width="9.140625" style="8"/>
    <col min="10666" max="10666" width="1.42578125" style="8" customWidth="1"/>
    <col min="10667" max="10667" width="59.5703125" style="8" customWidth="1"/>
    <col min="10668" max="10668" width="9.140625" style="8" customWidth="1"/>
    <col min="10669" max="10670" width="3.85546875" style="8" customWidth="1"/>
    <col min="10671" max="10671" width="10.5703125" style="8" customWidth="1"/>
    <col min="10672" max="10672" width="3.85546875" style="8" customWidth="1"/>
    <col min="10673" max="10675" width="14.42578125" style="8" customWidth="1"/>
    <col min="10676" max="10676" width="4.140625" style="8" customWidth="1"/>
    <col min="10677" max="10677" width="15" style="8" customWidth="1"/>
    <col min="10678" max="10679" width="9.140625" style="8" customWidth="1"/>
    <col min="10680" max="10680" width="11.5703125" style="8" customWidth="1"/>
    <col min="10681" max="10681" width="18.140625" style="8" customWidth="1"/>
    <col min="10682" max="10682" width="13.140625" style="8" customWidth="1"/>
    <col min="10683" max="10683" width="12.28515625" style="8" customWidth="1"/>
    <col min="10684" max="10921" width="9.140625" style="8"/>
    <col min="10922" max="10922" width="1.42578125" style="8" customWidth="1"/>
    <col min="10923" max="10923" width="59.5703125" style="8" customWidth="1"/>
    <col min="10924" max="10924" width="9.140625" style="8" customWidth="1"/>
    <col min="10925" max="10926" width="3.85546875" style="8" customWidth="1"/>
    <col min="10927" max="10927" width="10.5703125" style="8" customWidth="1"/>
    <col min="10928" max="10928" width="3.85546875" style="8" customWidth="1"/>
    <col min="10929" max="10931" width="14.42578125" style="8" customWidth="1"/>
    <col min="10932" max="10932" width="4.140625" style="8" customWidth="1"/>
    <col min="10933" max="10933" width="15" style="8" customWidth="1"/>
    <col min="10934" max="10935" width="9.140625" style="8" customWidth="1"/>
    <col min="10936" max="10936" width="11.5703125" style="8" customWidth="1"/>
    <col min="10937" max="10937" width="18.140625" style="8" customWidth="1"/>
    <col min="10938" max="10938" width="13.140625" style="8" customWidth="1"/>
    <col min="10939" max="10939" width="12.28515625" style="8" customWidth="1"/>
    <col min="10940" max="11177" width="9.140625" style="8"/>
    <col min="11178" max="11178" width="1.42578125" style="8" customWidth="1"/>
    <col min="11179" max="11179" width="59.5703125" style="8" customWidth="1"/>
    <col min="11180" max="11180" width="9.140625" style="8" customWidth="1"/>
    <col min="11181" max="11182" width="3.85546875" style="8" customWidth="1"/>
    <col min="11183" max="11183" width="10.5703125" style="8" customWidth="1"/>
    <col min="11184" max="11184" width="3.85546875" style="8" customWidth="1"/>
    <col min="11185" max="11187" width="14.42578125" style="8" customWidth="1"/>
    <col min="11188" max="11188" width="4.140625" style="8" customWidth="1"/>
    <col min="11189" max="11189" width="15" style="8" customWidth="1"/>
    <col min="11190" max="11191" width="9.140625" style="8" customWidth="1"/>
    <col min="11192" max="11192" width="11.5703125" style="8" customWidth="1"/>
    <col min="11193" max="11193" width="18.140625" style="8" customWidth="1"/>
    <col min="11194" max="11194" width="13.140625" style="8" customWidth="1"/>
    <col min="11195" max="11195" width="12.28515625" style="8" customWidth="1"/>
    <col min="11196" max="11433" width="9.140625" style="8"/>
    <col min="11434" max="11434" width="1.42578125" style="8" customWidth="1"/>
    <col min="11435" max="11435" width="59.5703125" style="8" customWidth="1"/>
    <col min="11436" max="11436" width="9.140625" style="8" customWidth="1"/>
    <col min="11437" max="11438" width="3.85546875" style="8" customWidth="1"/>
    <col min="11439" max="11439" width="10.5703125" style="8" customWidth="1"/>
    <col min="11440" max="11440" width="3.85546875" style="8" customWidth="1"/>
    <col min="11441" max="11443" width="14.42578125" style="8" customWidth="1"/>
    <col min="11444" max="11444" width="4.140625" style="8" customWidth="1"/>
    <col min="11445" max="11445" width="15" style="8" customWidth="1"/>
    <col min="11446" max="11447" width="9.140625" style="8" customWidth="1"/>
    <col min="11448" max="11448" width="11.5703125" style="8" customWidth="1"/>
    <col min="11449" max="11449" width="18.140625" style="8" customWidth="1"/>
    <col min="11450" max="11450" width="13.140625" style="8" customWidth="1"/>
    <col min="11451" max="11451" width="12.28515625" style="8" customWidth="1"/>
    <col min="11452" max="11689" width="9.140625" style="8"/>
    <col min="11690" max="11690" width="1.42578125" style="8" customWidth="1"/>
    <col min="11691" max="11691" width="59.5703125" style="8" customWidth="1"/>
    <col min="11692" max="11692" width="9.140625" style="8" customWidth="1"/>
    <col min="11693" max="11694" width="3.85546875" style="8" customWidth="1"/>
    <col min="11695" max="11695" width="10.5703125" style="8" customWidth="1"/>
    <col min="11696" max="11696" width="3.85546875" style="8" customWidth="1"/>
    <col min="11697" max="11699" width="14.42578125" style="8" customWidth="1"/>
    <col min="11700" max="11700" width="4.140625" style="8" customWidth="1"/>
    <col min="11701" max="11701" width="15" style="8" customWidth="1"/>
    <col min="11702" max="11703" width="9.140625" style="8" customWidth="1"/>
    <col min="11704" max="11704" width="11.5703125" style="8" customWidth="1"/>
    <col min="11705" max="11705" width="18.140625" style="8" customWidth="1"/>
    <col min="11706" max="11706" width="13.140625" style="8" customWidth="1"/>
    <col min="11707" max="11707" width="12.28515625" style="8" customWidth="1"/>
    <col min="11708" max="11945" width="9.140625" style="8"/>
    <col min="11946" max="11946" width="1.42578125" style="8" customWidth="1"/>
    <col min="11947" max="11947" width="59.5703125" style="8" customWidth="1"/>
    <col min="11948" max="11948" width="9.140625" style="8" customWidth="1"/>
    <col min="11949" max="11950" width="3.85546875" style="8" customWidth="1"/>
    <col min="11951" max="11951" width="10.5703125" style="8" customWidth="1"/>
    <col min="11952" max="11952" width="3.85546875" style="8" customWidth="1"/>
    <col min="11953" max="11955" width="14.42578125" style="8" customWidth="1"/>
    <col min="11956" max="11956" width="4.140625" style="8" customWidth="1"/>
    <col min="11957" max="11957" width="15" style="8" customWidth="1"/>
    <col min="11958" max="11959" width="9.140625" style="8" customWidth="1"/>
    <col min="11960" max="11960" width="11.5703125" style="8" customWidth="1"/>
    <col min="11961" max="11961" width="18.140625" style="8" customWidth="1"/>
    <col min="11962" max="11962" width="13.140625" style="8" customWidth="1"/>
    <col min="11963" max="11963" width="12.28515625" style="8" customWidth="1"/>
    <col min="11964" max="12201" width="9.140625" style="8"/>
    <col min="12202" max="12202" width="1.42578125" style="8" customWidth="1"/>
    <col min="12203" max="12203" width="59.5703125" style="8" customWidth="1"/>
    <col min="12204" max="12204" width="9.140625" style="8" customWidth="1"/>
    <col min="12205" max="12206" width="3.85546875" style="8" customWidth="1"/>
    <col min="12207" max="12207" width="10.5703125" style="8" customWidth="1"/>
    <col min="12208" max="12208" width="3.85546875" style="8" customWidth="1"/>
    <col min="12209" max="12211" width="14.42578125" style="8" customWidth="1"/>
    <col min="12212" max="12212" width="4.140625" style="8" customWidth="1"/>
    <col min="12213" max="12213" width="15" style="8" customWidth="1"/>
    <col min="12214" max="12215" width="9.140625" style="8" customWidth="1"/>
    <col min="12216" max="12216" width="11.5703125" style="8" customWidth="1"/>
    <col min="12217" max="12217" width="18.140625" style="8" customWidth="1"/>
    <col min="12218" max="12218" width="13.140625" style="8" customWidth="1"/>
    <col min="12219" max="12219" width="12.28515625" style="8" customWidth="1"/>
    <col min="12220" max="12457" width="9.140625" style="8"/>
    <col min="12458" max="12458" width="1.42578125" style="8" customWidth="1"/>
    <col min="12459" max="12459" width="59.5703125" style="8" customWidth="1"/>
    <col min="12460" max="12460" width="9.140625" style="8" customWidth="1"/>
    <col min="12461" max="12462" width="3.85546875" style="8" customWidth="1"/>
    <col min="12463" max="12463" width="10.5703125" style="8" customWidth="1"/>
    <col min="12464" max="12464" width="3.85546875" style="8" customWidth="1"/>
    <col min="12465" max="12467" width="14.42578125" style="8" customWidth="1"/>
    <col min="12468" max="12468" width="4.140625" style="8" customWidth="1"/>
    <col min="12469" max="12469" width="15" style="8" customWidth="1"/>
    <col min="12470" max="12471" width="9.140625" style="8" customWidth="1"/>
    <col min="12472" max="12472" width="11.5703125" style="8" customWidth="1"/>
    <col min="12473" max="12473" width="18.140625" style="8" customWidth="1"/>
    <col min="12474" max="12474" width="13.140625" style="8" customWidth="1"/>
    <col min="12475" max="12475" width="12.28515625" style="8" customWidth="1"/>
    <col min="12476" max="12713" width="9.140625" style="8"/>
    <col min="12714" max="12714" width="1.42578125" style="8" customWidth="1"/>
    <col min="12715" max="12715" width="59.5703125" style="8" customWidth="1"/>
    <col min="12716" max="12716" width="9.140625" style="8" customWidth="1"/>
    <col min="12717" max="12718" width="3.85546875" style="8" customWidth="1"/>
    <col min="12719" max="12719" width="10.5703125" style="8" customWidth="1"/>
    <col min="12720" max="12720" width="3.85546875" style="8" customWidth="1"/>
    <col min="12721" max="12723" width="14.42578125" style="8" customWidth="1"/>
    <col min="12724" max="12724" width="4.140625" style="8" customWidth="1"/>
    <col min="12725" max="12725" width="15" style="8" customWidth="1"/>
    <col min="12726" max="12727" width="9.140625" style="8" customWidth="1"/>
    <col min="12728" max="12728" width="11.5703125" style="8" customWidth="1"/>
    <col min="12729" max="12729" width="18.140625" style="8" customWidth="1"/>
    <col min="12730" max="12730" width="13.140625" style="8" customWidth="1"/>
    <col min="12731" max="12731" width="12.28515625" style="8" customWidth="1"/>
    <col min="12732" max="12969" width="9.140625" style="8"/>
    <col min="12970" max="12970" width="1.42578125" style="8" customWidth="1"/>
    <col min="12971" max="12971" width="59.5703125" style="8" customWidth="1"/>
    <col min="12972" max="12972" width="9.140625" style="8" customWidth="1"/>
    <col min="12973" max="12974" width="3.85546875" style="8" customWidth="1"/>
    <col min="12975" max="12975" width="10.5703125" style="8" customWidth="1"/>
    <col min="12976" max="12976" width="3.85546875" style="8" customWidth="1"/>
    <col min="12977" max="12979" width="14.42578125" style="8" customWidth="1"/>
    <col min="12980" max="12980" width="4.140625" style="8" customWidth="1"/>
    <col min="12981" max="12981" width="15" style="8" customWidth="1"/>
    <col min="12982" max="12983" width="9.140625" style="8" customWidth="1"/>
    <col min="12984" max="12984" width="11.5703125" style="8" customWidth="1"/>
    <col min="12985" max="12985" width="18.140625" style="8" customWidth="1"/>
    <col min="12986" max="12986" width="13.140625" style="8" customWidth="1"/>
    <col min="12987" max="12987" width="12.28515625" style="8" customWidth="1"/>
    <col min="12988" max="13225" width="9.140625" style="8"/>
    <col min="13226" max="13226" width="1.42578125" style="8" customWidth="1"/>
    <col min="13227" max="13227" width="59.5703125" style="8" customWidth="1"/>
    <col min="13228" max="13228" width="9.140625" style="8" customWidth="1"/>
    <col min="13229" max="13230" width="3.85546875" style="8" customWidth="1"/>
    <col min="13231" max="13231" width="10.5703125" style="8" customWidth="1"/>
    <col min="13232" max="13232" width="3.85546875" style="8" customWidth="1"/>
    <col min="13233" max="13235" width="14.42578125" style="8" customWidth="1"/>
    <col min="13236" max="13236" width="4.140625" style="8" customWidth="1"/>
    <col min="13237" max="13237" width="15" style="8" customWidth="1"/>
    <col min="13238" max="13239" width="9.140625" style="8" customWidth="1"/>
    <col min="13240" max="13240" width="11.5703125" style="8" customWidth="1"/>
    <col min="13241" max="13241" width="18.140625" style="8" customWidth="1"/>
    <col min="13242" max="13242" width="13.140625" style="8" customWidth="1"/>
    <col min="13243" max="13243" width="12.28515625" style="8" customWidth="1"/>
    <col min="13244" max="13481" width="9.140625" style="8"/>
    <col min="13482" max="13482" width="1.42578125" style="8" customWidth="1"/>
    <col min="13483" max="13483" width="59.5703125" style="8" customWidth="1"/>
    <col min="13484" max="13484" width="9.140625" style="8" customWidth="1"/>
    <col min="13485" max="13486" width="3.85546875" style="8" customWidth="1"/>
    <col min="13487" max="13487" width="10.5703125" style="8" customWidth="1"/>
    <col min="13488" max="13488" width="3.85546875" style="8" customWidth="1"/>
    <col min="13489" max="13491" width="14.42578125" style="8" customWidth="1"/>
    <col min="13492" max="13492" width="4.140625" style="8" customWidth="1"/>
    <col min="13493" max="13493" width="15" style="8" customWidth="1"/>
    <col min="13494" max="13495" width="9.140625" style="8" customWidth="1"/>
    <col min="13496" max="13496" width="11.5703125" style="8" customWidth="1"/>
    <col min="13497" max="13497" width="18.140625" style="8" customWidth="1"/>
    <col min="13498" max="13498" width="13.140625" style="8" customWidth="1"/>
    <col min="13499" max="13499" width="12.28515625" style="8" customWidth="1"/>
    <col min="13500" max="13737" width="9.140625" style="8"/>
    <col min="13738" max="13738" width="1.42578125" style="8" customWidth="1"/>
    <col min="13739" max="13739" width="59.5703125" style="8" customWidth="1"/>
    <col min="13740" max="13740" width="9.140625" style="8" customWidth="1"/>
    <col min="13741" max="13742" width="3.85546875" style="8" customWidth="1"/>
    <col min="13743" max="13743" width="10.5703125" style="8" customWidth="1"/>
    <col min="13744" max="13744" width="3.85546875" style="8" customWidth="1"/>
    <col min="13745" max="13747" width="14.42578125" style="8" customWidth="1"/>
    <col min="13748" max="13748" width="4.140625" style="8" customWidth="1"/>
    <col min="13749" max="13749" width="15" style="8" customWidth="1"/>
    <col min="13750" max="13751" width="9.140625" style="8" customWidth="1"/>
    <col min="13752" max="13752" width="11.5703125" style="8" customWidth="1"/>
    <col min="13753" max="13753" width="18.140625" style="8" customWidth="1"/>
    <col min="13754" max="13754" width="13.140625" style="8" customWidth="1"/>
    <col min="13755" max="13755" width="12.28515625" style="8" customWidth="1"/>
    <col min="13756" max="13993" width="9.140625" style="8"/>
    <col min="13994" max="13994" width="1.42578125" style="8" customWidth="1"/>
    <col min="13995" max="13995" width="59.5703125" style="8" customWidth="1"/>
    <col min="13996" max="13996" width="9.140625" style="8" customWidth="1"/>
    <col min="13997" max="13998" width="3.85546875" style="8" customWidth="1"/>
    <col min="13999" max="13999" width="10.5703125" style="8" customWidth="1"/>
    <col min="14000" max="14000" width="3.85546875" style="8" customWidth="1"/>
    <col min="14001" max="14003" width="14.42578125" style="8" customWidth="1"/>
    <col min="14004" max="14004" width="4.140625" style="8" customWidth="1"/>
    <col min="14005" max="14005" width="15" style="8" customWidth="1"/>
    <col min="14006" max="14007" width="9.140625" style="8" customWidth="1"/>
    <col min="14008" max="14008" width="11.5703125" style="8" customWidth="1"/>
    <col min="14009" max="14009" width="18.140625" style="8" customWidth="1"/>
    <col min="14010" max="14010" width="13.140625" style="8" customWidth="1"/>
    <col min="14011" max="14011" width="12.28515625" style="8" customWidth="1"/>
    <col min="14012" max="14249" width="9.140625" style="8"/>
    <col min="14250" max="14250" width="1.42578125" style="8" customWidth="1"/>
    <col min="14251" max="14251" width="59.5703125" style="8" customWidth="1"/>
    <col min="14252" max="14252" width="9.140625" style="8" customWidth="1"/>
    <col min="14253" max="14254" width="3.85546875" style="8" customWidth="1"/>
    <col min="14255" max="14255" width="10.5703125" style="8" customWidth="1"/>
    <col min="14256" max="14256" width="3.85546875" style="8" customWidth="1"/>
    <col min="14257" max="14259" width="14.42578125" style="8" customWidth="1"/>
    <col min="14260" max="14260" width="4.140625" style="8" customWidth="1"/>
    <col min="14261" max="14261" width="15" style="8" customWidth="1"/>
    <col min="14262" max="14263" width="9.140625" style="8" customWidth="1"/>
    <col min="14264" max="14264" width="11.5703125" style="8" customWidth="1"/>
    <col min="14265" max="14265" width="18.140625" style="8" customWidth="1"/>
    <col min="14266" max="14266" width="13.140625" style="8" customWidth="1"/>
    <col min="14267" max="14267" width="12.28515625" style="8" customWidth="1"/>
    <col min="14268" max="14505" width="9.140625" style="8"/>
    <col min="14506" max="14506" width="1.42578125" style="8" customWidth="1"/>
    <col min="14507" max="14507" width="59.5703125" style="8" customWidth="1"/>
    <col min="14508" max="14508" width="9.140625" style="8" customWidth="1"/>
    <col min="14509" max="14510" width="3.85546875" style="8" customWidth="1"/>
    <col min="14511" max="14511" width="10.5703125" style="8" customWidth="1"/>
    <col min="14512" max="14512" width="3.85546875" style="8" customWidth="1"/>
    <col min="14513" max="14515" width="14.42578125" style="8" customWidth="1"/>
    <col min="14516" max="14516" width="4.140625" style="8" customWidth="1"/>
    <col min="14517" max="14517" width="15" style="8" customWidth="1"/>
    <col min="14518" max="14519" width="9.140625" style="8" customWidth="1"/>
    <col min="14520" max="14520" width="11.5703125" style="8" customWidth="1"/>
    <col min="14521" max="14521" width="18.140625" style="8" customWidth="1"/>
    <col min="14522" max="14522" width="13.140625" style="8" customWidth="1"/>
    <col min="14523" max="14523" width="12.28515625" style="8" customWidth="1"/>
    <col min="14524" max="14761" width="9.140625" style="8"/>
    <col min="14762" max="14762" width="1.42578125" style="8" customWidth="1"/>
    <col min="14763" max="14763" width="59.5703125" style="8" customWidth="1"/>
    <col min="14764" max="14764" width="9.140625" style="8" customWidth="1"/>
    <col min="14765" max="14766" width="3.85546875" style="8" customWidth="1"/>
    <col min="14767" max="14767" width="10.5703125" style="8" customWidth="1"/>
    <col min="14768" max="14768" width="3.85546875" style="8" customWidth="1"/>
    <col min="14769" max="14771" width="14.42578125" style="8" customWidth="1"/>
    <col min="14772" max="14772" width="4.140625" style="8" customWidth="1"/>
    <col min="14773" max="14773" width="15" style="8" customWidth="1"/>
    <col min="14774" max="14775" width="9.140625" style="8" customWidth="1"/>
    <col min="14776" max="14776" width="11.5703125" style="8" customWidth="1"/>
    <col min="14777" max="14777" width="18.140625" style="8" customWidth="1"/>
    <col min="14778" max="14778" width="13.140625" style="8" customWidth="1"/>
    <col min="14779" max="14779" width="12.28515625" style="8" customWidth="1"/>
    <col min="14780" max="15017" width="9.140625" style="8"/>
    <col min="15018" max="15018" width="1.42578125" style="8" customWidth="1"/>
    <col min="15019" max="15019" width="59.5703125" style="8" customWidth="1"/>
    <col min="15020" max="15020" width="9.140625" style="8" customWidth="1"/>
    <col min="15021" max="15022" width="3.85546875" style="8" customWidth="1"/>
    <col min="15023" max="15023" width="10.5703125" style="8" customWidth="1"/>
    <col min="15024" max="15024" width="3.85546875" style="8" customWidth="1"/>
    <col min="15025" max="15027" width="14.42578125" style="8" customWidth="1"/>
    <col min="15028" max="15028" width="4.140625" style="8" customWidth="1"/>
    <col min="15029" max="15029" width="15" style="8" customWidth="1"/>
    <col min="15030" max="15031" width="9.140625" style="8" customWidth="1"/>
    <col min="15032" max="15032" width="11.5703125" style="8" customWidth="1"/>
    <col min="15033" max="15033" width="18.140625" style="8" customWidth="1"/>
    <col min="15034" max="15034" width="13.140625" style="8" customWidth="1"/>
    <col min="15035" max="15035" width="12.28515625" style="8" customWidth="1"/>
    <col min="15036" max="15273" width="9.140625" style="8"/>
    <col min="15274" max="15274" width="1.42578125" style="8" customWidth="1"/>
    <col min="15275" max="15275" width="59.5703125" style="8" customWidth="1"/>
    <col min="15276" max="15276" width="9.140625" style="8" customWidth="1"/>
    <col min="15277" max="15278" width="3.85546875" style="8" customWidth="1"/>
    <col min="15279" max="15279" width="10.5703125" style="8" customWidth="1"/>
    <col min="15280" max="15280" width="3.85546875" style="8" customWidth="1"/>
    <col min="15281" max="15283" width="14.42578125" style="8" customWidth="1"/>
    <col min="15284" max="15284" width="4.140625" style="8" customWidth="1"/>
    <col min="15285" max="15285" width="15" style="8" customWidth="1"/>
    <col min="15286" max="15287" width="9.140625" style="8" customWidth="1"/>
    <col min="15288" max="15288" width="11.5703125" style="8" customWidth="1"/>
    <col min="15289" max="15289" width="18.140625" style="8" customWidth="1"/>
    <col min="15290" max="15290" width="13.140625" style="8" customWidth="1"/>
    <col min="15291" max="15291" width="12.28515625" style="8" customWidth="1"/>
    <col min="15292" max="15529" width="9.140625" style="8"/>
    <col min="15530" max="15530" width="1.42578125" style="8" customWidth="1"/>
    <col min="15531" max="15531" width="59.5703125" style="8" customWidth="1"/>
    <col min="15532" max="15532" width="9.140625" style="8" customWidth="1"/>
    <col min="15533" max="15534" width="3.85546875" style="8" customWidth="1"/>
    <col min="15535" max="15535" width="10.5703125" style="8" customWidth="1"/>
    <col min="15536" max="15536" width="3.85546875" style="8" customWidth="1"/>
    <col min="15537" max="15539" width="14.42578125" style="8" customWidth="1"/>
    <col min="15540" max="15540" width="4.140625" style="8" customWidth="1"/>
    <col min="15541" max="15541" width="15" style="8" customWidth="1"/>
    <col min="15542" max="15543" width="9.140625" style="8" customWidth="1"/>
    <col min="15544" max="15544" width="11.5703125" style="8" customWidth="1"/>
    <col min="15545" max="15545" width="18.140625" style="8" customWidth="1"/>
    <col min="15546" max="15546" width="13.140625" style="8" customWidth="1"/>
    <col min="15547" max="15547" width="12.28515625" style="8" customWidth="1"/>
    <col min="15548" max="15785" width="9.140625" style="8"/>
    <col min="15786" max="15786" width="1.42578125" style="8" customWidth="1"/>
    <col min="15787" max="15787" width="59.5703125" style="8" customWidth="1"/>
    <col min="15788" max="15788" width="9.140625" style="8" customWidth="1"/>
    <col min="15789" max="15790" width="3.85546875" style="8" customWidth="1"/>
    <col min="15791" max="15791" width="10.5703125" style="8" customWidth="1"/>
    <col min="15792" max="15792" width="3.85546875" style="8" customWidth="1"/>
    <col min="15793" max="15795" width="14.42578125" style="8" customWidth="1"/>
    <col min="15796" max="15796" width="4.140625" style="8" customWidth="1"/>
    <col min="15797" max="15797" width="15" style="8" customWidth="1"/>
    <col min="15798" max="15799" width="9.140625" style="8" customWidth="1"/>
    <col min="15800" max="15800" width="11.5703125" style="8" customWidth="1"/>
    <col min="15801" max="15801" width="18.140625" style="8" customWidth="1"/>
    <col min="15802" max="15802" width="13.140625" style="8" customWidth="1"/>
    <col min="15803" max="15803" width="12.28515625" style="8" customWidth="1"/>
    <col min="15804" max="16041" width="9.140625" style="8"/>
    <col min="16042" max="16042" width="1.42578125" style="8" customWidth="1"/>
    <col min="16043" max="16043" width="59.5703125" style="8" customWidth="1"/>
    <col min="16044" max="16044" width="9.140625" style="8" customWidth="1"/>
    <col min="16045" max="16046" width="3.85546875" style="8" customWidth="1"/>
    <col min="16047" max="16047" width="10.5703125" style="8" customWidth="1"/>
    <col min="16048" max="16048" width="3.85546875" style="8" customWidth="1"/>
    <col min="16049" max="16051" width="14.42578125" style="8" customWidth="1"/>
    <col min="16052" max="16052" width="4.140625" style="8" customWidth="1"/>
    <col min="16053" max="16053" width="15" style="8" customWidth="1"/>
    <col min="16054" max="16055" width="9.140625" style="8" customWidth="1"/>
    <col min="16056" max="16056" width="11.5703125" style="8" customWidth="1"/>
    <col min="16057" max="16057" width="18.140625" style="8" customWidth="1"/>
    <col min="16058" max="16058" width="13.140625" style="8" customWidth="1"/>
    <col min="16059" max="16059" width="12.28515625" style="8" customWidth="1"/>
    <col min="16060" max="16384" width="9.140625" style="8"/>
  </cols>
  <sheetData>
    <row r="1" spans="1:55" ht="15.75" customHeight="1" x14ac:dyDescent="0.25">
      <c r="A1" s="99"/>
      <c r="E1" s="8"/>
      <c r="F1" s="8"/>
      <c r="G1" s="8"/>
      <c r="I1" s="8"/>
      <c r="J1" s="202" t="s">
        <v>644</v>
      </c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194"/>
      <c r="AX1" s="194"/>
      <c r="AY1" s="194"/>
      <c r="AZ1" s="194"/>
      <c r="BA1" s="194"/>
      <c r="BB1" s="194"/>
      <c r="BC1" s="194"/>
    </row>
    <row r="2" spans="1:55" ht="105.75" customHeight="1" x14ac:dyDescent="0.25">
      <c r="E2" s="8"/>
      <c r="F2" s="14"/>
      <c r="G2" s="14"/>
      <c r="H2" s="14"/>
      <c r="I2" s="14"/>
      <c r="J2" s="202" t="s">
        <v>800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194"/>
      <c r="AX2" s="194"/>
      <c r="AY2" s="194"/>
      <c r="AZ2" s="194"/>
      <c r="BA2" s="194"/>
      <c r="BB2" s="194"/>
      <c r="BC2" s="194"/>
    </row>
    <row r="3" spans="1:55" ht="15.75" customHeight="1" x14ac:dyDescent="0.25">
      <c r="E3" s="8"/>
      <c r="F3" s="14"/>
      <c r="G3" s="14"/>
      <c r="H3" s="14"/>
      <c r="I3" s="14"/>
      <c r="J3" s="194"/>
      <c r="K3" s="194"/>
      <c r="L3" s="194"/>
      <c r="M3" s="194"/>
      <c r="N3" s="199" t="s">
        <v>809</v>
      </c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4"/>
      <c r="AX3" s="194"/>
      <c r="AY3" s="194"/>
      <c r="AZ3" s="194"/>
      <c r="BA3" s="194"/>
      <c r="BB3" s="194"/>
      <c r="BC3" s="194"/>
    </row>
    <row r="4" spans="1:55" ht="80.25" customHeight="1" x14ac:dyDescent="0.25">
      <c r="E4" s="8"/>
      <c r="F4" s="14"/>
      <c r="G4" s="14"/>
      <c r="H4" s="14"/>
      <c r="I4" s="14"/>
      <c r="J4" s="194"/>
      <c r="K4" s="194"/>
      <c r="L4" s="194"/>
      <c r="M4" s="194"/>
      <c r="N4" s="198" t="s">
        <v>808</v>
      </c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4"/>
      <c r="AX4" s="194"/>
      <c r="AY4" s="194"/>
      <c r="AZ4" s="194"/>
      <c r="BA4" s="194"/>
      <c r="BB4" s="194"/>
      <c r="BC4" s="194"/>
    </row>
    <row r="5" spans="1:55" ht="50.25" customHeight="1" x14ac:dyDescent="0.25">
      <c r="A5" s="201" t="s">
        <v>802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193"/>
      <c r="AX5" s="193"/>
      <c r="AY5" s="193"/>
      <c r="AZ5" s="193"/>
      <c r="BA5" s="193"/>
      <c r="BB5" s="193"/>
      <c r="BC5" s="193"/>
    </row>
    <row r="6" spans="1:55" s="22" customFormat="1" x14ac:dyDescent="0.25">
      <c r="A6" s="24"/>
      <c r="B6" s="19"/>
      <c r="C6" s="19"/>
      <c r="D6" s="19"/>
      <c r="E6" s="20"/>
      <c r="F6" s="20"/>
      <c r="G6" s="20"/>
      <c r="H6" s="24"/>
      <c r="I6" s="2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1" t="s">
        <v>306</v>
      </c>
      <c r="AS6" s="27"/>
      <c r="AT6" s="27"/>
      <c r="AU6" s="27"/>
      <c r="AV6" s="27" t="s">
        <v>306</v>
      </c>
      <c r="AW6" s="27"/>
      <c r="AX6" s="27"/>
      <c r="AY6" s="27"/>
      <c r="AZ6" s="27"/>
      <c r="BA6" s="27"/>
      <c r="BB6" s="27"/>
      <c r="BC6" s="27"/>
    </row>
    <row r="7" spans="1:55" ht="29.25" customHeight="1" x14ac:dyDescent="0.25">
      <c r="A7" s="105" t="s">
        <v>0</v>
      </c>
      <c r="B7" s="196"/>
      <c r="C7" s="196"/>
      <c r="D7" s="196"/>
      <c r="E7" s="196" t="s">
        <v>1</v>
      </c>
      <c r="F7" s="2" t="s">
        <v>2</v>
      </c>
      <c r="G7" s="2" t="s">
        <v>3</v>
      </c>
      <c r="H7" s="3" t="s">
        <v>4</v>
      </c>
      <c r="I7" s="2" t="s">
        <v>5</v>
      </c>
      <c r="J7" s="196" t="s">
        <v>655</v>
      </c>
      <c r="K7" s="196" t="s">
        <v>740</v>
      </c>
      <c r="L7" s="196" t="s">
        <v>741</v>
      </c>
      <c r="M7" s="196" t="s">
        <v>742</v>
      </c>
      <c r="N7" s="196" t="s">
        <v>427</v>
      </c>
      <c r="O7" s="196" t="s">
        <v>740</v>
      </c>
      <c r="P7" s="196" t="s">
        <v>741</v>
      </c>
      <c r="Q7" s="196" t="s">
        <v>742</v>
      </c>
      <c r="R7" s="196" t="s">
        <v>755</v>
      </c>
      <c r="S7" s="196" t="s">
        <v>740</v>
      </c>
      <c r="T7" s="196" t="s">
        <v>741</v>
      </c>
      <c r="U7" s="196" t="s">
        <v>742</v>
      </c>
      <c r="V7" s="196"/>
      <c r="W7" s="196"/>
      <c r="X7" s="196"/>
      <c r="Y7" s="196"/>
      <c r="Z7" s="196"/>
      <c r="AA7" s="196"/>
      <c r="AB7" s="196"/>
      <c r="AC7" s="196"/>
      <c r="AD7" s="196"/>
      <c r="AE7" s="196" t="s">
        <v>428</v>
      </c>
      <c r="AF7" s="196" t="s">
        <v>740</v>
      </c>
      <c r="AG7" s="196" t="s">
        <v>741</v>
      </c>
      <c r="AH7" s="196" t="s">
        <v>742</v>
      </c>
      <c r="AI7" s="196" t="s">
        <v>428</v>
      </c>
      <c r="AJ7" s="196" t="s">
        <v>740</v>
      </c>
      <c r="AK7" s="196" t="s">
        <v>741</v>
      </c>
      <c r="AL7" s="196" t="s">
        <v>742</v>
      </c>
      <c r="AM7" s="196" t="s">
        <v>779</v>
      </c>
      <c r="AN7" s="196" t="s">
        <v>740</v>
      </c>
      <c r="AO7" s="196" t="s">
        <v>741</v>
      </c>
      <c r="AP7" s="196" t="s">
        <v>742</v>
      </c>
      <c r="AQ7" s="196"/>
      <c r="AR7" s="196" t="s">
        <v>429</v>
      </c>
      <c r="AS7" s="196" t="s">
        <v>740</v>
      </c>
      <c r="AT7" s="196" t="s">
        <v>741</v>
      </c>
      <c r="AU7" s="196" t="s">
        <v>742</v>
      </c>
      <c r="AV7" s="196" t="s">
        <v>429</v>
      </c>
      <c r="AW7" s="196" t="s">
        <v>740</v>
      </c>
      <c r="AX7" s="196" t="s">
        <v>741</v>
      </c>
      <c r="AY7" s="196" t="s">
        <v>742</v>
      </c>
      <c r="AZ7" s="196" t="s">
        <v>780</v>
      </c>
      <c r="BA7" s="196" t="s">
        <v>740</v>
      </c>
      <c r="BB7" s="196" t="s">
        <v>741</v>
      </c>
      <c r="BC7" s="196" t="s">
        <v>742</v>
      </c>
    </row>
    <row r="8" spans="1:55" s="109" customFormat="1" ht="33.75" customHeight="1" x14ac:dyDescent="0.25">
      <c r="A8" s="142" t="s">
        <v>6</v>
      </c>
      <c r="B8" s="167"/>
      <c r="C8" s="167"/>
      <c r="D8" s="167"/>
      <c r="E8" s="167">
        <v>851</v>
      </c>
      <c r="F8" s="143"/>
      <c r="G8" s="143"/>
      <c r="H8" s="144" t="s">
        <v>61</v>
      </c>
      <c r="I8" s="143"/>
      <c r="J8" s="169">
        <f t="shared" ref="J8:AU8" si="0">J9+J57+J66+J78+J100+J135+J172+J194</f>
        <v>77978681.200000003</v>
      </c>
      <c r="K8" s="169">
        <f t="shared" ref="K8:U8" si="1">K9+K57+K66+K78+K100+K135+K172+K194</f>
        <v>16611778.199999999</v>
      </c>
      <c r="L8" s="169">
        <f t="shared" si="1"/>
        <v>54889811</v>
      </c>
      <c r="M8" s="169">
        <f t="shared" si="1"/>
        <v>6477092</v>
      </c>
      <c r="N8" s="169">
        <f t="shared" si="1"/>
        <v>8280427.71</v>
      </c>
      <c r="O8" s="169">
        <f t="shared" si="1"/>
        <v>-350815</v>
      </c>
      <c r="P8" s="169">
        <f t="shared" si="1"/>
        <v>8631242.7100000009</v>
      </c>
      <c r="Q8" s="169">
        <f t="shared" si="1"/>
        <v>0</v>
      </c>
      <c r="R8" s="169">
        <f t="shared" si="1"/>
        <v>86259108.910000011</v>
      </c>
      <c r="S8" s="169">
        <f t="shared" si="1"/>
        <v>16260963.199999999</v>
      </c>
      <c r="T8" s="169">
        <f t="shared" si="1"/>
        <v>63521053.710000001</v>
      </c>
      <c r="U8" s="169">
        <f t="shared" si="1"/>
        <v>6477092</v>
      </c>
      <c r="V8" s="169"/>
      <c r="W8" s="169"/>
      <c r="X8" s="169"/>
      <c r="Y8" s="169"/>
      <c r="Z8" s="169"/>
      <c r="AA8" s="169"/>
      <c r="AB8" s="169"/>
      <c r="AC8" s="169"/>
      <c r="AD8" s="169"/>
      <c r="AE8" s="169">
        <f t="shared" si="0"/>
        <v>101185281.2</v>
      </c>
      <c r="AF8" s="169">
        <f t="shared" si="0"/>
        <v>40788457.200000003</v>
      </c>
      <c r="AG8" s="169">
        <f t="shared" si="0"/>
        <v>53914344.999999993</v>
      </c>
      <c r="AH8" s="169">
        <f t="shared" si="0"/>
        <v>6482479</v>
      </c>
      <c r="AI8" s="169">
        <f t="shared" si="0"/>
        <v>0.84</v>
      </c>
      <c r="AJ8" s="169">
        <f t="shared" si="0"/>
        <v>0</v>
      </c>
      <c r="AK8" s="169">
        <f t="shared" si="0"/>
        <v>0.84</v>
      </c>
      <c r="AL8" s="169">
        <f t="shared" si="0"/>
        <v>0</v>
      </c>
      <c r="AM8" s="169">
        <f t="shared" si="0"/>
        <v>101185282.04000001</v>
      </c>
      <c r="AN8" s="169">
        <f t="shared" si="0"/>
        <v>40788457.200000003</v>
      </c>
      <c r="AO8" s="169">
        <f t="shared" si="0"/>
        <v>53914345.839999996</v>
      </c>
      <c r="AP8" s="169">
        <f t="shared" si="0"/>
        <v>6482479</v>
      </c>
      <c r="AQ8" s="169"/>
      <c r="AR8" s="169">
        <f t="shared" si="0"/>
        <v>85687932.200000003</v>
      </c>
      <c r="AS8" s="169">
        <f t="shared" si="0"/>
        <v>25232162.199999999</v>
      </c>
      <c r="AT8" s="169">
        <f t="shared" si="0"/>
        <v>53949645.999999993</v>
      </c>
      <c r="AU8" s="169">
        <f t="shared" si="0"/>
        <v>6506124</v>
      </c>
      <c r="AV8" s="169">
        <f t="shared" ref="AV8:BC8" si="2">AV9+AV57+AV66+AV78+AV100+AV135+AV172+AV194</f>
        <v>0.05</v>
      </c>
      <c r="AW8" s="169">
        <f t="shared" si="2"/>
        <v>0</v>
      </c>
      <c r="AX8" s="169">
        <f t="shared" si="2"/>
        <v>0.05</v>
      </c>
      <c r="AY8" s="169">
        <f t="shared" si="2"/>
        <v>0</v>
      </c>
      <c r="AZ8" s="169">
        <f t="shared" si="2"/>
        <v>85687932.25</v>
      </c>
      <c r="BA8" s="169">
        <f t="shared" si="2"/>
        <v>25232162.199999999</v>
      </c>
      <c r="BB8" s="169">
        <f t="shared" si="2"/>
        <v>53949646.049999997</v>
      </c>
      <c r="BC8" s="169">
        <f t="shared" si="2"/>
        <v>6506124</v>
      </c>
    </row>
    <row r="9" spans="1:55" s="12" customFormat="1" ht="32.25" customHeight="1" x14ac:dyDescent="0.25">
      <c r="A9" s="144" t="s">
        <v>10</v>
      </c>
      <c r="B9" s="146"/>
      <c r="C9" s="146"/>
      <c r="D9" s="146"/>
      <c r="E9" s="120">
        <v>851</v>
      </c>
      <c r="F9" s="25" t="s">
        <v>11</v>
      </c>
      <c r="G9" s="25"/>
      <c r="H9" s="145" t="s">
        <v>61</v>
      </c>
      <c r="I9" s="25"/>
      <c r="J9" s="26">
        <f>J10+J30+J34</f>
        <v>24516992</v>
      </c>
      <c r="K9" s="26">
        <f t="shared" ref="K9:U9" si="3">K10+K30+K34</f>
        <v>440892</v>
      </c>
      <c r="L9" s="26">
        <f t="shared" si="3"/>
        <v>24073600</v>
      </c>
      <c r="M9" s="26">
        <f t="shared" si="3"/>
        <v>2500</v>
      </c>
      <c r="N9" s="26">
        <f t="shared" si="3"/>
        <v>2383836</v>
      </c>
      <c r="O9" s="26">
        <f t="shared" si="3"/>
        <v>0</v>
      </c>
      <c r="P9" s="26">
        <f t="shared" si="3"/>
        <v>2383836</v>
      </c>
      <c r="Q9" s="26">
        <f t="shared" si="3"/>
        <v>0</v>
      </c>
      <c r="R9" s="26">
        <f t="shared" si="3"/>
        <v>26900828</v>
      </c>
      <c r="S9" s="26">
        <f t="shared" si="3"/>
        <v>440892</v>
      </c>
      <c r="T9" s="26">
        <f t="shared" si="3"/>
        <v>26457436</v>
      </c>
      <c r="U9" s="26">
        <f t="shared" si="3"/>
        <v>2500</v>
      </c>
      <c r="V9" s="26"/>
      <c r="W9" s="26"/>
      <c r="X9" s="26"/>
      <c r="Y9" s="26"/>
      <c r="Z9" s="26"/>
      <c r="AA9" s="26"/>
      <c r="AB9" s="26"/>
      <c r="AC9" s="26"/>
      <c r="AD9" s="26"/>
      <c r="AE9" s="26">
        <f t="shared" ref="AE9:AR9" si="4">AE10+AE30+AE34</f>
        <v>24323692</v>
      </c>
      <c r="AF9" s="26">
        <f t="shared" ref="AF9" si="5">AF10+AF30+AF34</f>
        <v>440892</v>
      </c>
      <c r="AG9" s="26">
        <f t="shared" ref="AG9" si="6">AG10+AG30+AG34</f>
        <v>23880300</v>
      </c>
      <c r="AH9" s="26">
        <f t="shared" ref="AH9:AP9" si="7">AH10+AH30+AH34</f>
        <v>2500</v>
      </c>
      <c r="AI9" s="26">
        <f t="shared" si="7"/>
        <v>0</v>
      </c>
      <c r="AJ9" s="26">
        <f t="shared" si="7"/>
        <v>0</v>
      </c>
      <c r="AK9" s="26">
        <f t="shared" si="7"/>
        <v>0</v>
      </c>
      <c r="AL9" s="26">
        <f t="shared" si="7"/>
        <v>0</v>
      </c>
      <c r="AM9" s="26">
        <f t="shared" si="7"/>
        <v>24323692</v>
      </c>
      <c r="AN9" s="26">
        <f t="shared" si="7"/>
        <v>440892</v>
      </c>
      <c r="AO9" s="26">
        <f t="shared" si="7"/>
        <v>23880300</v>
      </c>
      <c r="AP9" s="26">
        <f t="shared" si="7"/>
        <v>2500</v>
      </c>
      <c r="AQ9" s="26"/>
      <c r="AR9" s="26">
        <f t="shared" si="4"/>
        <v>24356266</v>
      </c>
      <c r="AS9" s="26">
        <f t="shared" ref="AS9" si="8">AS10+AS30+AS34</f>
        <v>473466</v>
      </c>
      <c r="AT9" s="26">
        <f t="shared" ref="AT9" si="9">AT10+AT30+AT34</f>
        <v>23880300</v>
      </c>
      <c r="AU9" s="26">
        <f t="shared" ref="AU9:BC9" si="10">AU10+AU30+AU34</f>
        <v>2500</v>
      </c>
      <c r="AV9" s="26">
        <f t="shared" si="10"/>
        <v>0</v>
      </c>
      <c r="AW9" s="26">
        <f t="shared" si="10"/>
        <v>0</v>
      </c>
      <c r="AX9" s="26">
        <f t="shared" si="10"/>
        <v>0</v>
      </c>
      <c r="AY9" s="26">
        <f t="shared" si="10"/>
        <v>0</v>
      </c>
      <c r="AZ9" s="26">
        <f t="shared" si="10"/>
        <v>24356266</v>
      </c>
      <c r="BA9" s="26">
        <f t="shared" si="10"/>
        <v>473466</v>
      </c>
      <c r="BB9" s="26">
        <f t="shared" si="10"/>
        <v>23880300</v>
      </c>
      <c r="BC9" s="26">
        <f t="shared" si="10"/>
        <v>2500</v>
      </c>
    </row>
    <row r="10" spans="1:55" s="12" customFormat="1" ht="116.25" customHeight="1" x14ac:dyDescent="0.25">
      <c r="A10" s="144" t="s">
        <v>12</v>
      </c>
      <c r="B10" s="146"/>
      <c r="C10" s="146"/>
      <c r="D10" s="146"/>
      <c r="E10" s="120">
        <v>851</v>
      </c>
      <c r="F10" s="25" t="s">
        <v>11</v>
      </c>
      <c r="G10" s="25" t="s">
        <v>13</v>
      </c>
      <c r="H10" s="145" t="s">
        <v>61</v>
      </c>
      <c r="I10" s="25"/>
      <c r="J10" s="26">
        <f t="shared" ref="J10" si="11">J11+J14+J27+J21+J24</f>
        <v>20961800</v>
      </c>
      <c r="K10" s="26">
        <f t="shared" ref="K10:U10" si="12">K11+K14+K27+K21+K24</f>
        <v>0</v>
      </c>
      <c r="L10" s="26">
        <f t="shared" si="12"/>
        <v>20959300</v>
      </c>
      <c r="M10" s="26">
        <f t="shared" si="12"/>
        <v>2500</v>
      </c>
      <c r="N10" s="26">
        <f t="shared" si="12"/>
        <v>1838852</v>
      </c>
      <c r="O10" s="26">
        <f t="shared" si="12"/>
        <v>0</v>
      </c>
      <c r="P10" s="26">
        <f t="shared" si="12"/>
        <v>1838852</v>
      </c>
      <c r="Q10" s="26">
        <f t="shared" si="12"/>
        <v>0</v>
      </c>
      <c r="R10" s="26">
        <f t="shared" si="12"/>
        <v>22800652</v>
      </c>
      <c r="S10" s="26">
        <f t="shared" si="12"/>
        <v>0</v>
      </c>
      <c r="T10" s="26">
        <f t="shared" si="12"/>
        <v>22798152</v>
      </c>
      <c r="U10" s="26">
        <f t="shared" si="12"/>
        <v>2500</v>
      </c>
      <c r="V10" s="26"/>
      <c r="W10" s="26"/>
      <c r="X10" s="26"/>
      <c r="Y10" s="26"/>
      <c r="Z10" s="26"/>
      <c r="AA10" s="26"/>
      <c r="AB10" s="26"/>
      <c r="AC10" s="26"/>
      <c r="AD10" s="26"/>
      <c r="AE10" s="26">
        <f t="shared" ref="AE10:AR10" si="13">AE11+AE14+AE27+AE21+AE24</f>
        <v>20961800</v>
      </c>
      <c r="AF10" s="26">
        <f t="shared" si="13"/>
        <v>0</v>
      </c>
      <c r="AG10" s="26">
        <f t="shared" si="13"/>
        <v>20959300</v>
      </c>
      <c r="AH10" s="26">
        <f t="shared" si="13"/>
        <v>2500</v>
      </c>
      <c r="AI10" s="26">
        <f t="shared" si="13"/>
        <v>0</v>
      </c>
      <c r="AJ10" s="26">
        <f t="shared" si="13"/>
        <v>0</v>
      </c>
      <c r="AK10" s="26">
        <f t="shared" si="13"/>
        <v>0</v>
      </c>
      <c r="AL10" s="26">
        <f t="shared" si="13"/>
        <v>0</v>
      </c>
      <c r="AM10" s="26">
        <f t="shared" si="13"/>
        <v>20961800</v>
      </c>
      <c r="AN10" s="26">
        <f t="shared" si="13"/>
        <v>0</v>
      </c>
      <c r="AO10" s="26">
        <f t="shared" si="13"/>
        <v>20959300</v>
      </c>
      <c r="AP10" s="26">
        <f t="shared" si="13"/>
        <v>2500</v>
      </c>
      <c r="AQ10" s="26"/>
      <c r="AR10" s="26">
        <f t="shared" si="13"/>
        <v>20961800</v>
      </c>
      <c r="AS10" s="26">
        <f t="shared" ref="AS10:BC10" si="14">AS11+AS14+AS27+AS21+AS24</f>
        <v>0</v>
      </c>
      <c r="AT10" s="26">
        <f t="shared" si="14"/>
        <v>20959300</v>
      </c>
      <c r="AU10" s="26">
        <f t="shared" si="14"/>
        <v>2500</v>
      </c>
      <c r="AV10" s="26">
        <f t="shared" si="14"/>
        <v>0</v>
      </c>
      <c r="AW10" s="26">
        <f t="shared" si="14"/>
        <v>0</v>
      </c>
      <c r="AX10" s="26">
        <f t="shared" si="14"/>
        <v>0</v>
      </c>
      <c r="AY10" s="26">
        <f t="shared" si="14"/>
        <v>0</v>
      </c>
      <c r="AZ10" s="26">
        <f t="shared" si="14"/>
        <v>20961800</v>
      </c>
      <c r="BA10" s="26">
        <f t="shared" si="14"/>
        <v>0</v>
      </c>
      <c r="BB10" s="26">
        <f t="shared" si="14"/>
        <v>20959300</v>
      </c>
      <c r="BC10" s="26">
        <f t="shared" si="14"/>
        <v>2500</v>
      </c>
    </row>
    <row r="11" spans="1:55" s="109" customFormat="1" ht="36" hidden="1" customHeight="1" x14ac:dyDescent="0.25">
      <c r="A11" s="147" t="s">
        <v>714</v>
      </c>
      <c r="B11" s="35"/>
      <c r="C11" s="35"/>
      <c r="D11" s="35"/>
      <c r="E11" s="120">
        <v>851</v>
      </c>
      <c r="F11" s="143" t="s">
        <v>11</v>
      </c>
      <c r="G11" s="143" t="s">
        <v>13</v>
      </c>
      <c r="H11" s="145" t="s">
        <v>15</v>
      </c>
      <c r="I11" s="143"/>
      <c r="J11" s="110">
        <f t="shared" ref="J11:AV12" si="15">J12</f>
        <v>1446800</v>
      </c>
      <c r="K11" s="110">
        <f t="shared" si="15"/>
        <v>0</v>
      </c>
      <c r="L11" s="110">
        <f t="shared" si="15"/>
        <v>1446800</v>
      </c>
      <c r="M11" s="110">
        <f t="shared" si="15"/>
        <v>0</v>
      </c>
      <c r="N11" s="110">
        <f t="shared" si="15"/>
        <v>0</v>
      </c>
      <c r="O11" s="110">
        <f t="shared" si="15"/>
        <v>0</v>
      </c>
      <c r="P11" s="110">
        <f t="shared" si="15"/>
        <v>0</v>
      </c>
      <c r="Q11" s="110">
        <f t="shared" si="15"/>
        <v>0</v>
      </c>
      <c r="R11" s="110">
        <f t="shared" si="15"/>
        <v>1446800</v>
      </c>
      <c r="S11" s="110">
        <f t="shared" si="15"/>
        <v>0</v>
      </c>
      <c r="T11" s="110">
        <f t="shared" si="15"/>
        <v>1446800</v>
      </c>
      <c r="U11" s="110">
        <f t="shared" si="15"/>
        <v>0</v>
      </c>
      <c r="V11" s="110"/>
      <c r="W11" s="110"/>
      <c r="X11" s="110"/>
      <c r="Y11" s="110"/>
      <c r="Z11" s="110"/>
      <c r="AA11" s="110"/>
      <c r="AB11" s="110"/>
      <c r="AC11" s="110"/>
      <c r="AD11" s="110"/>
      <c r="AE11" s="110">
        <f t="shared" si="15"/>
        <v>1446800</v>
      </c>
      <c r="AF11" s="110">
        <f t="shared" si="15"/>
        <v>0</v>
      </c>
      <c r="AG11" s="110">
        <f t="shared" si="15"/>
        <v>1446800</v>
      </c>
      <c r="AH11" s="110">
        <f t="shared" si="15"/>
        <v>0</v>
      </c>
      <c r="AI11" s="110">
        <f t="shared" si="15"/>
        <v>0</v>
      </c>
      <c r="AJ11" s="110">
        <f t="shared" si="15"/>
        <v>0</v>
      </c>
      <c r="AK11" s="110">
        <f t="shared" si="15"/>
        <v>0</v>
      </c>
      <c r="AL11" s="110">
        <f t="shared" si="15"/>
        <v>0</v>
      </c>
      <c r="AM11" s="110">
        <f t="shared" si="15"/>
        <v>1446800</v>
      </c>
      <c r="AN11" s="110">
        <f t="shared" si="15"/>
        <v>0</v>
      </c>
      <c r="AO11" s="110">
        <f t="shared" si="15"/>
        <v>1446800</v>
      </c>
      <c r="AP11" s="110">
        <f t="shared" si="15"/>
        <v>0</v>
      </c>
      <c r="AQ11" s="110"/>
      <c r="AR11" s="110">
        <f t="shared" si="15"/>
        <v>1446800</v>
      </c>
      <c r="AS11" s="110">
        <f t="shared" si="15"/>
        <v>0</v>
      </c>
      <c r="AT11" s="110">
        <f t="shared" si="15"/>
        <v>1446800</v>
      </c>
      <c r="AU11" s="110">
        <f t="shared" si="15"/>
        <v>0</v>
      </c>
      <c r="AV11" s="110">
        <f t="shared" si="15"/>
        <v>0</v>
      </c>
      <c r="AW11" s="110">
        <f t="shared" ref="AV11:BC12" si="16">AW12</f>
        <v>0</v>
      </c>
      <c r="AX11" s="110">
        <f t="shared" si="16"/>
        <v>0</v>
      </c>
      <c r="AY11" s="110">
        <f t="shared" si="16"/>
        <v>0</v>
      </c>
      <c r="AZ11" s="110">
        <f t="shared" si="16"/>
        <v>1446800</v>
      </c>
      <c r="BA11" s="110">
        <f t="shared" si="16"/>
        <v>0</v>
      </c>
      <c r="BB11" s="110">
        <f t="shared" si="16"/>
        <v>1446800</v>
      </c>
      <c r="BC11" s="110">
        <f t="shared" si="16"/>
        <v>0</v>
      </c>
    </row>
    <row r="12" spans="1:55" s="109" customFormat="1" ht="17.25" hidden="1" customHeight="1" x14ac:dyDescent="0.25">
      <c r="A12" s="147" t="s">
        <v>16</v>
      </c>
      <c r="B12" s="35"/>
      <c r="C12" s="35"/>
      <c r="D12" s="35"/>
      <c r="E12" s="120">
        <v>851</v>
      </c>
      <c r="F12" s="143" t="s">
        <v>17</v>
      </c>
      <c r="G12" s="143" t="s">
        <v>13</v>
      </c>
      <c r="H12" s="145" t="s">
        <v>15</v>
      </c>
      <c r="I12" s="143" t="s">
        <v>18</v>
      </c>
      <c r="J12" s="110">
        <f t="shared" si="15"/>
        <v>1446800</v>
      </c>
      <c r="K12" s="110">
        <f t="shared" si="15"/>
        <v>0</v>
      </c>
      <c r="L12" s="110">
        <f t="shared" si="15"/>
        <v>1446800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110">
        <f t="shared" si="15"/>
        <v>1446800</v>
      </c>
      <c r="S12" s="110">
        <f t="shared" si="15"/>
        <v>0</v>
      </c>
      <c r="T12" s="110">
        <f t="shared" si="15"/>
        <v>1446800</v>
      </c>
      <c r="U12" s="110">
        <f t="shared" si="15"/>
        <v>0</v>
      </c>
      <c r="V12" s="110"/>
      <c r="W12" s="110"/>
      <c r="X12" s="110"/>
      <c r="Y12" s="110"/>
      <c r="Z12" s="110"/>
      <c r="AA12" s="110"/>
      <c r="AB12" s="110"/>
      <c r="AC12" s="110"/>
      <c r="AD12" s="110"/>
      <c r="AE12" s="110">
        <f t="shared" si="15"/>
        <v>1446800</v>
      </c>
      <c r="AF12" s="110">
        <f t="shared" si="15"/>
        <v>0</v>
      </c>
      <c r="AG12" s="110">
        <f t="shared" si="15"/>
        <v>1446800</v>
      </c>
      <c r="AH12" s="110">
        <f t="shared" si="15"/>
        <v>0</v>
      </c>
      <c r="AI12" s="110">
        <f t="shared" si="15"/>
        <v>0</v>
      </c>
      <c r="AJ12" s="110">
        <f t="shared" si="15"/>
        <v>0</v>
      </c>
      <c r="AK12" s="110">
        <f t="shared" si="15"/>
        <v>0</v>
      </c>
      <c r="AL12" s="110">
        <f t="shared" si="15"/>
        <v>0</v>
      </c>
      <c r="AM12" s="110">
        <f t="shared" si="15"/>
        <v>1446800</v>
      </c>
      <c r="AN12" s="110">
        <f t="shared" si="15"/>
        <v>0</v>
      </c>
      <c r="AO12" s="110">
        <f t="shared" si="15"/>
        <v>1446800</v>
      </c>
      <c r="AP12" s="110">
        <f t="shared" si="15"/>
        <v>0</v>
      </c>
      <c r="AQ12" s="110"/>
      <c r="AR12" s="110">
        <f t="shared" si="15"/>
        <v>1446800</v>
      </c>
      <c r="AS12" s="110">
        <f t="shared" si="15"/>
        <v>0</v>
      </c>
      <c r="AT12" s="110">
        <f t="shared" si="15"/>
        <v>1446800</v>
      </c>
      <c r="AU12" s="110">
        <f t="shared" si="15"/>
        <v>0</v>
      </c>
      <c r="AV12" s="110">
        <f t="shared" si="16"/>
        <v>0</v>
      </c>
      <c r="AW12" s="110">
        <f t="shared" si="16"/>
        <v>0</v>
      </c>
      <c r="AX12" s="110">
        <f t="shared" si="16"/>
        <v>0</v>
      </c>
      <c r="AY12" s="110">
        <f t="shared" si="16"/>
        <v>0</v>
      </c>
      <c r="AZ12" s="110">
        <f t="shared" si="16"/>
        <v>1446800</v>
      </c>
      <c r="BA12" s="110">
        <f t="shared" si="16"/>
        <v>0</v>
      </c>
      <c r="BB12" s="110">
        <f t="shared" si="16"/>
        <v>1446800</v>
      </c>
      <c r="BC12" s="110">
        <f t="shared" si="16"/>
        <v>0</v>
      </c>
    </row>
    <row r="13" spans="1:55" s="109" customFormat="1" ht="17.25" hidden="1" customHeight="1" x14ac:dyDescent="0.25">
      <c r="A13" s="147" t="s">
        <v>715</v>
      </c>
      <c r="B13" s="111"/>
      <c r="C13" s="111"/>
      <c r="D13" s="111"/>
      <c r="E13" s="120">
        <v>851</v>
      </c>
      <c r="F13" s="143" t="s">
        <v>11</v>
      </c>
      <c r="G13" s="143" t="s">
        <v>13</v>
      </c>
      <c r="H13" s="145" t="s">
        <v>15</v>
      </c>
      <c r="I13" s="143" t="s">
        <v>19</v>
      </c>
      <c r="J13" s="110">
        <v>1446800</v>
      </c>
      <c r="K13" s="110"/>
      <c r="L13" s="110">
        <f>J13</f>
        <v>1446800</v>
      </c>
      <c r="M13" s="110"/>
      <c r="N13" s="110"/>
      <c r="O13" s="110"/>
      <c r="P13" s="110">
        <f>N13</f>
        <v>0</v>
      </c>
      <c r="Q13" s="110"/>
      <c r="R13" s="110">
        <f t="shared" ref="R13:R70" si="17">J13+N13</f>
        <v>1446800</v>
      </c>
      <c r="S13" s="110">
        <f t="shared" ref="S13" si="18">K13+O13</f>
        <v>0</v>
      </c>
      <c r="T13" s="110">
        <f t="shared" ref="T13" si="19">L13+P13</f>
        <v>1446800</v>
      </c>
      <c r="U13" s="110">
        <f t="shared" ref="U13" si="20">M13+Q13</f>
        <v>0</v>
      </c>
      <c r="V13" s="110"/>
      <c r="W13" s="110"/>
      <c r="X13" s="110"/>
      <c r="Y13" s="110"/>
      <c r="Z13" s="110"/>
      <c r="AA13" s="110"/>
      <c r="AB13" s="110"/>
      <c r="AC13" s="110"/>
      <c r="AD13" s="110"/>
      <c r="AE13" s="110">
        <v>1446800</v>
      </c>
      <c r="AF13" s="110"/>
      <c r="AG13" s="110">
        <f>AE13</f>
        <v>1446800</v>
      </c>
      <c r="AH13" s="110"/>
      <c r="AI13" s="110"/>
      <c r="AJ13" s="110"/>
      <c r="AK13" s="110">
        <f>AI13</f>
        <v>0</v>
      </c>
      <c r="AL13" s="110"/>
      <c r="AM13" s="110">
        <f t="shared" ref="AM13" si="21">AE13+AI13</f>
        <v>1446800</v>
      </c>
      <c r="AN13" s="110">
        <f t="shared" ref="AN13" si="22">AF13+AJ13</f>
        <v>0</v>
      </c>
      <c r="AO13" s="110">
        <f t="shared" ref="AO13" si="23">AG13+AK13</f>
        <v>1446800</v>
      </c>
      <c r="AP13" s="110">
        <f t="shared" ref="AP13" si="24">AH13+AL13</f>
        <v>0</v>
      </c>
      <c r="AQ13" s="110"/>
      <c r="AR13" s="110">
        <v>1446800</v>
      </c>
      <c r="AS13" s="110"/>
      <c r="AT13" s="110">
        <f>AR13</f>
        <v>1446800</v>
      </c>
      <c r="AU13" s="110"/>
      <c r="AV13" s="110"/>
      <c r="AW13" s="110"/>
      <c r="AX13" s="110">
        <f>AV13</f>
        <v>0</v>
      </c>
      <c r="AY13" s="110"/>
      <c r="AZ13" s="110">
        <f t="shared" ref="AZ13" si="25">AR13+AV13</f>
        <v>1446800</v>
      </c>
      <c r="BA13" s="110">
        <f t="shared" ref="BA13" si="26">AS13+AW13</f>
        <v>0</v>
      </c>
      <c r="BB13" s="110">
        <f t="shared" ref="BB13" si="27">AT13+AX13</f>
        <v>1446800</v>
      </c>
      <c r="BC13" s="110">
        <f t="shared" ref="BC13" si="28">AU13+AY13</f>
        <v>0</v>
      </c>
    </row>
    <row r="14" spans="1:55" s="109" customFormat="1" ht="63" customHeight="1" x14ac:dyDescent="0.25">
      <c r="A14" s="147" t="s">
        <v>20</v>
      </c>
      <c r="B14" s="117"/>
      <c r="C14" s="120"/>
      <c r="D14" s="120"/>
      <c r="E14" s="120">
        <v>851</v>
      </c>
      <c r="F14" s="143" t="s">
        <v>17</v>
      </c>
      <c r="G14" s="143" t="s">
        <v>13</v>
      </c>
      <c r="H14" s="145" t="s">
        <v>21</v>
      </c>
      <c r="I14" s="143"/>
      <c r="J14" s="110">
        <f t="shared" ref="J14" si="29">J15+J17+J19</f>
        <v>19247500</v>
      </c>
      <c r="K14" s="110">
        <f t="shared" ref="K14:U14" si="30">K15+K17+K19</f>
        <v>0</v>
      </c>
      <c r="L14" s="110">
        <f t="shared" si="30"/>
        <v>19247500</v>
      </c>
      <c r="M14" s="110">
        <f t="shared" si="30"/>
        <v>0</v>
      </c>
      <c r="N14" s="110">
        <f t="shared" si="30"/>
        <v>1838852</v>
      </c>
      <c r="O14" s="110">
        <f t="shared" ref="O14:Q14" si="31">O15+O17+O19</f>
        <v>0</v>
      </c>
      <c r="P14" s="110">
        <f t="shared" si="31"/>
        <v>1838852</v>
      </c>
      <c r="Q14" s="110">
        <f t="shared" si="31"/>
        <v>0</v>
      </c>
      <c r="R14" s="110">
        <f t="shared" si="30"/>
        <v>21086352</v>
      </c>
      <c r="S14" s="110">
        <f t="shared" si="30"/>
        <v>0</v>
      </c>
      <c r="T14" s="110">
        <f t="shared" si="30"/>
        <v>21086352</v>
      </c>
      <c r="U14" s="110">
        <f t="shared" si="30"/>
        <v>0</v>
      </c>
      <c r="V14" s="110"/>
      <c r="W14" s="110"/>
      <c r="X14" s="110"/>
      <c r="Y14" s="110"/>
      <c r="Z14" s="110"/>
      <c r="AA14" s="110"/>
      <c r="AB14" s="110"/>
      <c r="AC14" s="110"/>
      <c r="AD14" s="110"/>
      <c r="AE14" s="110">
        <f t="shared" ref="AE14:AR14" si="32">AE15+AE17+AE19</f>
        <v>19247500</v>
      </c>
      <c r="AF14" s="110">
        <f t="shared" si="32"/>
        <v>0</v>
      </c>
      <c r="AG14" s="110">
        <f t="shared" si="32"/>
        <v>19247500</v>
      </c>
      <c r="AH14" s="110">
        <f t="shared" si="32"/>
        <v>0</v>
      </c>
      <c r="AI14" s="110">
        <f t="shared" si="32"/>
        <v>0</v>
      </c>
      <c r="AJ14" s="110">
        <f t="shared" si="32"/>
        <v>0</v>
      </c>
      <c r="AK14" s="110">
        <f t="shared" si="32"/>
        <v>0</v>
      </c>
      <c r="AL14" s="110">
        <f t="shared" si="32"/>
        <v>0</v>
      </c>
      <c r="AM14" s="110">
        <f t="shared" si="32"/>
        <v>19247500</v>
      </c>
      <c r="AN14" s="110">
        <f t="shared" si="32"/>
        <v>0</v>
      </c>
      <c r="AO14" s="110">
        <f t="shared" si="32"/>
        <v>19247500</v>
      </c>
      <c r="AP14" s="110">
        <f t="shared" si="32"/>
        <v>0</v>
      </c>
      <c r="AQ14" s="110"/>
      <c r="AR14" s="110">
        <f t="shared" si="32"/>
        <v>19247500</v>
      </c>
      <c r="AS14" s="110">
        <f t="shared" ref="AS14:BC14" si="33">AS15+AS17+AS19</f>
        <v>0</v>
      </c>
      <c r="AT14" s="110">
        <f t="shared" si="33"/>
        <v>19247500</v>
      </c>
      <c r="AU14" s="110">
        <f t="shared" si="33"/>
        <v>0</v>
      </c>
      <c r="AV14" s="110">
        <f t="shared" si="33"/>
        <v>0</v>
      </c>
      <c r="AW14" s="110">
        <f t="shared" si="33"/>
        <v>0</v>
      </c>
      <c r="AX14" s="110">
        <f t="shared" si="33"/>
        <v>0</v>
      </c>
      <c r="AY14" s="110">
        <f t="shared" si="33"/>
        <v>0</v>
      </c>
      <c r="AZ14" s="110">
        <f t="shared" si="33"/>
        <v>19247500</v>
      </c>
      <c r="BA14" s="110">
        <f t="shared" si="33"/>
        <v>0</v>
      </c>
      <c r="BB14" s="110">
        <f t="shared" si="33"/>
        <v>19247500</v>
      </c>
      <c r="BC14" s="110">
        <f t="shared" si="33"/>
        <v>0</v>
      </c>
    </row>
    <row r="15" spans="1:55" s="109" customFormat="1" ht="17.25" hidden="1" customHeight="1" x14ac:dyDescent="0.25">
      <c r="A15" s="147" t="s">
        <v>16</v>
      </c>
      <c r="B15" s="120"/>
      <c r="C15" s="120"/>
      <c r="D15" s="120"/>
      <c r="E15" s="120">
        <v>851</v>
      </c>
      <c r="F15" s="143" t="s">
        <v>11</v>
      </c>
      <c r="G15" s="143" t="s">
        <v>13</v>
      </c>
      <c r="H15" s="145" t="s">
        <v>21</v>
      </c>
      <c r="I15" s="143" t="s">
        <v>18</v>
      </c>
      <c r="J15" s="110">
        <f t="shared" ref="J15:BC15" si="34">J16</f>
        <v>15115700</v>
      </c>
      <c r="K15" s="110">
        <f t="shared" si="34"/>
        <v>0</v>
      </c>
      <c r="L15" s="110">
        <f t="shared" si="34"/>
        <v>15115700</v>
      </c>
      <c r="M15" s="110">
        <f t="shared" si="34"/>
        <v>0</v>
      </c>
      <c r="N15" s="110">
        <f t="shared" si="34"/>
        <v>0</v>
      </c>
      <c r="O15" s="110">
        <f t="shared" si="34"/>
        <v>0</v>
      </c>
      <c r="P15" s="110">
        <f t="shared" si="34"/>
        <v>0</v>
      </c>
      <c r="Q15" s="110">
        <f t="shared" si="34"/>
        <v>0</v>
      </c>
      <c r="R15" s="110">
        <f t="shared" si="34"/>
        <v>15115700</v>
      </c>
      <c r="S15" s="110">
        <f t="shared" si="34"/>
        <v>0</v>
      </c>
      <c r="T15" s="110">
        <f t="shared" si="34"/>
        <v>15115700</v>
      </c>
      <c r="U15" s="110">
        <f t="shared" si="34"/>
        <v>0</v>
      </c>
      <c r="V15" s="110"/>
      <c r="W15" s="110"/>
      <c r="X15" s="110"/>
      <c r="Y15" s="110"/>
      <c r="Z15" s="110"/>
      <c r="AA15" s="110"/>
      <c r="AB15" s="110"/>
      <c r="AC15" s="110"/>
      <c r="AD15" s="110"/>
      <c r="AE15" s="110">
        <f t="shared" si="34"/>
        <v>15115700</v>
      </c>
      <c r="AF15" s="110">
        <f t="shared" si="34"/>
        <v>0</v>
      </c>
      <c r="AG15" s="110">
        <f t="shared" si="34"/>
        <v>15115700</v>
      </c>
      <c r="AH15" s="110">
        <f t="shared" si="34"/>
        <v>0</v>
      </c>
      <c r="AI15" s="110">
        <f t="shared" si="34"/>
        <v>0</v>
      </c>
      <c r="AJ15" s="110">
        <f t="shared" si="34"/>
        <v>0</v>
      </c>
      <c r="AK15" s="110">
        <f t="shared" si="34"/>
        <v>0</v>
      </c>
      <c r="AL15" s="110">
        <f t="shared" si="34"/>
        <v>0</v>
      </c>
      <c r="AM15" s="110">
        <f t="shared" si="34"/>
        <v>15115700</v>
      </c>
      <c r="AN15" s="110">
        <f t="shared" si="34"/>
        <v>0</v>
      </c>
      <c r="AO15" s="110">
        <f t="shared" si="34"/>
        <v>15115700</v>
      </c>
      <c r="AP15" s="110">
        <f t="shared" si="34"/>
        <v>0</v>
      </c>
      <c r="AQ15" s="110"/>
      <c r="AR15" s="110">
        <f t="shared" si="34"/>
        <v>15115700</v>
      </c>
      <c r="AS15" s="110">
        <f t="shared" si="34"/>
        <v>0</v>
      </c>
      <c r="AT15" s="110">
        <f t="shared" si="34"/>
        <v>15115700</v>
      </c>
      <c r="AU15" s="110">
        <f t="shared" si="34"/>
        <v>0</v>
      </c>
      <c r="AV15" s="110">
        <f t="shared" si="34"/>
        <v>0</v>
      </c>
      <c r="AW15" s="110">
        <f t="shared" si="34"/>
        <v>0</v>
      </c>
      <c r="AX15" s="110">
        <f t="shared" si="34"/>
        <v>0</v>
      </c>
      <c r="AY15" s="110">
        <f t="shared" si="34"/>
        <v>0</v>
      </c>
      <c r="AZ15" s="110">
        <f t="shared" si="34"/>
        <v>15115700</v>
      </c>
      <c r="BA15" s="110">
        <f t="shared" si="34"/>
        <v>0</v>
      </c>
      <c r="BB15" s="110">
        <f t="shared" si="34"/>
        <v>15115700</v>
      </c>
      <c r="BC15" s="110">
        <f t="shared" si="34"/>
        <v>0</v>
      </c>
    </row>
    <row r="16" spans="1:55" s="109" customFormat="1" ht="17.25" hidden="1" customHeight="1" x14ac:dyDescent="0.25">
      <c r="A16" s="147" t="s">
        <v>715</v>
      </c>
      <c r="B16" s="120"/>
      <c r="C16" s="120"/>
      <c r="D16" s="120"/>
      <c r="E16" s="120">
        <v>851</v>
      </c>
      <c r="F16" s="143" t="s">
        <v>11</v>
      </c>
      <c r="G16" s="143" t="s">
        <v>13</v>
      </c>
      <c r="H16" s="145" t="s">
        <v>21</v>
      </c>
      <c r="I16" s="143" t="s">
        <v>19</v>
      </c>
      <c r="J16" s="110">
        <v>15115700</v>
      </c>
      <c r="K16" s="110"/>
      <c r="L16" s="110">
        <f>J16</f>
        <v>15115700</v>
      </c>
      <c r="M16" s="110"/>
      <c r="N16" s="110"/>
      <c r="O16" s="110"/>
      <c r="P16" s="110">
        <f>N16</f>
        <v>0</v>
      </c>
      <c r="Q16" s="110"/>
      <c r="R16" s="110">
        <f t="shared" si="17"/>
        <v>15115700</v>
      </c>
      <c r="S16" s="110">
        <f t="shared" ref="S16" si="35">K16+O16</f>
        <v>0</v>
      </c>
      <c r="T16" s="110">
        <f t="shared" ref="T16" si="36">L16+P16</f>
        <v>15115700</v>
      </c>
      <c r="U16" s="110">
        <f t="shared" ref="U16" si="37">M16+Q16</f>
        <v>0</v>
      </c>
      <c r="V16" s="110"/>
      <c r="W16" s="110"/>
      <c r="X16" s="110"/>
      <c r="Y16" s="110"/>
      <c r="Z16" s="110"/>
      <c r="AA16" s="110"/>
      <c r="AB16" s="110"/>
      <c r="AC16" s="110"/>
      <c r="AD16" s="110"/>
      <c r="AE16" s="110">
        <v>15115700</v>
      </c>
      <c r="AF16" s="110"/>
      <c r="AG16" s="110">
        <f>AE16</f>
        <v>15115700</v>
      </c>
      <c r="AH16" s="110"/>
      <c r="AI16" s="110"/>
      <c r="AJ16" s="110"/>
      <c r="AK16" s="110">
        <f>AI16</f>
        <v>0</v>
      </c>
      <c r="AL16" s="110"/>
      <c r="AM16" s="110">
        <f t="shared" ref="AM16" si="38">AE16+AI16</f>
        <v>15115700</v>
      </c>
      <c r="AN16" s="110">
        <f t="shared" ref="AN16" si="39">AF16+AJ16</f>
        <v>0</v>
      </c>
      <c r="AO16" s="110">
        <f t="shared" ref="AO16" si="40">AG16+AK16</f>
        <v>15115700</v>
      </c>
      <c r="AP16" s="110">
        <f t="shared" ref="AP16" si="41">AH16+AL16</f>
        <v>0</v>
      </c>
      <c r="AQ16" s="110"/>
      <c r="AR16" s="110">
        <v>15115700</v>
      </c>
      <c r="AS16" s="110"/>
      <c r="AT16" s="110">
        <f>AR16</f>
        <v>15115700</v>
      </c>
      <c r="AU16" s="110"/>
      <c r="AV16" s="110"/>
      <c r="AW16" s="110"/>
      <c r="AX16" s="110">
        <f>AV16</f>
        <v>0</v>
      </c>
      <c r="AY16" s="110"/>
      <c r="AZ16" s="110">
        <f t="shared" ref="AZ16" si="42">AR16+AV16</f>
        <v>15115700</v>
      </c>
      <c r="BA16" s="110">
        <f t="shared" ref="BA16" si="43">AS16+AW16</f>
        <v>0</v>
      </c>
      <c r="BB16" s="110">
        <f t="shared" ref="BB16" si="44">AT16+AX16</f>
        <v>15115700</v>
      </c>
      <c r="BC16" s="110">
        <f t="shared" ref="BC16" si="45">AU16+AY16</f>
        <v>0</v>
      </c>
    </row>
    <row r="17" spans="1:55" s="109" customFormat="1" ht="60" customHeight="1" x14ac:dyDescent="0.25">
      <c r="A17" s="147" t="s">
        <v>22</v>
      </c>
      <c r="B17" s="120"/>
      <c r="C17" s="120"/>
      <c r="D17" s="120"/>
      <c r="E17" s="120">
        <v>851</v>
      </c>
      <c r="F17" s="143" t="s">
        <v>11</v>
      </c>
      <c r="G17" s="143" t="s">
        <v>13</v>
      </c>
      <c r="H17" s="145" t="s">
        <v>21</v>
      </c>
      <c r="I17" s="143" t="s">
        <v>23</v>
      </c>
      <c r="J17" s="110">
        <f t="shared" ref="J17:BC17" si="46">J18</f>
        <v>3979100</v>
      </c>
      <c r="K17" s="110">
        <f t="shared" si="46"/>
        <v>0</v>
      </c>
      <c r="L17" s="110">
        <f t="shared" si="46"/>
        <v>3979100</v>
      </c>
      <c r="M17" s="110">
        <f t="shared" si="46"/>
        <v>0</v>
      </c>
      <c r="N17" s="110">
        <f t="shared" si="46"/>
        <v>1838852</v>
      </c>
      <c r="O17" s="110">
        <f t="shared" si="46"/>
        <v>0</v>
      </c>
      <c r="P17" s="110">
        <f t="shared" si="46"/>
        <v>1838852</v>
      </c>
      <c r="Q17" s="110">
        <f t="shared" si="46"/>
        <v>0</v>
      </c>
      <c r="R17" s="110">
        <f t="shared" si="46"/>
        <v>5817952</v>
      </c>
      <c r="S17" s="110">
        <f t="shared" si="46"/>
        <v>0</v>
      </c>
      <c r="T17" s="110">
        <f t="shared" si="46"/>
        <v>5817952</v>
      </c>
      <c r="U17" s="110">
        <f t="shared" si="46"/>
        <v>0</v>
      </c>
      <c r="V17" s="110"/>
      <c r="W17" s="110"/>
      <c r="X17" s="110"/>
      <c r="Y17" s="110"/>
      <c r="Z17" s="110"/>
      <c r="AA17" s="110"/>
      <c r="AB17" s="110"/>
      <c r="AC17" s="110"/>
      <c r="AD17" s="110"/>
      <c r="AE17" s="110">
        <f t="shared" si="46"/>
        <v>3979100</v>
      </c>
      <c r="AF17" s="110">
        <f t="shared" si="46"/>
        <v>0</v>
      </c>
      <c r="AG17" s="110">
        <f t="shared" si="46"/>
        <v>3979100</v>
      </c>
      <c r="AH17" s="110">
        <f t="shared" si="46"/>
        <v>0</v>
      </c>
      <c r="AI17" s="110">
        <f t="shared" si="46"/>
        <v>0</v>
      </c>
      <c r="AJ17" s="110">
        <f t="shared" si="46"/>
        <v>0</v>
      </c>
      <c r="AK17" s="110">
        <f t="shared" si="46"/>
        <v>0</v>
      </c>
      <c r="AL17" s="110">
        <f t="shared" si="46"/>
        <v>0</v>
      </c>
      <c r="AM17" s="110">
        <f t="shared" si="46"/>
        <v>3979100</v>
      </c>
      <c r="AN17" s="110">
        <f t="shared" si="46"/>
        <v>0</v>
      </c>
      <c r="AO17" s="110">
        <f t="shared" si="46"/>
        <v>3979100</v>
      </c>
      <c r="AP17" s="110">
        <f t="shared" si="46"/>
        <v>0</v>
      </c>
      <c r="AQ17" s="110"/>
      <c r="AR17" s="110">
        <f t="shared" si="46"/>
        <v>3979100</v>
      </c>
      <c r="AS17" s="110">
        <f t="shared" si="46"/>
        <v>0</v>
      </c>
      <c r="AT17" s="110">
        <f t="shared" si="46"/>
        <v>3979100</v>
      </c>
      <c r="AU17" s="110">
        <f t="shared" si="46"/>
        <v>0</v>
      </c>
      <c r="AV17" s="110">
        <f t="shared" si="46"/>
        <v>0</v>
      </c>
      <c r="AW17" s="110">
        <f t="shared" si="46"/>
        <v>0</v>
      </c>
      <c r="AX17" s="110">
        <f t="shared" si="46"/>
        <v>0</v>
      </c>
      <c r="AY17" s="110">
        <f t="shared" si="46"/>
        <v>0</v>
      </c>
      <c r="AZ17" s="110">
        <f t="shared" si="46"/>
        <v>3979100</v>
      </c>
      <c r="BA17" s="110">
        <f t="shared" si="46"/>
        <v>0</v>
      </c>
      <c r="BB17" s="110">
        <f t="shared" si="46"/>
        <v>3979100</v>
      </c>
      <c r="BC17" s="110">
        <f t="shared" si="46"/>
        <v>0</v>
      </c>
    </row>
    <row r="18" spans="1:55" s="109" customFormat="1" ht="60" customHeight="1" x14ac:dyDescent="0.25">
      <c r="A18" s="147" t="s">
        <v>9</v>
      </c>
      <c r="B18" s="120"/>
      <c r="C18" s="120"/>
      <c r="D18" s="120"/>
      <c r="E18" s="120">
        <v>851</v>
      </c>
      <c r="F18" s="143" t="s">
        <v>11</v>
      </c>
      <c r="G18" s="143" t="s">
        <v>13</v>
      </c>
      <c r="H18" s="145" t="s">
        <v>21</v>
      </c>
      <c r="I18" s="143" t="s">
        <v>24</v>
      </c>
      <c r="J18" s="110">
        <v>3979100</v>
      </c>
      <c r="K18" s="110"/>
      <c r="L18" s="110">
        <f>J18</f>
        <v>3979100</v>
      </c>
      <c r="M18" s="110"/>
      <c r="N18" s="110">
        <f>144998+206750+124188+1362916</f>
        <v>1838852</v>
      </c>
      <c r="O18" s="110"/>
      <c r="P18" s="110">
        <f>N18</f>
        <v>1838852</v>
      </c>
      <c r="Q18" s="110"/>
      <c r="R18" s="110">
        <f t="shared" si="17"/>
        <v>5817952</v>
      </c>
      <c r="S18" s="110">
        <f t="shared" ref="S18" si="47">K18+O18</f>
        <v>0</v>
      </c>
      <c r="T18" s="110">
        <f t="shared" ref="T18" si="48">L18+P18</f>
        <v>5817952</v>
      </c>
      <c r="U18" s="110">
        <f t="shared" ref="U18" si="49">M18+Q18</f>
        <v>0</v>
      </c>
      <c r="V18" s="110"/>
      <c r="W18" s="110"/>
      <c r="X18" s="110"/>
      <c r="Y18" s="110"/>
      <c r="Z18" s="110"/>
      <c r="AA18" s="110"/>
      <c r="AB18" s="110"/>
      <c r="AC18" s="110"/>
      <c r="AD18" s="110"/>
      <c r="AE18" s="110">
        <v>3979100</v>
      </c>
      <c r="AF18" s="110"/>
      <c r="AG18" s="110">
        <f>AE18</f>
        <v>3979100</v>
      </c>
      <c r="AH18" s="110"/>
      <c r="AI18" s="110"/>
      <c r="AJ18" s="110"/>
      <c r="AK18" s="110">
        <f>AI18</f>
        <v>0</v>
      </c>
      <c r="AL18" s="110"/>
      <c r="AM18" s="110">
        <f t="shared" ref="AM18" si="50">AE18+AI18</f>
        <v>3979100</v>
      </c>
      <c r="AN18" s="110">
        <f t="shared" ref="AN18" si="51">AF18+AJ18</f>
        <v>0</v>
      </c>
      <c r="AO18" s="110">
        <f t="shared" ref="AO18" si="52">AG18+AK18</f>
        <v>3979100</v>
      </c>
      <c r="AP18" s="110">
        <f t="shared" ref="AP18" si="53">AH18+AL18</f>
        <v>0</v>
      </c>
      <c r="AQ18" s="110"/>
      <c r="AR18" s="110">
        <v>3979100</v>
      </c>
      <c r="AS18" s="110"/>
      <c r="AT18" s="110">
        <f>AR18</f>
        <v>3979100</v>
      </c>
      <c r="AU18" s="110"/>
      <c r="AV18" s="110"/>
      <c r="AW18" s="110"/>
      <c r="AX18" s="110">
        <f>AV18</f>
        <v>0</v>
      </c>
      <c r="AY18" s="110"/>
      <c r="AZ18" s="110">
        <f t="shared" ref="AZ18" si="54">AR18+AV18</f>
        <v>3979100</v>
      </c>
      <c r="BA18" s="110">
        <f t="shared" ref="BA18" si="55">AS18+AW18</f>
        <v>0</v>
      </c>
      <c r="BB18" s="110">
        <f t="shared" ref="BB18" si="56">AT18+AX18</f>
        <v>3979100</v>
      </c>
      <c r="BC18" s="110">
        <f t="shared" ref="BC18" si="57">AU18+AY18</f>
        <v>0</v>
      </c>
    </row>
    <row r="19" spans="1:55" s="109" customFormat="1" ht="17.25" hidden="1" customHeight="1" x14ac:dyDescent="0.25">
      <c r="A19" s="147" t="s">
        <v>25</v>
      </c>
      <c r="B19" s="120"/>
      <c r="C19" s="120"/>
      <c r="D19" s="120"/>
      <c r="E19" s="120">
        <v>851</v>
      </c>
      <c r="F19" s="143" t="s">
        <v>11</v>
      </c>
      <c r="G19" s="143" t="s">
        <v>13</v>
      </c>
      <c r="H19" s="145" t="s">
        <v>21</v>
      </c>
      <c r="I19" s="143" t="s">
        <v>26</v>
      </c>
      <c r="J19" s="110">
        <f t="shared" ref="J19:BC19" si="58">J20</f>
        <v>152700</v>
      </c>
      <c r="K19" s="110">
        <f t="shared" si="58"/>
        <v>0</v>
      </c>
      <c r="L19" s="110">
        <f t="shared" si="58"/>
        <v>152700</v>
      </c>
      <c r="M19" s="110">
        <f t="shared" si="58"/>
        <v>0</v>
      </c>
      <c r="N19" s="110">
        <f t="shared" si="58"/>
        <v>0</v>
      </c>
      <c r="O19" s="110">
        <f t="shared" si="58"/>
        <v>0</v>
      </c>
      <c r="P19" s="110">
        <f t="shared" si="58"/>
        <v>0</v>
      </c>
      <c r="Q19" s="110">
        <f t="shared" si="58"/>
        <v>0</v>
      </c>
      <c r="R19" s="110">
        <f t="shared" si="58"/>
        <v>152700</v>
      </c>
      <c r="S19" s="110">
        <f t="shared" si="58"/>
        <v>0</v>
      </c>
      <c r="T19" s="110">
        <f t="shared" si="58"/>
        <v>152700</v>
      </c>
      <c r="U19" s="110">
        <f t="shared" si="58"/>
        <v>0</v>
      </c>
      <c r="V19" s="110"/>
      <c r="W19" s="110"/>
      <c r="X19" s="110"/>
      <c r="Y19" s="110"/>
      <c r="Z19" s="110"/>
      <c r="AA19" s="110"/>
      <c r="AB19" s="110"/>
      <c r="AC19" s="110"/>
      <c r="AD19" s="110"/>
      <c r="AE19" s="110">
        <f t="shared" si="58"/>
        <v>152700</v>
      </c>
      <c r="AF19" s="110">
        <f t="shared" si="58"/>
        <v>0</v>
      </c>
      <c r="AG19" s="110">
        <f t="shared" si="58"/>
        <v>152700</v>
      </c>
      <c r="AH19" s="110">
        <f t="shared" si="58"/>
        <v>0</v>
      </c>
      <c r="AI19" s="110">
        <f t="shared" si="58"/>
        <v>0</v>
      </c>
      <c r="AJ19" s="110">
        <f t="shared" si="58"/>
        <v>0</v>
      </c>
      <c r="AK19" s="110">
        <f t="shared" si="58"/>
        <v>0</v>
      </c>
      <c r="AL19" s="110">
        <f t="shared" si="58"/>
        <v>0</v>
      </c>
      <c r="AM19" s="110">
        <f t="shared" si="58"/>
        <v>152700</v>
      </c>
      <c r="AN19" s="110">
        <f t="shared" si="58"/>
        <v>0</v>
      </c>
      <c r="AO19" s="110">
        <f t="shared" si="58"/>
        <v>152700</v>
      </c>
      <c r="AP19" s="110">
        <f t="shared" si="58"/>
        <v>0</v>
      </c>
      <c r="AQ19" s="110"/>
      <c r="AR19" s="110">
        <f t="shared" si="58"/>
        <v>152700</v>
      </c>
      <c r="AS19" s="110">
        <f t="shared" si="58"/>
        <v>0</v>
      </c>
      <c r="AT19" s="110">
        <f t="shared" si="58"/>
        <v>152700</v>
      </c>
      <c r="AU19" s="110">
        <f t="shared" si="58"/>
        <v>0</v>
      </c>
      <c r="AV19" s="110">
        <f t="shared" si="58"/>
        <v>0</v>
      </c>
      <c r="AW19" s="110">
        <f t="shared" si="58"/>
        <v>0</v>
      </c>
      <c r="AX19" s="110">
        <f t="shared" si="58"/>
        <v>0</v>
      </c>
      <c r="AY19" s="110">
        <f t="shared" si="58"/>
        <v>0</v>
      </c>
      <c r="AZ19" s="110">
        <f t="shared" si="58"/>
        <v>152700</v>
      </c>
      <c r="BA19" s="110">
        <f t="shared" si="58"/>
        <v>0</v>
      </c>
      <c r="BB19" s="110">
        <f t="shared" si="58"/>
        <v>152700</v>
      </c>
      <c r="BC19" s="110">
        <f t="shared" si="58"/>
        <v>0</v>
      </c>
    </row>
    <row r="20" spans="1:55" s="109" customFormat="1" ht="17.25" hidden="1" customHeight="1" x14ac:dyDescent="0.25">
      <c r="A20" s="147" t="s">
        <v>27</v>
      </c>
      <c r="B20" s="120"/>
      <c r="C20" s="120"/>
      <c r="D20" s="120"/>
      <c r="E20" s="120">
        <v>851</v>
      </c>
      <c r="F20" s="143" t="s">
        <v>11</v>
      </c>
      <c r="G20" s="143" t="s">
        <v>13</v>
      </c>
      <c r="H20" s="145" t="s">
        <v>21</v>
      </c>
      <c r="I20" s="143" t="s">
        <v>28</v>
      </c>
      <c r="J20" s="110">
        <v>152700</v>
      </c>
      <c r="K20" s="110"/>
      <c r="L20" s="110">
        <f>J20</f>
        <v>152700</v>
      </c>
      <c r="M20" s="110"/>
      <c r="N20" s="110"/>
      <c r="O20" s="110"/>
      <c r="P20" s="110">
        <f>N20</f>
        <v>0</v>
      </c>
      <c r="Q20" s="110"/>
      <c r="R20" s="110">
        <f t="shared" si="17"/>
        <v>152700</v>
      </c>
      <c r="S20" s="110">
        <f t="shared" ref="S20" si="59">K20+O20</f>
        <v>0</v>
      </c>
      <c r="T20" s="110">
        <f t="shared" ref="T20" si="60">L20+P20</f>
        <v>152700</v>
      </c>
      <c r="U20" s="110">
        <f t="shared" ref="U20" si="61">M20+Q20</f>
        <v>0</v>
      </c>
      <c r="V20" s="110"/>
      <c r="W20" s="110"/>
      <c r="X20" s="110"/>
      <c r="Y20" s="110"/>
      <c r="Z20" s="110"/>
      <c r="AA20" s="110"/>
      <c r="AB20" s="110"/>
      <c r="AC20" s="110"/>
      <c r="AD20" s="110"/>
      <c r="AE20" s="110">
        <v>152700</v>
      </c>
      <c r="AF20" s="110"/>
      <c r="AG20" s="110">
        <f>AE20</f>
        <v>152700</v>
      </c>
      <c r="AH20" s="110"/>
      <c r="AI20" s="110"/>
      <c r="AJ20" s="110"/>
      <c r="AK20" s="110">
        <f>AI20</f>
        <v>0</v>
      </c>
      <c r="AL20" s="110"/>
      <c r="AM20" s="110">
        <f t="shared" ref="AM20" si="62">AE20+AI20</f>
        <v>152700</v>
      </c>
      <c r="AN20" s="110">
        <f t="shared" ref="AN20" si="63">AF20+AJ20</f>
        <v>0</v>
      </c>
      <c r="AO20" s="110">
        <f t="shared" ref="AO20" si="64">AG20+AK20</f>
        <v>152700</v>
      </c>
      <c r="AP20" s="110">
        <f t="shared" ref="AP20" si="65">AH20+AL20</f>
        <v>0</v>
      </c>
      <c r="AQ20" s="110"/>
      <c r="AR20" s="110">
        <v>152700</v>
      </c>
      <c r="AS20" s="110"/>
      <c r="AT20" s="110">
        <f>AR20</f>
        <v>152700</v>
      </c>
      <c r="AU20" s="110"/>
      <c r="AV20" s="110"/>
      <c r="AW20" s="110"/>
      <c r="AX20" s="110">
        <f>AV20</f>
        <v>0</v>
      </c>
      <c r="AY20" s="110"/>
      <c r="AZ20" s="110">
        <f t="shared" ref="AZ20" si="66">AR20+AV20</f>
        <v>152700</v>
      </c>
      <c r="BA20" s="110">
        <f t="shared" ref="BA20" si="67">AS20+AW20</f>
        <v>0</v>
      </c>
      <c r="BB20" s="110">
        <f t="shared" ref="BB20" si="68">AT20+AX20</f>
        <v>152700</v>
      </c>
      <c r="BC20" s="110">
        <f t="shared" ref="BC20" si="69">AU20+AY20</f>
        <v>0</v>
      </c>
    </row>
    <row r="21" spans="1:55" s="109" customFormat="1" ht="36.75" hidden="1" customHeight="1" x14ac:dyDescent="0.25">
      <c r="A21" s="147" t="s">
        <v>716</v>
      </c>
      <c r="B21" s="117"/>
      <c r="C21" s="35"/>
      <c r="D21" s="35"/>
      <c r="E21" s="120">
        <v>851</v>
      </c>
      <c r="F21" s="143" t="s">
        <v>11</v>
      </c>
      <c r="G21" s="143" t="s">
        <v>13</v>
      </c>
      <c r="H21" s="145" t="s">
        <v>31</v>
      </c>
      <c r="I21" s="143"/>
      <c r="J21" s="110">
        <f t="shared" ref="J21:AV22" si="70">J22</f>
        <v>200000</v>
      </c>
      <c r="K21" s="110">
        <f t="shared" si="70"/>
        <v>0</v>
      </c>
      <c r="L21" s="110">
        <f t="shared" si="70"/>
        <v>200000</v>
      </c>
      <c r="M21" s="110">
        <f t="shared" si="70"/>
        <v>0</v>
      </c>
      <c r="N21" s="110">
        <f t="shared" si="70"/>
        <v>0</v>
      </c>
      <c r="O21" s="110">
        <f t="shared" si="70"/>
        <v>0</v>
      </c>
      <c r="P21" s="110">
        <f t="shared" si="70"/>
        <v>0</v>
      </c>
      <c r="Q21" s="110">
        <f t="shared" si="70"/>
        <v>0</v>
      </c>
      <c r="R21" s="110">
        <f t="shared" si="70"/>
        <v>200000</v>
      </c>
      <c r="S21" s="110">
        <f t="shared" si="70"/>
        <v>0</v>
      </c>
      <c r="T21" s="110">
        <f t="shared" si="70"/>
        <v>200000</v>
      </c>
      <c r="U21" s="110">
        <f t="shared" si="70"/>
        <v>0</v>
      </c>
      <c r="V21" s="110"/>
      <c r="W21" s="110"/>
      <c r="X21" s="110"/>
      <c r="Y21" s="110"/>
      <c r="Z21" s="110"/>
      <c r="AA21" s="110"/>
      <c r="AB21" s="110"/>
      <c r="AC21" s="110"/>
      <c r="AD21" s="110"/>
      <c r="AE21" s="110">
        <f t="shared" si="70"/>
        <v>200000</v>
      </c>
      <c r="AF21" s="110">
        <f t="shared" si="70"/>
        <v>0</v>
      </c>
      <c r="AG21" s="110">
        <f t="shared" si="70"/>
        <v>200000</v>
      </c>
      <c r="AH21" s="110">
        <f t="shared" si="70"/>
        <v>0</v>
      </c>
      <c r="AI21" s="110">
        <f t="shared" si="70"/>
        <v>0</v>
      </c>
      <c r="AJ21" s="110">
        <f t="shared" si="70"/>
        <v>0</v>
      </c>
      <c r="AK21" s="110">
        <f t="shared" si="70"/>
        <v>0</v>
      </c>
      <c r="AL21" s="110">
        <f t="shared" si="70"/>
        <v>0</v>
      </c>
      <c r="AM21" s="110">
        <f t="shared" si="70"/>
        <v>200000</v>
      </c>
      <c r="AN21" s="110">
        <f t="shared" si="70"/>
        <v>0</v>
      </c>
      <c r="AO21" s="110">
        <f t="shared" si="70"/>
        <v>200000</v>
      </c>
      <c r="AP21" s="110">
        <f t="shared" si="70"/>
        <v>0</v>
      </c>
      <c r="AQ21" s="110"/>
      <c r="AR21" s="110">
        <f t="shared" si="70"/>
        <v>200000</v>
      </c>
      <c r="AS21" s="110">
        <f t="shared" si="70"/>
        <v>0</v>
      </c>
      <c r="AT21" s="110">
        <f t="shared" si="70"/>
        <v>200000</v>
      </c>
      <c r="AU21" s="110">
        <f t="shared" si="70"/>
        <v>0</v>
      </c>
      <c r="AV21" s="110">
        <f t="shared" si="70"/>
        <v>0</v>
      </c>
      <c r="AW21" s="110">
        <f t="shared" ref="AV21:BC22" si="71">AW22</f>
        <v>0</v>
      </c>
      <c r="AX21" s="110">
        <f t="shared" si="71"/>
        <v>0</v>
      </c>
      <c r="AY21" s="110">
        <f t="shared" si="71"/>
        <v>0</v>
      </c>
      <c r="AZ21" s="110">
        <f t="shared" si="71"/>
        <v>200000</v>
      </c>
      <c r="BA21" s="110">
        <f t="shared" si="71"/>
        <v>0</v>
      </c>
      <c r="BB21" s="110">
        <f t="shared" si="71"/>
        <v>200000</v>
      </c>
      <c r="BC21" s="110">
        <f t="shared" si="71"/>
        <v>0</v>
      </c>
    </row>
    <row r="22" spans="1:55" s="109" customFormat="1" ht="17.25" hidden="1" customHeight="1" x14ac:dyDescent="0.25">
      <c r="A22" s="147" t="s">
        <v>22</v>
      </c>
      <c r="B22" s="35"/>
      <c r="C22" s="35"/>
      <c r="D22" s="35"/>
      <c r="E22" s="120">
        <v>851</v>
      </c>
      <c r="F22" s="143" t="s">
        <v>11</v>
      </c>
      <c r="G22" s="143" t="s">
        <v>13</v>
      </c>
      <c r="H22" s="145" t="s">
        <v>31</v>
      </c>
      <c r="I22" s="143" t="s">
        <v>23</v>
      </c>
      <c r="J22" s="110">
        <f t="shared" si="70"/>
        <v>200000</v>
      </c>
      <c r="K22" s="110">
        <f t="shared" si="70"/>
        <v>0</v>
      </c>
      <c r="L22" s="110">
        <f t="shared" si="70"/>
        <v>200000</v>
      </c>
      <c r="M22" s="110">
        <f t="shared" si="70"/>
        <v>0</v>
      </c>
      <c r="N22" s="110">
        <f t="shared" si="70"/>
        <v>0</v>
      </c>
      <c r="O22" s="110">
        <f t="shared" si="70"/>
        <v>0</v>
      </c>
      <c r="P22" s="110">
        <f t="shared" si="70"/>
        <v>0</v>
      </c>
      <c r="Q22" s="110">
        <f t="shared" si="70"/>
        <v>0</v>
      </c>
      <c r="R22" s="110">
        <f t="shared" si="70"/>
        <v>200000</v>
      </c>
      <c r="S22" s="110">
        <f t="shared" si="70"/>
        <v>0</v>
      </c>
      <c r="T22" s="110">
        <f t="shared" si="70"/>
        <v>200000</v>
      </c>
      <c r="U22" s="110">
        <f t="shared" si="70"/>
        <v>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0">
        <f t="shared" si="70"/>
        <v>200000</v>
      </c>
      <c r="AF22" s="110">
        <f t="shared" si="70"/>
        <v>0</v>
      </c>
      <c r="AG22" s="110">
        <f t="shared" si="70"/>
        <v>200000</v>
      </c>
      <c r="AH22" s="110">
        <f t="shared" si="70"/>
        <v>0</v>
      </c>
      <c r="AI22" s="110">
        <f t="shared" si="70"/>
        <v>0</v>
      </c>
      <c r="AJ22" s="110">
        <f t="shared" si="70"/>
        <v>0</v>
      </c>
      <c r="AK22" s="110">
        <f t="shared" si="70"/>
        <v>0</v>
      </c>
      <c r="AL22" s="110">
        <f t="shared" si="70"/>
        <v>0</v>
      </c>
      <c r="AM22" s="110">
        <f t="shared" si="70"/>
        <v>200000</v>
      </c>
      <c r="AN22" s="110">
        <f t="shared" si="70"/>
        <v>0</v>
      </c>
      <c r="AO22" s="110">
        <f t="shared" si="70"/>
        <v>200000</v>
      </c>
      <c r="AP22" s="110">
        <f t="shared" si="70"/>
        <v>0</v>
      </c>
      <c r="AQ22" s="110"/>
      <c r="AR22" s="110">
        <f t="shared" si="70"/>
        <v>200000</v>
      </c>
      <c r="AS22" s="110">
        <f t="shared" si="70"/>
        <v>0</v>
      </c>
      <c r="AT22" s="110">
        <f t="shared" si="70"/>
        <v>200000</v>
      </c>
      <c r="AU22" s="110">
        <f t="shared" si="70"/>
        <v>0</v>
      </c>
      <c r="AV22" s="110">
        <f t="shared" si="71"/>
        <v>0</v>
      </c>
      <c r="AW22" s="110">
        <f t="shared" si="71"/>
        <v>0</v>
      </c>
      <c r="AX22" s="110">
        <f t="shared" si="71"/>
        <v>0</v>
      </c>
      <c r="AY22" s="110">
        <f t="shared" si="71"/>
        <v>0</v>
      </c>
      <c r="AZ22" s="110">
        <f t="shared" si="71"/>
        <v>200000</v>
      </c>
      <c r="BA22" s="110">
        <f t="shared" si="71"/>
        <v>0</v>
      </c>
      <c r="BB22" s="110">
        <f t="shared" si="71"/>
        <v>200000</v>
      </c>
      <c r="BC22" s="110">
        <f t="shared" si="71"/>
        <v>0</v>
      </c>
    </row>
    <row r="23" spans="1:55" s="109" customFormat="1" ht="17.25" hidden="1" customHeight="1" x14ac:dyDescent="0.25">
      <c r="A23" s="147" t="s">
        <v>9</v>
      </c>
      <c r="B23" s="35"/>
      <c r="C23" s="35"/>
      <c r="D23" s="35"/>
      <c r="E23" s="120">
        <v>851</v>
      </c>
      <c r="F23" s="143" t="s">
        <v>11</v>
      </c>
      <c r="G23" s="143" t="s">
        <v>13</v>
      </c>
      <c r="H23" s="145" t="s">
        <v>31</v>
      </c>
      <c r="I23" s="143" t="s">
        <v>24</v>
      </c>
      <c r="J23" s="110">
        <v>200000</v>
      </c>
      <c r="K23" s="110"/>
      <c r="L23" s="110">
        <f>J23</f>
        <v>200000</v>
      </c>
      <c r="M23" s="110"/>
      <c r="N23" s="110"/>
      <c r="O23" s="110"/>
      <c r="P23" s="110">
        <f>N23</f>
        <v>0</v>
      </c>
      <c r="Q23" s="110"/>
      <c r="R23" s="110">
        <f t="shared" si="17"/>
        <v>200000</v>
      </c>
      <c r="S23" s="110">
        <f t="shared" ref="S23" si="72">K23+O23</f>
        <v>0</v>
      </c>
      <c r="T23" s="110">
        <f t="shared" ref="T23" si="73">L23+P23</f>
        <v>200000</v>
      </c>
      <c r="U23" s="110">
        <f t="shared" ref="U23" si="74">M23+Q23</f>
        <v>0</v>
      </c>
      <c r="V23" s="110"/>
      <c r="W23" s="110"/>
      <c r="X23" s="110"/>
      <c r="Y23" s="110"/>
      <c r="Z23" s="110"/>
      <c r="AA23" s="110"/>
      <c r="AB23" s="110"/>
      <c r="AC23" s="110"/>
      <c r="AD23" s="110"/>
      <c r="AE23" s="110">
        <v>200000</v>
      </c>
      <c r="AF23" s="110"/>
      <c r="AG23" s="110">
        <f>AE23</f>
        <v>200000</v>
      </c>
      <c r="AH23" s="110"/>
      <c r="AI23" s="110"/>
      <c r="AJ23" s="110"/>
      <c r="AK23" s="110">
        <f>AI23</f>
        <v>0</v>
      </c>
      <c r="AL23" s="110"/>
      <c r="AM23" s="110">
        <f t="shared" ref="AM23" si="75">AE23+AI23</f>
        <v>200000</v>
      </c>
      <c r="AN23" s="110">
        <f t="shared" ref="AN23" si="76">AF23+AJ23</f>
        <v>0</v>
      </c>
      <c r="AO23" s="110">
        <f t="shared" ref="AO23" si="77">AG23+AK23</f>
        <v>200000</v>
      </c>
      <c r="AP23" s="110">
        <f t="shared" ref="AP23" si="78">AH23+AL23</f>
        <v>0</v>
      </c>
      <c r="AQ23" s="110"/>
      <c r="AR23" s="110">
        <v>200000</v>
      </c>
      <c r="AS23" s="110"/>
      <c r="AT23" s="110">
        <f>AR23</f>
        <v>200000</v>
      </c>
      <c r="AU23" s="110"/>
      <c r="AV23" s="110"/>
      <c r="AW23" s="110"/>
      <c r="AX23" s="110">
        <f>AV23</f>
        <v>0</v>
      </c>
      <c r="AY23" s="110"/>
      <c r="AZ23" s="110">
        <f t="shared" ref="AZ23" si="79">AR23+AV23</f>
        <v>200000</v>
      </c>
      <c r="BA23" s="110">
        <f t="shared" ref="BA23" si="80">AS23+AW23</f>
        <v>0</v>
      </c>
      <c r="BB23" s="110">
        <f t="shared" ref="BB23" si="81">AT23+AX23</f>
        <v>200000</v>
      </c>
      <c r="BC23" s="110">
        <f t="shared" ref="BC23" si="82">AU23+AY23</f>
        <v>0</v>
      </c>
    </row>
    <row r="24" spans="1:55" s="109" customFormat="1" ht="32.25" hidden="1" customHeight="1" x14ac:dyDescent="0.25">
      <c r="A24" s="147" t="s">
        <v>32</v>
      </c>
      <c r="B24" s="117"/>
      <c r="C24" s="35"/>
      <c r="D24" s="35"/>
      <c r="E24" s="120">
        <v>851</v>
      </c>
      <c r="F24" s="143" t="s">
        <v>11</v>
      </c>
      <c r="G24" s="143" t="s">
        <v>13</v>
      </c>
      <c r="H24" s="145" t="s">
        <v>33</v>
      </c>
      <c r="I24" s="143"/>
      <c r="J24" s="110">
        <f t="shared" ref="J24:AV25" si="83">J25</f>
        <v>65000</v>
      </c>
      <c r="K24" s="110">
        <f t="shared" si="83"/>
        <v>0</v>
      </c>
      <c r="L24" s="110">
        <f t="shared" si="83"/>
        <v>65000</v>
      </c>
      <c r="M24" s="110">
        <f t="shared" si="83"/>
        <v>0</v>
      </c>
      <c r="N24" s="110">
        <f t="shared" si="83"/>
        <v>0</v>
      </c>
      <c r="O24" s="110">
        <f t="shared" si="83"/>
        <v>0</v>
      </c>
      <c r="P24" s="110">
        <f t="shared" si="83"/>
        <v>0</v>
      </c>
      <c r="Q24" s="110">
        <f t="shared" si="83"/>
        <v>0</v>
      </c>
      <c r="R24" s="110">
        <f t="shared" si="83"/>
        <v>65000</v>
      </c>
      <c r="S24" s="110">
        <f t="shared" si="83"/>
        <v>0</v>
      </c>
      <c r="T24" s="110">
        <f t="shared" si="83"/>
        <v>65000</v>
      </c>
      <c r="U24" s="110">
        <f t="shared" si="83"/>
        <v>0</v>
      </c>
      <c r="V24" s="110"/>
      <c r="W24" s="110"/>
      <c r="X24" s="110"/>
      <c r="Y24" s="110"/>
      <c r="Z24" s="110"/>
      <c r="AA24" s="110"/>
      <c r="AB24" s="110"/>
      <c r="AC24" s="110"/>
      <c r="AD24" s="110"/>
      <c r="AE24" s="110">
        <f t="shared" si="83"/>
        <v>65000</v>
      </c>
      <c r="AF24" s="110">
        <f t="shared" si="83"/>
        <v>0</v>
      </c>
      <c r="AG24" s="110">
        <f t="shared" si="83"/>
        <v>65000</v>
      </c>
      <c r="AH24" s="110">
        <f t="shared" si="83"/>
        <v>0</v>
      </c>
      <c r="AI24" s="110">
        <f t="shared" si="83"/>
        <v>0</v>
      </c>
      <c r="AJ24" s="110">
        <f t="shared" si="83"/>
        <v>0</v>
      </c>
      <c r="AK24" s="110">
        <f t="shared" si="83"/>
        <v>0</v>
      </c>
      <c r="AL24" s="110">
        <f t="shared" si="83"/>
        <v>0</v>
      </c>
      <c r="AM24" s="110">
        <f t="shared" si="83"/>
        <v>65000</v>
      </c>
      <c r="AN24" s="110">
        <f t="shared" si="83"/>
        <v>0</v>
      </c>
      <c r="AO24" s="110">
        <f t="shared" si="83"/>
        <v>65000</v>
      </c>
      <c r="AP24" s="110">
        <f t="shared" si="83"/>
        <v>0</v>
      </c>
      <c r="AQ24" s="110"/>
      <c r="AR24" s="110">
        <f t="shared" si="83"/>
        <v>65000</v>
      </c>
      <c r="AS24" s="110">
        <f t="shared" si="83"/>
        <v>0</v>
      </c>
      <c r="AT24" s="110">
        <f t="shared" si="83"/>
        <v>65000</v>
      </c>
      <c r="AU24" s="110">
        <f t="shared" si="83"/>
        <v>0</v>
      </c>
      <c r="AV24" s="110">
        <f t="shared" si="83"/>
        <v>0</v>
      </c>
      <c r="AW24" s="110">
        <f t="shared" ref="AV24:BC25" si="84">AW25</f>
        <v>0</v>
      </c>
      <c r="AX24" s="110">
        <f t="shared" si="84"/>
        <v>0</v>
      </c>
      <c r="AY24" s="110">
        <f t="shared" si="84"/>
        <v>0</v>
      </c>
      <c r="AZ24" s="110">
        <f t="shared" si="84"/>
        <v>65000</v>
      </c>
      <c r="BA24" s="110">
        <f t="shared" si="84"/>
        <v>0</v>
      </c>
      <c r="BB24" s="110">
        <f t="shared" si="84"/>
        <v>65000</v>
      </c>
      <c r="BC24" s="110">
        <f t="shared" si="84"/>
        <v>0</v>
      </c>
    </row>
    <row r="25" spans="1:55" s="109" customFormat="1" ht="17.25" hidden="1" customHeight="1" x14ac:dyDescent="0.25">
      <c r="A25" s="147" t="s">
        <v>25</v>
      </c>
      <c r="B25" s="35"/>
      <c r="C25" s="35"/>
      <c r="D25" s="35"/>
      <c r="E25" s="120">
        <v>851</v>
      </c>
      <c r="F25" s="143" t="s">
        <v>11</v>
      </c>
      <c r="G25" s="143" t="s">
        <v>13</v>
      </c>
      <c r="H25" s="145" t="s">
        <v>33</v>
      </c>
      <c r="I25" s="143" t="s">
        <v>26</v>
      </c>
      <c r="J25" s="110">
        <f t="shared" si="83"/>
        <v>65000</v>
      </c>
      <c r="K25" s="110">
        <f t="shared" si="83"/>
        <v>0</v>
      </c>
      <c r="L25" s="110">
        <f t="shared" si="83"/>
        <v>65000</v>
      </c>
      <c r="M25" s="110">
        <f t="shared" si="83"/>
        <v>0</v>
      </c>
      <c r="N25" s="110">
        <f t="shared" si="83"/>
        <v>0</v>
      </c>
      <c r="O25" s="110">
        <f t="shared" si="83"/>
        <v>0</v>
      </c>
      <c r="P25" s="110">
        <f t="shared" si="83"/>
        <v>0</v>
      </c>
      <c r="Q25" s="110">
        <f t="shared" si="83"/>
        <v>0</v>
      </c>
      <c r="R25" s="110">
        <f t="shared" si="83"/>
        <v>65000</v>
      </c>
      <c r="S25" s="110">
        <f t="shared" si="83"/>
        <v>0</v>
      </c>
      <c r="T25" s="110">
        <f t="shared" si="83"/>
        <v>65000</v>
      </c>
      <c r="U25" s="110">
        <f t="shared" si="83"/>
        <v>0</v>
      </c>
      <c r="V25" s="110"/>
      <c r="W25" s="110"/>
      <c r="X25" s="110"/>
      <c r="Y25" s="110"/>
      <c r="Z25" s="110"/>
      <c r="AA25" s="110"/>
      <c r="AB25" s="110"/>
      <c r="AC25" s="110"/>
      <c r="AD25" s="110"/>
      <c r="AE25" s="110">
        <f t="shared" si="83"/>
        <v>65000</v>
      </c>
      <c r="AF25" s="110">
        <f t="shared" si="83"/>
        <v>0</v>
      </c>
      <c r="AG25" s="110">
        <f t="shared" si="83"/>
        <v>65000</v>
      </c>
      <c r="AH25" s="110">
        <f t="shared" si="83"/>
        <v>0</v>
      </c>
      <c r="AI25" s="110">
        <f t="shared" si="83"/>
        <v>0</v>
      </c>
      <c r="AJ25" s="110">
        <f t="shared" si="83"/>
        <v>0</v>
      </c>
      <c r="AK25" s="110">
        <f t="shared" si="83"/>
        <v>0</v>
      </c>
      <c r="AL25" s="110">
        <f t="shared" si="83"/>
        <v>0</v>
      </c>
      <c r="AM25" s="110">
        <f t="shared" si="83"/>
        <v>65000</v>
      </c>
      <c r="AN25" s="110">
        <f t="shared" si="83"/>
        <v>0</v>
      </c>
      <c r="AO25" s="110">
        <f t="shared" si="83"/>
        <v>65000</v>
      </c>
      <c r="AP25" s="110">
        <f t="shared" si="83"/>
        <v>0</v>
      </c>
      <c r="AQ25" s="110"/>
      <c r="AR25" s="110">
        <f t="shared" si="83"/>
        <v>65000</v>
      </c>
      <c r="AS25" s="110">
        <f t="shared" si="83"/>
        <v>0</v>
      </c>
      <c r="AT25" s="110">
        <f t="shared" si="83"/>
        <v>65000</v>
      </c>
      <c r="AU25" s="110">
        <f t="shared" si="83"/>
        <v>0</v>
      </c>
      <c r="AV25" s="110">
        <f t="shared" si="84"/>
        <v>0</v>
      </c>
      <c r="AW25" s="110">
        <f t="shared" si="84"/>
        <v>0</v>
      </c>
      <c r="AX25" s="110">
        <f t="shared" si="84"/>
        <v>0</v>
      </c>
      <c r="AY25" s="110">
        <f t="shared" si="84"/>
        <v>0</v>
      </c>
      <c r="AZ25" s="110">
        <f t="shared" si="84"/>
        <v>65000</v>
      </c>
      <c r="BA25" s="110">
        <f t="shared" si="84"/>
        <v>0</v>
      </c>
      <c r="BB25" s="110">
        <f t="shared" si="84"/>
        <v>65000</v>
      </c>
      <c r="BC25" s="110">
        <f t="shared" si="84"/>
        <v>0</v>
      </c>
    </row>
    <row r="26" spans="1:55" s="109" customFormat="1" ht="17.25" hidden="1" customHeight="1" x14ac:dyDescent="0.25">
      <c r="A26" s="147" t="s">
        <v>27</v>
      </c>
      <c r="B26" s="35"/>
      <c r="C26" s="35"/>
      <c r="D26" s="35"/>
      <c r="E26" s="120">
        <v>851</v>
      </c>
      <c r="F26" s="143" t="s">
        <v>11</v>
      </c>
      <c r="G26" s="143" t="s">
        <v>13</v>
      </c>
      <c r="H26" s="145" t="s">
        <v>33</v>
      </c>
      <c r="I26" s="143" t="s">
        <v>28</v>
      </c>
      <c r="J26" s="110">
        <v>65000</v>
      </c>
      <c r="K26" s="110"/>
      <c r="L26" s="110">
        <f>J26</f>
        <v>65000</v>
      </c>
      <c r="M26" s="110"/>
      <c r="N26" s="110"/>
      <c r="O26" s="110"/>
      <c r="P26" s="110">
        <f>N26</f>
        <v>0</v>
      </c>
      <c r="Q26" s="110"/>
      <c r="R26" s="110">
        <f t="shared" si="17"/>
        <v>65000</v>
      </c>
      <c r="S26" s="110">
        <f t="shared" ref="S26" si="85">K26+O26</f>
        <v>0</v>
      </c>
      <c r="T26" s="110">
        <f t="shared" ref="T26" si="86">L26+P26</f>
        <v>65000</v>
      </c>
      <c r="U26" s="110">
        <f t="shared" ref="U26" si="87">M26+Q26</f>
        <v>0</v>
      </c>
      <c r="V26" s="110"/>
      <c r="W26" s="110"/>
      <c r="X26" s="110"/>
      <c r="Y26" s="110"/>
      <c r="Z26" s="110"/>
      <c r="AA26" s="110"/>
      <c r="AB26" s="110"/>
      <c r="AC26" s="110"/>
      <c r="AD26" s="110"/>
      <c r="AE26" s="110">
        <v>65000</v>
      </c>
      <c r="AF26" s="110"/>
      <c r="AG26" s="110">
        <f>AE26</f>
        <v>65000</v>
      </c>
      <c r="AH26" s="110"/>
      <c r="AI26" s="110"/>
      <c r="AJ26" s="110"/>
      <c r="AK26" s="110">
        <f>AI26</f>
        <v>0</v>
      </c>
      <c r="AL26" s="110"/>
      <c r="AM26" s="110">
        <f t="shared" ref="AM26" si="88">AE26+AI26</f>
        <v>65000</v>
      </c>
      <c r="AN26" s="110">
        <f t="shared" ref="AN26" si="89">AF26+AJ26</f>
        <v>0</v>
      </c>
      <c r="AO26" s="110">
        <f t="shared" ref="AO26" si="90">AG26+AK26</f>
        <v>65000</v>
      </c>
      <c r="AP26" s="110">
        <f t="shared" ref="AP26" si="91">AH26+AL26</f>
        <v>0</v>
      </c>
      <c r="AQ26" s="110"/>
      <c r="AR26" s="110">
        <v>65000</v>
      </c>
      <c r="AS26" s="110"/>
      <c r="AT26" s="110">
        <f>AR26</f>
        <v>65000</v>
      </c>
      <c r="AU26" s="110"/>
      <c r="AV26" s="110"/>
      <c r="AW26" s="110"/>
      <c r="AX26" s="110">
        <f>AV26</f>
        <v>0</v>
      </c>
      <c r="AY26" s="110"/>
      <c r="AZ26" s="110">
        <f t="shared" ref="AZ26" si="92">AR26+AV26</f>
        <v>65000</v>
      </c>
      <c r="BA26" s="110">
        <f t="shared" ref="BA26" si="93">AS26+AW26</f>
        <v>0</v>
      </c>
      <c r="BB26" s="110">
        <f t="shared" ref="BB26" si="94">AT26+AX26</f>
        <v>65000</v>
      </c>
      <c r="BC26" s="110">
        <f t="shared" ref="BC26" si="95">AU26+AY26</f>
        <v>0</v>
      </c>
    </row>
    <row r="27" spans="1:55" s="109" customFormat="1" ht="53.25" hidden="1" customHeight="1" x14ac:dyDescent="0.25">
      <c r="A27" s="147" t="s">
        <v>29</v>
      </c>
      <c r="B27" s="117"/>
      <c r="C27" s="35"/>
      <c r="D27" s="35"/>
      <c r="E27" s="120">
        <v>851</v>
      </c>
      <c r="F27" s="143" t="s">
        <v>11</v>
      </c>
      <c r="G27" s="143" t="s">
        <v>13</v>
      </c>
      <c r="H27" s="145" t="s">
        <v>30</v>
      </c>
      <c r="I27" s="143"/>
      <c r="J27" s="110">
        <f t="shared" ref="J27:AV28" si="96">J28</f>
        <v>2500</v>
      </c>
      <c r="K27" s="110">
        <f t="shared" si="96"/>
        <v>0</v>
      </c>
      <c r="L27" s="110">
        <f t="shared" si="96"/>
        <v>0</v>
      </c>
      <c r="M27" s="110">
        <f t="shared" si="96"/>
        <v>2500</v>
      </c>
      <c r="N27" s="110">
        <f t="shared" si="96"/>
        <v>0</v>
      </c>
      <c r="O27" s="110">
        <f t="shared" si="96"/>
        <v>0</v>
      </c>
      <c r="P27" s="110">
        <f t="shared" si="96"/>
        <v>0</v>
      </c>
      <c r="Q27" s="110">
        <f t="shared" si="96"/>
        <v>0</v>
      </c>
      <c r="R27" s="110">
        <f t="shared" si="96"/>
        <v>2500</v>
      </c>
      <c r="S27" s="110">
        <f t="shared" si="96"/>
        <v>0</v>
      </c>
      <c r="T27" s="110">
        <f t="shared" si="96"/>
        <v>0</v>
      </c>
      <c r="U27" s="110">
        <f t="shared" si="96"/>
        <v>2500</v>
      </c>
      <c r="V27" s="110"/>
      <c r="W27" s="110"/>
      <c r="X27" s="110"/>
      <c r="Y27" s="110"/>
      <c r="Z27" s="110"/>
      <c r="AA27" s="110"/>
      <c r="AB27" s="110"/>
      <c r="AC27" s="110"/>
      <c r="AD27" s="110"/>
      <c r="AE27" s="110">
        <f t="shared" si="96"/>
        <v>2500</v>
      </c>
      <c r="AF27" s="110">
        <f t="shared" si="96"/>
        <v>0</v>
      </c>
      <c r="AG27" s="110">
        <f t="shared" si="96"/>
        <v>0</v>
      </c>
      <c r="AH27" s="110">
        <f t="shared" si="96"/>
        <v>2500</v>
      </c>
      <c r="AI27" s="110">
        <f t="shared" si="96"/>
        <v>0</v>
      </c>
      <c r="AJ27" s="110">
        <f t="shared" si="96"/>
        <v>0</v>
      </c>
      <c r="AK27" s="110">
        <f t="shared" si="96"/>
        <v>0</v>
      </c>
      <c r="AL27" s="110">
        <f t="shared" si="96"/>
        <v>0</v>
      </c>
      <c r="AM27" s="110">
        <f t="shared" si="96"/>
        <v>2500</v>
      </c>
      <c r="AN27" s="110">
        <f t="shared" si="96"/>
        <v>0</v>
      </c>
      <c r="AO27" s="110">
        <f t="shared" si="96"/>
        <v>0</v>
      </c>
      <c r="AP27" s="110">
        <f t="shared" si="96"/>
        <v>2500</v>
      </c>
      <c r="AQ27" s="110"/>
      <c r="AR27" s="110">
        <f t="shared" si="96"/>
        <v>2500</v>
      </c>
      <c r="AS27" s="110">
        <f t="shared" si="96"/>
        <v>0</v>
      </c>
      <c r="AT27" s="110">
        <f t="shared" si="96"/>
        <v>0</v>
      </c>
      <c r="AU27" s="110">
        <f t="shared" si="96"/>
        <v>2500</v>
      </c>
      <c r="AV27" s="110">
        <f t="shared" si="96"/>
        <v>0</v>
      </c>
      <c r="AW27" s="110">
        <f t="shared" ref="AV27:BC28" si="97">AW28</f>
        <v>0</v>
      </c>
      <c r="AX27" s="110">
        <f t="shared" si="97"/>
        <v>0</v>
      </c>
      <c r="AY27" s="110">
        <f t="shared" si="97"/>
        <v>0</v>
      </c>
      <c r="AZ27" s="110">
        <f t="shared" si="97"/>
        <v>2500</v>
      </c>
      <c r="BA27" s="110">
        <f t="shared" si="97"/>
        <v>0</v>
      </c>
      <c r="BB27" s="110">
        <f t="shared" si="97"/>
        <v>0</v>
      </c>
      <c r="BC27" s="110">
        <f t="shared" si="97"/>
        <v>2500</v>
      </c>
    </row>
    <row r="28" spans="1:55" s="109" customFormat="1" ht="17.25" hidden="1" customHeight="1" x14ac:dyDescent="0.25">
      <c r="A28" s="147" t="s">
        <v>22</v>
      </c>
      <c r="B28" s="111"/>
      <c r="C28" s="111"/>
      <c r="D28" s="111"/>
      <c r="E28" s="120">
        <v>851</v>
      </c>
      <c r="F28" s="143" t="s">
        <v>11</v>
      </c>
      <c r="G28" s="143" t="s">
        <v>13</v>
      </c>
      <c r="H28" s="145" t="s">
        <v>30</v>
      </c>
      <c r="I28" s="143" t="s">
        <v>23</v>
      </c>
      <c r="J28" s="110">
        <f t="shared" si="96"/>
        <v>2500</v>
      </c>
      <c r="K28" s="110">
        <f t="shared" si="96"/>
        <v>0</v>
      </c>
      <c r="L28" s="110">
        <f t="shared" si="96"/>
        <v>0</v>
      </c>
      <c r="M28" s="110">
        <f t="shared" si="96"/>
        <v>2500</v>
      </c>
      <c r="N28" s="110">
        <f t="shared" si="96"/>
        <v>0</v>
      </c>
      <c r="O28" s="110">
        <f t="shared" si="96"/>
        <v>0</v>
      </c>
      <c r="P28" s="110">
        <f t="shared" si="96"/>
        <v>0</v>
      </c>
      <c r="Q28" s="110">
        <f t="shared" si="96"/>
        <v>0</v>
      </c>
      <c r="R28" s="110">
        <f t="shared" si="96"/>
        <v>2500</v>
      </c>
      <c r="S28" s="110">
        <f t="shared" si="96"/>
        <v>0</v>
      </c>
      <c r="T28" s="110">
        <f t="shared" si="96"/>
        <v>0</v>
      </c>
      <c r="U28" s="110">
        <f t="shared" si="96"/>
        <v>2500</v>
      </c>
      <c r="V28" s="110"/>
      <c r="W28" s="110"/>
      <c r="X28" s="110"/>
      <c r="Y28" s="110"/>
      <c r="Z28" s="110"/>
      <c r="AA28" s="110"/>
      <c r="AB28" s="110"/>
      <c r="AC28" s="110"/>
      <c r="AD28" s="110"/>
      <c r="AE28" s="110">
        <f t="shared" si="96"/>
        <v>2500</v>
      </c>
      <c r="AF28" s="110">
        <f t="shared" si="96"/>
        <v>0</v>
      </c>
      <c r="AG28" s="110">
        <f t="shared" si="96"/>
        <v>0</v>
      </c>
      <c r="AH28" s="110">
        <f t="shared" si="96"/>
        <v>2500</v>
      </c>
      <c r="AI28" s="110">
        <f t="shared" si="96"/>
        <v>0</v>
      </c>
      <c r="AJ28" s="110">
        <f t="shared" si="96"/>
        <v>0</v>
      </c>
      <c r="AK28" s="110">
        <f t="shared" si="96"/>
        <v>0</v>
      </c>
      <c r="AL28" s="110">
        <f t="shared" si="96"/>
        <v>0</v>
      </c>
      <c r="AM28" s="110">
        <f t="shared" si="96"/>
        <v>2500</v>
      </c>
      <c r="AN28" s="110">
        <f t="shared" si="96"/>
        <v>0</v>
      </c>
      <c r="AO28" s="110">
        <f t="shared" si="96"/>
        <v>0</v>
      </c>
      <c r="AP28" s="110">
        <f t="shared" si="96"/>
        <v>2500</v>
      </c>
      <c r="AQ28" s="110"/>
      <c r="AR28" s="110">
        <f t="shared" si="96"/>
        <v>2500</v>
      </c>
      <c r="AS28" s="110">
        <f t="shared" si="96"/>
        <v>0</v>
      </c>
      <c r="AT28" s="110">
        <f t="shared" si="96"/>
        <v>0</v>
      </c>
      <c r="AU28" s="110">
        <f t="shared" si="96"/>
        <v>2500</v>
      </c>
      <c r="AV28" s="110">
        <f t="shared" si="97"/>
        <v>0</v>
      </c>
      <c r="AW28" s="110">
        <f t="shared" si="97"/>
        <v>0</v>
      </c>
      <c r="AX28" s="110">
        <f t="shared" si="97"/>
        <v>0</v>
      </c>
      <c r="AY28" s="110">
        <f t="shared" si="97"/>
        <v>0</v>
      </c>
      <c r="AZ28" s="110">
        <f t="shared" si="97"/>
        <v>2500</v>
      </c>
      <c r="BA28" s="110">
        <f t="shared" si="97"/>
        <v>0</v>
      </c>
      <c r="BB28" s="110">
        <f t="shared" si="97"/>
        <v>0</v>
      </c>
      <c r="BC28" s="110">
        <f t="shared" si="97"/>
        <v>2500</v>
      </c>
    </row>
    <row r="29" spans="1:55" s="109" customFormat="1" ht="17.25" hidden="1" customHeight="1" x14ac:dyDescent="0.25">
      <c r="A29" s="147" t="s">
        <v>9</v>
      </c>
      <c r="B29" s="35"/>
      <c r="C29" s="35"/>
      <c r="D29" s="35"/>
      <c r="E29" s="120">
        <v>851</v>
      </c>
      <c r="F29" s="143" t="s">
        <v>11</v>
      </c>
      <c r="G29" s="143" t="s">
        <v>13</v>
      </c>
      <c r="H29" s="145" t="s">
        <v>30</v>
      </c>
      <c r="I29" s="143" t="s">
        <v>24</v>
      </c>
      <c r="J29" s="110">
        <v>2500</v>
      </c>
      <c r="K29" s="110"/>
      <c r="L29" s="110"/>
      <c r="M29" s="110">
        <f>J29</f>
        <v>2500</v>
      </c>
      <c r="N29" s="110"/>
      <c r="O29" s="110"/>
      <c r="P29" s="110"/>
      <c r="Q29" s="110">
        <f>N29</f>
        <v>0</v>
      </c>
      <c r="R29" s="110">
        <f t="shared" si="17"/>
        <v>2500</v>
      </c>
      <c r="S29" s="110">
        <f t="shared" ref="S29" si="98">K29+O29</f>
        <v>0</v>
      </c>
      <c r="T29" s="110">
        <f t="shared" ref="T29" si="99">L29+P29</f>
        <v>0</v>
      </c>
      <c r="U29" s="110">
        <f t="shared" ref="U29" si="100">M29+Q29</f>
        <v>2500</v>
      </c>
      <c r="V29" s="110"/>
      <c r="W29" s="110"/>
      <c r="X29" s="110"/>
      <c r="Y29" s="110"/>
      <c r="Z29" s="110"/>
      <c r="AA29" s="110"/>
      <c r="AB29" s="110"/>
      <c r="AC29" s="110"/>
      <c r="AD29" s="110"/>
      <c r="AE29" s="110">
        <v>2500</v>
      </c>
      <c r="AF29" s="110"/>
      <c r="AG29" s="110"/>
      <c r="AH29" s="110">
        <f>AE29</f>
        <v>2500</v>
      </c>
      <c r="AI29" s="110"/>
      <c r="AJ29" s="110"/>
      <c r="AK29" s="110"/>
      <c r="AL29" s="110">
        <f>AI29</f>
        <v>0</v>
      </c>
      <c r="AM29" s="110">
        <f t="shared" ref="AM29" si="101">AE29+AI29</f>
        <v>2500</v>
      </c>
      <c r="AN29" s="110">
        <f t="shared" ref="AN29" si="102">AF29+AJ29</f>
        <v>0</v>
      </c>
      <c r="AO29" s="110">
        <f t="shared" ref="AO29" si="103">AG29+AK29</f>
        <v>0</v>
      </c>
      <c r="AP29" s="110">
        <f t="shared" ref="AP29" si="104">AH29+AL29</f>
        <v>2500</v>
      </c>
      <c r="AQ29" s="110"/>
      <c r="AR29" s="110">
        <v>2500</v>
      </c>
      <c r="AS29" s="110"/>
      <c r="AT29" s="110"/>
      <c r="AU29" s="110">
        <f>AR29</f>
        <v>2500</v>
      </c>
      <c r="AV29" s="110"/>
      <c r="AW29" s="110"/>
      <c r="AX29" s="110"/>
      <c r="AY29" s="110">
        <f>AV29</f>
        <v>0</v>
      </c>
      <c r="AZ29" s="110">
        <f t="shared" ref="AZ29" si="105">AR29+AV29</f>
        <v>2500</v>
      </c>
      <c r="BA29" s="110">
        <f t="shared" ref="BA29" si="106">AS29+AW29</f>
        <v>0</v>
      </c>
      <c r="BB29" s="110">
        <f t="shared" ref="BB29" si="107">AT29+AX29</f>
        <v>0</v>
      </c>
      <c r="BC29" s="110">
        <f t="shared" ref="BC29" si="108">AU29+AY29</f>
        <v>2500</v>
      </c>
    </row>
    <row r="30" spans="1:55" s="109" customFormat="1" ht="17.25" hidden="1" customHeight="1" x14ac:dyDescent="0.25">
      <c r="A30" s="144" t="s">
        <v>34</v>
      </c>
      <c r="B30" s="35"/>
      <c r="C30" s="35"/>
      <c r="D30" s="35"/>
      <c r="E30" s="11">
        <v>851</v>
      </c>
      <c r="F30" s="25" t="s">
        <v>11</v>
      </c>
      <c r="G30" s="25" t="s">
        <v>35</v>
      </c>
      <c r="H30" s="145" t="s">
        <v>61</v>
      </c>
      <c r="I30" s="25"/>
      <c r="J30" s="26">
        <f t="shared" ref="J30:AV32" si="109">J31</f>
        <v>6640</v>
      </c>
      <c r="K30" s="26">
        <f t="shared" si="109"/>
        <v>6640</v>
      </c>
      <c r="L30" s="26">
        <f t="shared" si="109"/>
        <v>0</v>
      </c>
      <c r="M30" s="26">
        <f t="shared" si="109"/>
        <v>0</v>
      </c>
      <c r="N30" s="26">
        <f t="shared" si="109"/>
        <v>0</v>
      </c>
      <c r="O30" s="26">
        <f t="shared" si="109"/>
        <v>0</v>
      </c>
      <c r="P30" s="26">
        <f t="shared" si="109"/>
        <v>0</v>
      </c>
      <c r="Q30" s="26">
        <f t="shared" si="109"/>
        <v>0</v>
      </c>
      <c r="R30" s="26">
        <f t="shared" si="109"/>
        <v>6640</v>
      </c>
      <c r="S30" s="26">
        <f t="shared" si="109"/>
        <v>6640</v>
      </c>
      <c r="T30" s="26">
        <f t="shared" si="109"/>
        <v>0</v>
      </c>
      <c r="U30" s="26">
        <f t="shared" si="109"/>
        <v>0</v>
      </c>
      <c r="V30" s="26"/>
      <c r="W30" s="26"/>
      <c r="X30" s="26"/>
      <c r="Y30" s="26"/>
      <c r="Z30" s="26"/>
      <c r="AA30" s="26"/>
      <c r="AB30" s="26"/>
      <c r="AC30" s="26"/>
      <c r="AD30" s="26"/>
      <c r="AE30" s="26">
        <f t="shared" si="109"/>
        <v>6640</v>
      </c>
      <c r="AF30" s="26">
        <f t="shared" si="109"/>
        <v>6640</v>
      </c>
      <c r="AG30" s="26">
        <f t="shared" si="109"/>
        <v>0</v>
      </c>
      <c r="AH30" s="26">
        <f t="shared" si="109"/>
        <v>0</v>
      </c>
      <c r="AI30" s="26">
        <f t="shared" si="109"/>
        <v>0</v>
      </c>
      <c r="AJ30" s="26">
        <f t="shared" si="109"/>
        <v>0</v>
      </c>
      <c r="AK30" s="26">
        <f t="shared" si="109"/>
        <v>0</v>
      </c>
      <c r="AL30" s="26">
        <f t="shared" si="109"/>
        <v>0</v>
      </c>
      <c r="AM30" s="26">
        <f t="shared" si="109"/>
        <v>6640</v>
      </c>
      <c r="AN30" s="26">
        <f t="shared" si="109"/>
        <v>6640</v>
      </c>
      <c r="AO30" s="26">
        <f t="shared" si="109"/>
        <v>0</v>
      </c>
      <c r="AP30" s="26">
        <f t="shared" si="109"/>
        <v>0</v>
      </c>
      <c r="AQ30" s="26"/>
      <c r="AR30" s="26">
        <f t="shared" si="109"/>
        <v>39214</v>
      </c>
      <c r="AS30" s="26">
        <f t="shared" si="109"/>
        <v>39214</v>
      </c>
      <c r="AT30" s="26">
        <f t="shared" si="109"/>
        <v>0</v>
      </c>
      <c r="AU30" s="26">
        <f t="shared" si="109"/>
        <v>0</v>
      </c>
      <c r="AV30" s="26">
        <f t="shared" si="109"/>
        <v>0</v>
      </c>
      <c r="AW30" s="26">
        <f t="shared" ref="AV30:BC32" si="110">AW31</f>
        <v>0</v>
      </c>
      <c r="AX30" s="26">
        <f t="shared" si="110"/>
        <v>0</v>
      </c>
      <c r="AY30" s="26">
        <f t="shared" si="110"/>
        <v>0</v>
      </c>
      <c r="AZ30" s="26">
        <f t="shared" si="110"/>
        <v>39214</v>
      </c>
      <c r="BA30" s="26">
        <f t="shared" si="110"/>
        <v>39214</v>
      </c>
      <c r="BB30" s="26">
        <f t="shared" si="110"/>
        <v>0</v>
      </c>
      <c r="BC30" s="26">
        <f t="shared" si="110"/>
        <v>0</v>
      </c>
    </row>
    <row r="31" spans="1:55" s="109" customFormat="1" ht="36.75" hidden="1" customHeight="1" x14ac:dyDescent="0.25">
      <c r="A31" s="147" t="s">
        <v>223</v>
      </c>
      <c r="B31" s="35"/>
      <c r="C31" s="35"/>
      <c r="D31" s="35"/>
      <c r="E31" s="120">
        <v>851</v>
      </c>
      <c r="F31" s="143" t="s">
        <v>11</v>
      </c>
      <c r="G31" s="143" t="s">
        <v>35</v>
      </c>
      <c r="H31" s="145" t="s">
        <v>37</v>
      </c>
      <c r="I31" s="143"/>
      <c r="J31" s="110">
        <f t="shared" si="109"/>
        <v>6640</v>
      </c>
      <c r="K31" s="110">
        <f t="shared" si="109"/>
        <v>6640</v>
      </c>
      <c r="L31" s="110">
        <f t="shared" si="109"/>
        <v>0</v>
      </c>
      <c r="M31" s="110">
        <f t="shared" si="109"/>
        <v>0</v>
      </c>
      <c r="N31" s="110">
        <f t="shared" si="109"/>
        <v>0</v>
      </c>
      <c r="O31" s="110">
        <f t="shared" si="109"/>
        <v>0</v>
      </c>
      <c r="P31" s="110">
        <f t="shared" si="109"/>
        <v>0</v>
      </c>
      <c r="Q31" s="110">
        <f t="shared" si="109"/>
        <v>0</v>
      </c>
      <c r="R31" s="110">
        <f t="shared" si="109"/>
        <v>6640</v>
      </c>
      <c r="S31" s="110">
        <f t="shared" si="109"/>
        <v>6640</v>
      </c>
      <c r="T31" s="110">
        <f t="shared" si="109"/>
        <v>0</v>
      </c>
      <c r="U31" s="110">
        <f t="shared" si="109"/>
        <v>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>
        <f t="shared" si="109"/>
        <v>6640</v>
      </c>
      <c r="AF31" s="110">
        <f t="shared" si="109"/>
        <v>6640</v>
      </c>
      <c r="AG31" s="110">
        <f t="shared" si="109"/>
        <v>0</v>
      </c>
      <c r="AH31" s="110">
        <f t="shared" si="109"/>
        <v>0</v>
      </c>
      <c r="AI31" s="110">
        <f t="shared" si="109"/>
        <v>0</v>
      </c>
      <c r="AJ31" s="110">
        <f t="shared" si="109"/>
        <v>0</v>
      </c>
      <c r="AK31" s="110">
        <f t="shared" si="109"/>
        <v>0</v>
      </c>
      <c r="AL31" s="110">
        <f t="shared" si="109"/>
        <v>0</v>
      </c>
      <c r="AM31" s="110">
        <f t="shared" si="109"/>
        <v>6640</v>
      </c>
      <c r="AN31" s="110">
        <f t="shared" si="109"/>
        <v>6640</v>
      </c>
      <c r="AO31" s="110">
        <f t="shared" si="109"/>
        <v>0</v>
      </c>
      <c r="AP31" s="110">
        <f t="shared" si="109"/>
        <v>0</v>
      </c>
      <c r="AQ31" s="110"/>
      <c r="AR31" s="110">
        <f t="shared" si="109"/>
        <v>39214</v>
      </c>
      <c r="AS31" s="110">
        <f t="shared" si="109"/>
        <v>39214</v>
      </c>
      <c r="AT31" s="110">
        <f t="shared" si="109"/>
        <v>0</v>
      </c>
      <c r="AU31" s="110">
        <f t="shared" si="109"/>
        <v>0</v>
      </c>
      <c r="AV31" s="110">
        <f t="shared" si="110"/>
        <v>0</v>
      </c>
      <c r="AW31" s="110">
        <f t="shared" si="110"/>
        <v>0</v>
      </c>
      <c r="AX31" s="110">
        <f t="shared" si="110"/>
        <v>0</v>
      </c>
      <c r="AY31" s="110">
        <f t="shared" si="110"/>
        <v>0</v>
      </c>
      <c r="AZ31" s="110">
        <f t="shared" si="110"/>
        <v>39214</v>
      </c>
      <c r="BA31" s="110">
        <f t="shared" si="110"/>
        <v>39214</v>
      </c>
      <c r="BB31" s="110">
        <f t="shared" si="110"/>
        <v>0</v>
      </c>
      <c r="BC31" s="110">
        <f t="shared" si="110"/>
        <v>0</v>
      </c>
    </row>
    <row r="32" spans="1:55" s="109" customFormat="1" ht="17.25" hidden="1" customHeight="1" x14ac:dyDescent="0.25">
      <c r="A32" s="147" t="s">
        <v>22</v>
      </c>
      <c r="B32" s="111"/>
      <c r="C32" s="111"/>
      <c r="D32" s="111"/>
      <c r="E32" s="120">
        <v>851</v>
      </c>
      <c r="F32" s="143" t="s">
        <v>11</v>
      </c>
      <c r="G32" s="143" t="s">
        <v>35</v>
      </c>
      <c r="H32" s="145" t="s">
        <v>37</v>
      </c>
      <c r="I32" s="143" t="s">
        <v>23</v>
      </c>
      <c r="J32" s="110">
        <f t="shared" si="109"/>
        <v>6640</v>
      </c>
      <c r="K32" s="110">
        <f t="shared" si="109"/>
        <v>6640</v>
      </c>
      <c r="L32" s="110">
        <f t="shared" si="109"/>
        <v>0</v>
      </c>
      <c r="M32" s="110">
        <f t="shared" si="109"/>
        <v>0</v>
      </c>
      <c r="N32" s="110">
        <f t="shared" si="109"/>
        <v>0</v>
      </c>
      <c r="O32" s="110">
        <f t="shared" si="109"/>
        <v>0</v>
      </c>
      <c r="P32" s="110">
        <f t="shared" si="109"/>
        <v>0</v>
      </c>
      <c r="Q32" s="110">
        <f t="shared" si="109"/>
        <v>0</v>
      </c>
      <c r="R32" s="110">
        <f t="shared" si="109"/>
        <v>6640</v>
      </c>
      <c r="S32" s="110">
        <f t="shared" si="109"/>
        <v>6640</v>
      </c>
      <c r="T32" s="110">
        <f t="shared" si="109"/>
        <v>0</v>
      </c>
      <c r="U32" s="110">
        <f t="shared" si="109"/>
        <v>0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>
        <f t="shared" si="109"/>
        <v>6640</v>
      </c>
      <c r="AF32" s="110">
        <f t="shared" si="109"/>
        <v>6640</v>
      </c>
      <c r="AG32" s="110">
        <f t="shared" si="109"/>
        <v>0</v>
      </c>
      <c r="AH32" s="110">
        <f t="shared" si="109"/>
        <v>0</v>
      </c>
      <c r="AI32" s="110">
        <f t="shared" si="109"/>
        <v>0</v>
      </c>
      <c r="AJ32" s="110">
        <f t="shared" si="109"/>
        <v>0</v>
      </c>
      <c r="AK32" s="110">
        <f t="shared" si="109"/>
        <v>0</v>
      </c>
      <c r="AL32" s="110">
        <f t="shared" si="109"/>
        <v>0</v>
      </c>
      <c r="AM32" s="110">
        <f t="shared" si="109"/>
        <v>6640</v>
      </c>
      <c r="AN32" s="110">
        <f t="shared" si="109"/>
        <v>6640</v>
      </c>
      <c r="AO32" s="110">
        <f t="shared" si="109"/>
        <v>0</v>
      </c>
      <c r="AP32" s="110">
        <f t="shared" si="109"/>
        <v>0</v>
      </c>
      <c r="AQ32" s="110"/>
      <c r="AR32" s="110">
        <f t="shared" si="109"/>
        <v>39214</v>
      </c>
      <c r="AS32" s="110">
        <f t="shared" si="109"/>
        <v>39214</v>
      </c>
      <c r="AT32" s="110">
        <f t="shared" si="109"/>
        <v>0</v>
      </c>
      <c r="AU32" s="110">
        <f t="shared" si="109"/>
        <v>0</v>
      </c>
      <c r="AV32" s="110">
        <f t="shared" si="110"/>
        <v>0</v>
      </c>
      <c r="AW32" s="110">
        <f t="shared" si="110"/>
        <v>0</v>
      </c>
      <c r="AX32" s="110">
        <f t="shared" si="110"/>
        <v>0</v>
      </c>
      <c r="AY32" s="110">
        <f t="shared" si="110"/>
        <v>0</v>
      </c>
      <c r="AZ32" s="110">
        <f t="shared" si="110"/>
        <v>39214</v>
      </c>
      <c r="BA32" s="110">
        <f t="shared" si="110"/>
        <v>39214</v>
      </c>
      <c r="BB32" s="110">
        <f t="shared" si="110"/>
        <v>0</v>
      </c>
      <c r="BC32" s="110">
        <f t="shared" si="110"/>
        <v>0</v>
      </c>
    </row>
    <row r="33" spans="1:55" s="109" customFormat="1" ht="17.25" hidden="1" customHeight="1" x14ac:dyDescent="0.25">
      <c r="A33" s="147" t="s">
        <v>9</v>
      </c>
      <c r="B33" s="35"/>
      <c r="C33" s="35"/>
      <c r="D33" s="35"/>
      <c r="E33" s="120">
        <v>851</v>
      </c>
      <c r="F33" s="143" t="s">
        <v>11</v>
      </c>
      <c r="G33" s="143" t="s">
        <v>35</v>
      </c>
      <c r="H33" s="145" t="s">
        <v>37</v>
      </c>
      <c r="I33" s="143" t="s">
        <v>24</v>
      </c>
      <c r="J33" s="110">
        <v>6640</v>
      </c>
      <c r="K33" s="110">
        <f>J33</f>
        <v>6640</v>
      </c>
      <c r="L33" s="110"/>
      <c r="M33" s="110"/>
      <c r="N33" s="110"/>
      <c r="O33" s="110">
        <f>N33</f>
        <v>0</v>
      </c>
      <c r="P33" s="110"/>
      <c r="Q33" s="110"/>
      <c r="R33" s="110">
        <f t="shared" si="17"/>
        <v>6640</v>
      </c>
      <c r="S33" s="110">
        <f t="shared" ref="S33" si="111">K33+O33</f>
        <v>6640</v>
      </c>
      <c r="T33" s="110">
        <f t="shared" ref="T33" si="112">L33+P33</f>
        <v>0</v>
      </c>
      <c r="U33" s="110">
        <f t="shared" ref="U33" si="113">M33+Q33</f>
        <v>0</v>
      </c>
      <c r="V33" s="110"/>
      <c r="W33" s="110"/>
      <c r="X33" s="110"/>
      <c r="Y33" s="110"/>
      <c r="Z33" s="110"/>
      <c r="AA33" s="110"/>
      <c r="AB33" s="110"/>
      <c r="AC33" s="110"/>
      <c r="AD33" s="110"/>
      <c r="AE33" s="110">
        <v>6640</v>
      </c>
      <c r="AF33" s="110">
        <f>AE33</f>
        <v>6640</v>
      </c>
      <c r="AG33" s="110"/>
      <c r="AH33" s="110"/>
      <c r="AI33" s="110"/>
      <c r="AJ33" s="110">
        <f>AI33</f>
        <v>0</v>
      </c>
      <c r="AK33" s="110"/>
      <c r="AL33" s="110"/>
      <c r="AM33" s="110">
        <f t="shared" ref="AM33" si="114">AE33+AI33</f>
        <v>6640</v>
      </c>
      <c r="AN33" s="110">
        <f t="shared" ref="AN33" si="115">AF33+AJ33</f>
        <v>6640</v>
      </c>
      <c r="AO33" s="110">
        <f t="shared" ref="AO33" si="116">AG33+AK33</f>
        <v>0</v>
      </c>
      <c r="AP33" s="110">
        <f t="shared" ref="AP33" si="117">AH33+AL33</f>
        <v>0</v>
      </c>
      <c r="AQ33" s="110"/>
      <c r="AR33" s="110">
        <v>39214</v>
      </c>
      <c r="AS33" s="110">
        <f>AR33</f>
        <v>39214</v>
      </c>
      <c r="AT33" s="110"/>
      <c r="AU33" s="110"/>
      <c r="AV33" s="110"/>
      <c r="AW33" s="110">
        <f>AV33</f>
        <v>0</v>
      </c>
      <c r="AX33" s="110"/>
      <c r="AY33" s="110"/>
      <c r="AZ33" s="110">
        <f t="shared" ref="AZ33" si="118">AR33+AV33</f>
        <v>39214</v>
      </c>
      <c r="BA33" s="110">
        <f t="shared" ref="BA33" si="119">AS33+AW33</f>
        <v>39214</v>
      </c>
      <c r="BB33" s="110">
        <f t="shared" ref="BB33" si="120">AT33+AX33</f>
        <v>0</v>
      </c>
      <c r="BC33" s="110">
        <f t="shared" ref="BC33" si="121">AU33+AY33</f>
        <v>0</v>
      </c>
    </row>
    <row r="34" spans="1:55" s="12" customFormat="1" ht="35.25" customHeight="1" x14ac:dyDescent="0.25">
      <c r="A34" s="144" t="s">
        <v>38</v>
      </c>
      <c r="B34" s="146"/>
      <c r="C34" s="146"/>
      <c r="D34" s="146"/>
      <c r="E34" s="120">
        <v>851</v>
      </c>
      <c r="F34" s="25" t="s">
        <v>11</v>
      </c>
      <c r="G34" s="25" t="s">
        <v>39</v>
      </c>
      <c r="H34" s="145" t="s">
        <v>61</v>
      </c>
      <c r="I34" s="25"/>
      <c r="J34" s="26">
        <f>J35+J42+J45+J48+J51+J54</f>
        <v>3548552</v>
      </c>
      <c r="K34" s="26">
        <f t="shared" ref="K34:U34" si="122">K35+K42+K45+K48+K51+K54</f>
        <v>434252</v>
      </c>
      <c r="L34" s="26">
        <f t="shared" si="122"/>
        <v>3114300</v>
      </c>
      <c r="M34" s="26">
        <f t="shared" si="122"/>
        <v>0</v>
      </c>
      <c r="N34" s="26">
        <f t="shared" si="122"/>
        <v>544984</v>
      </c>
      <c r="O34" s="26">
        <f t="shared" ref="O34" si="123">O35+O42+O45+O48+O51+O54</f>
        <v>0</v>
      </c>
      <c r="P34" s="26">
        <f t="shared" ref="P34" si="124">P35+P42+P45+P48+P51+P54</f>
        <v>544984</v>
      </c>
      <c r="Q34" s="26">
        <f t="shared" ref="Q34" si="125">Q35+Q42+Q45+Q48+Q51+Q54</f>
        <v>0</v>
      </c>
      <c r="R34" s="26">
        <f t="shared" si="122"/>
        <v>4093536</v>
      </c>
      <c r="S34" s="26">
        <f t="shared" si="122"/>
        <v>434252</v>
      </c>
      <c r="T34" s="26">
        <f t="shared" si="122"/>
        <v>3659284</v>
      </c>
      <c r="U34" s="26">
        <f t="shared" si="122"/>
        <v>0</v>
      </c>
      <c r="V34" s="26"/>
      <c r="W34" s="26"/>
      <c r="X34" s="26"/>
      <c r="Y34" s="26"/>
      <c r="Z34" s="26"/>
      <c r="AA34" s="26"/>
      <c r="AB34" s="26"/>
      <c r="AC34" s="26"/>
      <c r="AD34" s="26"/>
      <c r="AE34" s="26">
        <f t="shared" ref="AE34:AR34" si="126">AE35+AE42+AE45+AE48+AE51+AE54</f>
        <v>3355252</v>
      </c>
      <c r="AF34" s="26">
        <f t="shared" ref="AF34" si="127">AF35+AF42+AF45+AF48+AF51+AF54</f>
        <v>434252</v>
      </c>
      <c r="AG34" s="26">
        <f t="shared" ref="AG34" si="128">AG35+AG42+AG45+AG48+AG51+AG54</f>
        <v>2921000</v>
      </c>
      <c r="AH34" s="26">
        <f t="shared" ref="AH34:AP34" si="129">AH35+AH42+AH45+AH48+AH51+AH54</f>
        <v>0</v>
      </c>
      <c r="AI34" s="26">
        <f t="shared" si="129"/>
        <v>0</v>
      </c>
      <c r="AJ34" s="26">
        <f t="shared" si="129"/>
        <v>0</v>
      </c>
      <c r="AK34" s="26">
        <f t="shared" si="129"/>
        <v>0</v>
      </c>
      <c r="AL34" s="26">
        <f t="shared" si="129"/>
        <v>0</v>
      </c>
      <c r="AM34" s="26">
        <f t="shared" si="129"/>
        <v>3355252</v>
      </c>
      <c r="AN34" s="26">
        <f t="shared" si="129"/>
        <v>434252</v>
      </c>
      <c r="AO34" s="26">
        <f t="shared" si="129"/>
        <v>2921000</v>
      </c>
      <c r="AP34" s="26">
        <f t="shared" si="129"/>
        <v>0</v>
      </c>
      <c r="AQ34" s="26"/>
      <c r="AR34" s="26">
        <f t="shared" si="126"/>
        <v>3355252</v>
      </c>
      <c r="AS34" s="26">
        <f t="shared" ref="AS34" si="130">AS35+AS42+AS45+AS48+AS51+AS54</f>
        <v>434252</v>
      </c>
      <c r="AT34" s="26">
        <f t="shared" ref="AT34" si="131">AT35+AT42+AT45+AT48+AT51+AT54</f>
        <v>2921000</v>
      </c>
      <c r="AU34" s="26">
        <f t="shared" ref="AU34:BC34" si="132">AU35+AU42+AU45+AU48+AU51+AU54</f>
        <v>0</v>
      </c>
      <c r="AV34" s="26">
        <f t="shared" si="132"/>
        <v>0</v>
      </c>
      <c r="AW34" s="26">
        <f t="shared" si="132"/>
        <v>0</v>
      </c>
      <c r="AX34" s="26">
        <f t="shared" si="132"/>
        <v>0</v>
      </c>
      <c r="AY34" s="26">
        <f t="shared" si="132"/>
        <v>0</v>
      </c>
      <c r="AZ34" s="26">
        <f t="shared" si="132"/>
        <v>3355252</v>
      </c>
      <c r="BA34" s="26">
        <f t="shared" si="132"/>
        <v>434252</v>
      </c>
      <c r="BB34" s="26">
        <f t="shared" si="132"/>
        <v>2921000</v>
      </c>
      <c r="BC34" s="26">
        <f t="shared" si="132"/>
        <v>0</v>
      </c>
    </row>
    <row r="35" spans="1:55" s="109" customFormat="1" ht="33.75" hidden="1" customHeight="1" x14ac:dyDescent="0.25">
      <c r="A35" s="147" t="s">
        <v>717</v>
      </c>
      <c r="B35" s="120"/>
      <c r="C35" s="120"/>
      <c r="D35" s="120"/>
      <c r="E35" s="120">
        <v>851</v>
      </c>
      <c r="F35" s="143" t="s">
        <v>11</v>
      </c>
      <c r="G35" s="143" t="s">
        <v>39</v>
      </c>
      <c r="H35" s="145" t="s">
        <v>41</v>
      </c>
      <c r="I35" s="143"/>
      <c r="J35" s="110">
        <f t="shared" ref="J35" si="133">J36+J38+J40</f>
        <v>434252</v>
      </c>
      <c r="K35" s="110">
        <f t="shared" ref="K35:U35" si="134">K36+K38+K40</f>
        <v>434252</v>
      </c>
      <c r="L35" s="110">
        <f t="shared" si="134"/>
        <v>0</v>
      </c>
      <c r="M35" s="110">
        <f t="shared" si="134"/>
        <v>0</v>
      </c>
      <c r="N35" s="110">
        <f t="shared" si="134"/>
        <v>0</v>
      </c>
      <c r="O35" s="110">
        <f t="shared" ref="O35:Q35" si="135">O36+O38+O40</f>
        <v>0</v>
      </c>
      <c r="P35" s="110">
        <f t="shared" si="135"/>
        <v>0</v>
      </c>
      <c r="Q35" s="110">
        <f t="shared" si="135"/>
        <v>0</v>
      </c>
      <c r="R35" s="110">
        <f t="shared" si="134"/>
        <v>434252</v>
      </c>
      <c r="S35" s="110">
        <f t="shared" si="134"/>
        <v>434252</v>
      </c>
      <c r="T35" s="110">
        <f t="shared" si="134"/>
        <v>0</v>
      </c>
      <c r="U35" s="110">
        <f t="shared" si="134"/>
        <v>0</v>
      </c>
      <c r="V35" s="110"/>
      <c r="W35" s="110"/>
      <c r="X35" s="110"/>
      <c r="Y35" s="110"/>
      <c r="Z35" s="110"/>
      <c r="AA35" s="110"/>
      <c r="AB35" s="110"/>
      <c r="AC35" s="110"/>
      <c r="AD35" s="110"/>
      <c r="AE35" s="110">
        <f t="shared" ref="AE35:AR35" si="136">AE36+AE38+AE40</f>
        <v>434252</v>
      </c>
      <c r="AF35" s="110">
        <f t="shared" si="136"/>
        <v>434252</v>
      </c>
      <c r="AG35" s="110">
        <f t="shared" si="136"/>
        <v>0</v>
      </c>
      <c r="AH35" s="110">
        <f t="shared" si="136"/>
        <v>0</v>
      </c>
      <c r="AI35" s="110">
        <f t="shared" si="136"/>
        <v>0</v>
      </c>
      <c r="AJ35" s="110">
        <f t="shared" si="136"/>
        <v>0</v>
      </c>
      <c r="AK35" s="110">
        <f t="shared" si="136"/>
        <v>0</v>
      </c>
      <c r="AL35" s="110">
        <f t="shared" si="136"/>
        <v>0</v>
      </c>
      <c r="AM35" s="110">
        <f t="shared" si="136"/>
        <v>434252</v>
      </c>
      <c r="AN35" s="110">
        <f t="shared" si="136"/>
        <v>434252</v>
      </c>
      <c r="AO35" s="110">
        <f t="shared" si="136"/>
        <v>0</v>
      </c>
      <c r="AP35" s="110">
        <f t="shared" si="136"/>
        <v>0</v>
      </c>
      <c r="AQ35" s="110"/>
      <c r="AR35" s="110">
        <f t="shared" si="136"/>
        <v>434252</v>
      </c>
      <c r="AS35" s="110">
        <f t="shared" ref="AS35:BC35" si="137">AS36+AS38+AS40</f>
        <v>434252</v>
      </c>
      <c r="AT35" s="110">
        <f t="shared" si="137"/>
        <v>0</v>
      </c>
      <c r="AU35" s="110">
        <f t="shared" si="137"/>
        <v>0</v>
      </c>
      <c r="AV35" s="110">
        <f t="shared" si="137"/>
        <v>0</v>
      </c>
      <c r="AW35" s="110">
        <f t="shared" si="137"/>
        <v>0</v>
      </c>
      <c r="AX35" s="110">
        <f t="shared" si="137"/>
        <v>0</v>
      </c>
      <c r="AY35" s="110">
        <f t="shared" si="137"/>
        <v>0</v>
      </c>
      <c r="AZ35" s="110">
        <f t="shared" si="137"/>
        <v>434252</v>
      </c>
      <c r="BA35" s="110">
        <f t="shared" si="137"/>
        <v>434252</v>
      </c>
      <c r="BB35" s="110">
        <f t="shared" si="137"/>
        <v>0</v>
      </c>
      <c r="BC35" s="110">
        <f t="shared" si="137"/>
        <v>0</v>
      </c>
    </row>
    <row r="36" spans="1:55" s="109" customFormat="1" ht="17.25" hidden="1" customHeight="1" x14ac:dyDescent="0.25">
      <c r="A36" s="147" t="s">
        <v>16</v>
      </c>
      <c r="B36" s="120"/>
      <c r="C36" s="120"/>
      <c r="D36" s="120"/>
      <c r="E36" s="120">
        <v>851</v>
      </c>
      <c r="F36" s="143" t="s">
        <v>11</v>
      </c>
      <c r="G36" s="143" t="s">
        <v>39</v>
      </c>
      <c r="H36" s="145" t="s">
        <v>41</v>
      </c>
      <c r="I36" s="143" t="s">
        <v>18</v>
      </c>
      <c r="J36" s="110">
        <f t="shared" ref="J36:BC36" si="138">J37</f>
        <v>275900</v>
      </c>
      <c r="K36" s="110">
        <f t="shared" si="138"/>
        <v>275900</v>
      </c>
      <c r="L36" s="110">
        <f t="shared" si="138"/>
        <v>0</v>
      </c>
      <c r="M36" s="110">
        <f t="shared" si="138"/>
        <v>0</v>
      </c>
      <c r="N36" s="110">
        <f t="shared" si="138"/>
        <v>0</v>
      </c>
      <c r="O36" s="110">
        <f t="shared" si="138"/>
        <v>0</v>
      </c>
      <c r="P36" s="110">
        <f t="shared" si="138"/>
        <v>0</v>
      </c>
      <c r="Q36" s="110">
        <f t="shared" si="138"/>
        <v>0</v>
      </c>
      <c r="R36" s="110">
        <f t="shared" si="138"/>
        <v>275900</v>
      </c>
      <c r="S36" s="110">
        <f t="shared" si="138"/>
        <v>275900</v>
      </c>
      <c r="T36" s="110">
        <f t="shared" si="138"/>
        <v>0</v>
      </c>
      <c r="U36" s="110">
        <f t="shared" si="138"/>
        <v>0</v>
      </c>
      <c r="V36" s="110"/>
      <c r="W36" s="110"/>
      <c r="X36" s="110"/>
      <c r="Y36" s="110"/>
      <c r="Z36" s="110"/>
      <c r="AA36" s="110"/>
      <c r="AB36" s="110"/>
      <c r="AC36" s="110"/>
      <c r="AD36" s="110"/>
      <c r="AE36" s="110">
        <f t="shared" si="138"/>
        <v>275900</v>
      </c>
      <c r="AF36" s="110">
        <f t="shared" si="138"/>
        <v>275900</v>
      </c>
      <c r="AG36" s="110">
        <f t="shared" si="138"/>
        <v>0</v>
      </c>
      <c r="AH36" s="110">
        <f t="shared" si="138"/>
        <v>0</v>
      </c>
      <c r="AI36" s="110">
        <f t="shared" si="138"/>
        <v>0</v>
      </c>
      <c r="AJ36" s="110">
        <f t="shared" si="138"/>
        <v>0</v>
      </c>
      <c r="AK36" s="110">
        <f t="shared" si="138"/>
        <v>0</v>
      </c>
      <c r="AL36" s="110">
        <f t="shared" si="138"/>
        <v>0</v>
      </c>
      <c r="AM36" s="110">
        <f t="shared" si="138"/>
        <v>275900</v>
      </c>
      <c r="AN36" s="110">
        <f t="shared" si="138"/>
        <v>275900</v>
      </c>
      <c r="AO36" s="110">
        <f t="shared" si="138"/>
        <v>0</v>
      </c>
      <c r="AP36" s="110">
        <f t="shared" si="138"/>
        <v>0</v>
      </c>
      <c r="AQ36" s="110"/>
      <c r="AR36" s="110">
        <f t="shared" si="138"/>
        <v>275900</v>
      </c>
      <c r="AS36" s="110">
        <f t="shared" si="138"/>
        <v>275900</v>
      </c>
      <c r="AT36" s="110">
        <f t="shared" si="138"/>
        <v>0</v>
      </c>
      <c r="AU36" s="110">
        <f t="shared" si="138"/>
        <v>0</v>
      </c>
      <c r="AV36" s="110">
        <f t="shared" si="138"/>
        <v>0</v>
      </c>
      <c r="AW36" s="110">
        <f t="shared" si="138"/>
        <v>0</v>
      </c>
      <c r="AX36" s="110">
        <f t="shared" si="138"/>
        <v>0</v>
      </c>
      <c r="AY36" s="110">
        <f t="shared" si="138"/>
        <v>0</v>
      </c>
      <c r="AZ36" s="110">
        <f t="shared" si="138"/>
        <v>275900</v>
      </c>
      <c r="BA36" s="110">
        <f t="shared" si="138"/>
        <v>275900</v>
      </c>
      <c r="BB36" s="110">
        <f t="shared" si="138"/>
        <v>0</v>
      </c>
      <c r="BC36" s="110">
        <f t="shared" si="138"/>
        <v>0</v>
      </c>
    </row>
    <row r="37" spans="1:55" s="109" customFormat="1" ht="17.25" hidden="1" customHeight="1" x14ac:dyDescent="0.25">
      <c r="A37" s="147" t="s">
        <v>715</v>
      </c>
      <c r="B37" s="120"/>
      <c r="C37" s="120"/>
      <c r="D37" s="120"/>
      <c r="E37" s="120">
        <v>851</v>
      </c>
      <c r="F37" s="143" t="s">
        <v>11</v>
      </c>
      <c r="G37" s="143" t="s">
        <v>39</v>
      </c>
      <c r="H37" s="145" t="s">
        <v>41</v>
      </c>
      <c r="I37" s="143" t="s">
        <v>19</v>
      </c>
      <c r="J37" s="110">
        <v>275900</v>
      </c>
      <c r="K37" s="110">
        <f>J37</f>
        <v>275900</v>
      </c>
      <c r="L37" s="110"/>
      <c r="M37" s="110"/>
      <c r="N37" s="110"/>
      <c r="O37" s="110">
        <f>N37</f>
        <v>0</v>
      </c>
      <c r="P37" s="110"/>
      <c r="Q37" s="110"/>
      <c r="R37" s="110">
        <f t="shared" si="17"/>
        <v>275900</v>
      </c>
      <c r="S37" s="110">
        <f t="shared" ref="S37" si="139">K37+O37</f>
        <v>275900</v>
      </c>
      <c r="T37" s="110">
        <f t="shared" ref="T37" si="140">L37+P37</f>
        <v>0</v>
      </c>
      <c r="U37" s="110">
        <f t="shared" ref="U37" si="141">M37+Q37</f>
        <v>0</v>
      </c>
      <c r="V37" s="110"/>
      <c r="W37" s="110"/>
      <c r="X37" s="110"/>
      <c r="Y37" s="110"/>
      <c r="Z37" s="110"/>
      <c r="AA37" s="110"/>
      <c r="AB37" s="110"/>
      <c r="AC37" s="110"/>
      <c r="AD37" s="110"/>
      <c r="AE37" s="110">
        <v>275900</v>
      </c>
      <c r="AF37" s="110">
        <f>AE37</f>
        <v>275900</v>
      </c>
      <c r="AG37" s="110"/>
      <c r="AH37" s="110"/>
      <c r="AI37" s="110"/>
      <c r="AJ37" s="110">
        <f>AI37</f>
        <v>0</v>
      </c>
      <c r="AK37" s="110"/>
      <c r="AL37" s="110"/>
      <c r="AM37" s="110">
        <f t="shared" ref="AM37" si="142">AE37+AI37</f>
        <v>275900</v>
      </c>
      <c r="AN37" s="110">
        <f t="shared" ref="AN37" si="143">AF37+AJ37</f>
        <v>275900</v>
      </c>
      <c r="AO37" s="110">
        <f t="shared" ref="AO37" si="144">AG37+AK37</f>
        <v>0</v>
      </c>
      <c r="AP37" s="110">
        <f t="shared" ref="AP37" si="145">AH37+AL37</f>
        <v>0</v>
      </c>
      <c r="AQ37" s="110"/>
      <c r="AR37" s="110">
        <v>275900</v>
      </c>
      <c r="AS37" s="110">
        <f>AR37</f>
        <v>275900</v>
      </c>
      <c r="AT37" s="110"/>
      <c r="AU37" s="110"/>
      <c r="AV37" s="110"/>
      <c r="AW37" s="110">
        <f>AV37</f>
        <v>0</v>
      </c>
      <c r="AX37" s="110"/>
      <c r="AY37" s="110"/>
      <c r="AZ37" s="110">
        <f t="shared" ref="AZ37" si="146">AR37+AV37</f>
        <v>275900</v>
      </c>
      <c r="BA37" s="110">
        <f t="shared" ref="BA37" si="147">AS37+AW37</f>
        <v>275900</v>
      </c>
      <c r="BB37" s="110">
        <f t="shared" ref="BB37" si="148">AT37+AX37</f>
        <v>0</v>
      </c>
      <c r="BC37" s="110">
        <f t="shared" ref="BC37" si="149">AU37+AY37</f>
        <v>0</v>
      </c>
    </row>
    <row r="38" spans="1:55" s="109" customFormat="1" ht="17.25" hidden="1" customHeight="1" x14ac:dyDescent="0.25">
      <c r="A38" s="147" t="s">
        <v>22</v>
      </c>
      <c r="B38" s="120"/>
      <c r="C38" s="120"/>
      <c r="D38" s="120"/>
      <c r="E38" s="120">
        <v>851</v>
      </c>
      <c r="F38" s="143" t="s">
        <v>11</v>
      </c>
      <c r="G38" s="143" t="s">
        <v>39</v>
      </c>
      <c r="H38" s="145" t="s">
        <v>41</v>
      </c>
      <c r="I38" s="143" t="s">
        <v>23</v>
      </c>
      <c r="J38" s="110">
        <f t="shared" ref="J38:BC38" si="150">J39</f>
        <v>158152</v>
      </c>
      <c r="K38" s="110">
        <f t="shared" si="150"/>
        <v>158152</v>
      </c>
      <c r="L38" s="110">
        <f t="shared" si="150"/>
        <v>0</v>
      </c>
      <c r="M38" s="110">
        <f t="shared" si="150"/>
        <v>0</v>
      </c>
      <c r="N38" s="110">
        <f t="shared" si="150"/>
        <v>0</v>
      </c>
      <c r="O38" s="110">
        <f t="shared" si="150"/>
        <v>0</v>
      </c>
      <c r="P38" s="110">
        <f t="shared" si="150"/>
        <v>0</v>
      </c>
      <c r="Q38" s="110">
        <f t="shared" si="150"/>
        <v>0</v>
      </c>
      <c r="R38" s="110">
        <f t="shared" si="150"/>
        <v>158152</v>
      </c>
      <c r="S38" s="110">
        <f t="shared" si="150"/>
        <v>158152</v>
      </c>
      <c r="T38" s="110">
        <f t="shared" si="150"/>
        <v>0</v>
      </c>
      <c r="U38" s="110">
        <f t="shared" si="150"/>
        <v>0</v>
      </c>
      <c r="V38" s="110"/>
      <c r="W38" s="110"/>
      <c r="X38" s="110"/>
      <c r="Y38" s="110"/>
      <c r="Z38" s="110"/>
      <c r="AA38" s="110"/>
      <c r="AB38" s="110"/>
      <c r="AC38" s="110"/>
      <c r="AD38" s="110"/>
      <c r="AE38" s="110">
        <f t="shared" si="150"/>
        <v>158152</v>
      </c>
      <c r="AF38" s="110">
        <f t="shared" si="150"/>
        <v>158152</v>
      </c>
      <c r="AG38" s="110">
        <f t="shared" si="150"/>
        <v>0</v>
      </c>
      <c r="AH38" s="110">
        <f t="shared" si="150"/>
        <v>0</v>
      </c>
      <c r="AI38" s="110">
        <f t="shared" si="150"/>
        <v>0</v>
      </c>
      <c r="AJ38" s="110">
        <f t="shared" si="150"/>
        <v>0</v>
      </c>
      <c r="AK38" s="110">
        <f t="shared" si="150"/>
        <v>0</v>
      </c>
      <c r="AL38" s="110">
        <f t="shared" si="150"/>
        <v>0</v>
      </c>
      <c r="AM38" s="110">
        <f t="shared" si="150"/>
        <v>158152</v>
      </c>
      <c r="AN38" s="110">
        <f t="shared" si="150"/>
        <v>158152</v>
      </c>
      <c r="AO38" s="110">
        <f t="shared" si="150"/>
        <v>0</v>
      </c>
      <c r="AP38" s="110">
        <f t="shared" si="150"/>
        <v>0</v>
      </c>
      <c r="AQ38" s="110"/>
      <c r="AR38" s="110">
        <f t="shared" si="150"/>
        <v>158152</v>
      </c>
      <c r="AS38" s="110">
        <f t="shared" si="150"/>
        <v>158152</v>
      </c>
      <c r="AT38" s="110">
        <f t="shared" si="150"/>
        <v>0</v>
      </c>
      <c r="AU38" s="110">
        <f t="shared" si="150"/>
        <v>0</v>
      </c>
      <c r="AV38" s="110">
        <f t="shared" si="150"/>
        <v>0</v>
      </c>
      <c r="AW38" s="110">
        <f t="shared" si="150"/>
        <v>0</v>
      </c>
      <c r="AX38" s="110">
        <f t="shared" si="150"/>
        <v>0</v>
      </c>
      <c r="AY38" s="110">
        <f t="shared" si="150"/>
        <v>0</v>
      </c>
      <c r="AZ38" s="110">
        <f t="shared" si="150"/>
        <v>158152</v>
      </c>
      <c r="BA38" s="110">
        <f t="shared" si="150"/>
        <v>158152</v>
      </c>
      <c r="BB38" s="110">
        <f t="shared" si="150"/>
        <v>0</v>
      </c>
      <c r="BC38" s="110">
        <f t="shared" si="150"/>
        <v>0</v>
      </c>
    </row>
    <row r="39" spans="1:55" s="109" customFormat="1" ht="17.25" hidden="1" customHeight="1" x14ac:dyDescent="0.25">
      <c r="A39" s="147" t="s">
        <v>9</v>
      </c>
      <c r="B39" s="120"/>
      <c r="C39" s="120"/>
      <c r="D39" s="120"/>
      <c r="E39" s="120">
        <v>851</v>
      </c>
      <c r="F39" s="143" t="s">
        <v>11</v>
      </c>
      <c r="G39" s="143" t="s">
        <v>39</v>
      </c>
      <c r="H39" s="145" t="s">
        <v>41</v>
      </c>
      <c r="I39" s="143" t="s">
        <v>24</v>
      </c>
      <c r="J39" s="110">
        <v>158152</v>
      </c>
      <c r="K39" s="110">
        <f>J39</f>
        <v>158152</v>
      </c>
      <c r="L39" s="110"/>
      <c r="M39" s="110"/>
      <c r="N39" s="110"/>
      <c r="O39" s="110">
        <f>N39</f>
        <v>0</v>
      </c>
      <c r="P39" s="110"/>
      <c r="Q39" s="110"/>
      <c r="R39" s="110">
        <f t="shared" si="17"/>
        <v>158152</v>
      </c>
      <c r="S39" s="110">
        <f t="shared" ref="S39" si="151">K39+O39</f>
        <v>158152</v>
      </c>
      <c r="T39" s="110">
        <f t="shared" ref="T39" si="152">L39+P39</f>
        <v>0</v>
      </c>
      <c r="U39" s="110">
        <f t="shared" ref="U39" si="153">M39+Q39</f>
        <v>0</v>
      </c>
      <c r="V39" s="110"/>
      <c r="W39" s="110"/>
      <c r="X39" s="110"/>
      <c r="Y39" s="110"/>
      <c r="Z39" s="110"/>
      <c r="AA39" s="110"/>
      <c r="AB39" s="110"/>
      <c r="AC39" s="110"/>
      <c r="AD39" s="110"/>
      <c r="AE39" s="110">
        <v>158152</v>
      </c>
      <c r="AF39" s="110">
        <f>AE39</f>
        <v>158152</v>
      </c>
      <c r="AG39" s="110"/>
      <c r="AH39" s="110"/>
      <c r="AI39" s="110"/>
      <c r="AJ39" s="110">
        <f>AI39</f>
        <v>0</v>
      </c>
      <c r="AK39" s="110"/>
      <c r="AL39" s="110"/>
      <c r="AM39" s="110">
        <f t="shared" ref="AM39" si="154">AE39+AI39</f>
        <v>158152</v>
      </c>
      <c r="AN39" s="110">
        <f t="shared" ref="AN39" si="155">AF39+AJ39</f>
        <v>158152</v>
      </c>
      <c r="AO39" s="110">
        <f t="shared" ref="AO39" si="156">AG39+AK39</f>
        <v>0</v>
      </c>
      <c r="AP39" s="110">
        <f t="shared" ref="AP39" si="157">AH39+AL39</f>
        <v>0</v>
      </c>
      <c r="AQ39" s="110"/>
      <c r="AR39" s="110">
        <v>158152</v>
      </c>
      <c r="AS39" s="110">
        <f>AR39</f>
        <v>158152</v>
      </c>
      <c r="AT39" s="110"/>
      <c r="AU39" s="110"/>
      <c r="AV39" s="110"/>
      <c r="AW39" s="110">
        <f>AV39</f>
        <v>0</v>
      </c>
      <c r="AX39" s="110"/>
      <c r="AY39" s="110"/>
      <c r="AZ39" s="110">
        <f t="shared" ref="AZ39" si="158">AR39+AV39</f>
        <v>158152</v>
      </c>
      <c r="BA39" s="110">
        <f t="shared" ref="BA39" si="159">AS39+AW39</f>
        <v>158152</v>
      </c>
      <c r="BB39" s="110">
        <f t="shared" ref="BB39" si="160">AT39+AX39</f>
        <v>0</v>
      </c>
      <c r="BC39" s="110">
        <f t="shared" ref="BC39" si="161">AU39+AY39</f>
        <v>0</v>
      </c>
    </row>
    <row r="40" spans="1:55" s="109" customFormat="1" ht="17.25" hidden="1" customHeight="1" x14ac:dyDescent="0.25">
      <c r="A40" s="147" t="s">
        <v>42</v>
      </c>
      <c r="B40" s="111"/>
      <c r="C40" s="111"/>
      <c r="D40" s="111"/>
      <c r="E40" s="120">
        <v>851</v>
      </c>
      <c r="F40" s="143" t="s">
        <v>11</v>
      </c>
      <c r="G40" s="148" t="s">
        <v>39</v>
      </c>
      <c r="H40" s="145" t="s">
        <v>41</v>
      </c>
      <c r="I40" s="143" t="s">
        <v>43</v>
      </c>
      <c r="J40" s="110">
        <f t="shared" ref="J40:BC40" si="162">J41</f>
        <v>200</v>
      </c>
      <c r="K40" s="110">
        <f t="shared" si="162"/>
        <v>200</v>
      </c>
      <c r="L40" s="110">
        <f t="shared" si="162"/>
        <v>0</v>
      </c>
      <c r="M40" s="110">
        <f t="shared" si="162"/>
        <v>0</v>
      </c>
      <c r="N40" s="110">
        <f t="shared" si="162"/>
        <v>0</v>
      </c>
      <c r="O40" s="110">
        <f t="shared" si="162"/>
        <v>0</v>
      </c>
      <c r="P40" s="110">
        <f t="shared" si="162"/>
        <v>0</v>
      </c>
      <c r="Q40" s="110">
        <f t="shared" si="162"/>
        <v>0</v>
      </c>
      <c r="R40" s="110">
        <f t="shared" si="162"/>
        <v>200</v>
      </c>
      <c r="S40" s="110">
        <f t="shared" si="162"/>
        <v>200</v>
      </c>
      <c r="T40" s="110">
        <f t="shared" si="162"/>
        <v>0</v>
      </c>
      <c r="U40" s="110">
        <f t="shared" si="162"/>
        <v>0</v>
      </c>
      <c r="V40" s="110"/>
      <c r="W40" s="110"/>
      <c r="X40" s="110"/>
      <c r="Y40" s="110"/>
      <c r="Z40" s="110"/>
      <c r="AA40" s="110"/>
      <c r="AB40" s="110"/>
      <c r="AC40" s="110"/>
      <c r="AD40" s="110"/>
      <c r="AE40" s="110">
        <f t="shared" si="162"/>
        <v>200</v>
      </c>
      <c r="AF40" s="110">
        <f t="shared" si="162"/>
        <v>200</v>
      </c>
      <c r="AG40" s="110">
        <f t="shared" si="162"/>
        <v>0</v>
      </c>
      <c r="AH40" s="110">
        <f t="shared" si="162"/>
        <v>0</v>
      </c>
      <c r="AI40" s="110">
        <f t="shared" si="162"/>
        <v>0</v>
      </c>
      <c r="AJ40" s="110">
        <f t="shared" si="162"/>
        <v>0</v>
      </c>
      <c r="AK40" s="110">
        <f t="shared" si="162"/>
        <v>0</v>
      </c>
      <c r="AL40" s="110">
        <f t="shared" si="162"/>
        <v>0</v>
      </c>
      <c r="AM40" s="110">
        <f t="shared" si="162"/>
        <v>200</v>
      </c>
      <c r="AN40" s="110">
        <f t="shared" si="162"/>
        <v>200</v>
      </c>
      <c r="AO40" s="110">
        <f t="shared" si="162"/>
        <v>0</v>
      </c>
      <c r="AP40" s="110">
        <f t="shared" si="162"/>
        <v>0</v>
      </c>
      <c r="AQ40" s="110"/>
      <c r="AR40" s="110">
        <f t="shared" si="162"/>
        <v>200</v>
      </c>
      <c r="AS40" s="110">
        <f t="shared" si="162"/>
        <v>200</v>
      </c>
      <c r="AT40" s="110">
        <f t="shared" si="162"/>
        <v>0</v>
      </c>
      <c r="AU40" s="110">
        <f t="shared" si="162"/>
        <v>0</v>
      </c>
      <c r="AV40" s="110">
        <f t="shared" si="162"/>
        <v>0</v>
      </c>
      <c r="AW40" s="110">
        <f t="shared" si="162"/>
        <v>0</v>
      </c>
      <c r="AX40" s="110">
        <f t="shared" si="162"/>
        <v>0</v>
      </c>
      <c r="AY40" s="110">
        <f t="shared" si="162"/>
        <v>0</v>
      </c>
      <c r="AZ40" s="110">
        <f t="shared" si="162"/>
        <v>200</v>
      </c>
      <c r="BA40" s="110">
        <f t="shared" si="162"/>
        <v>200</v>
      </c>
      <c r="BB40" s="110">
        <f t="shared" si="162"/>
        <v>0</v>
      </c>
      <c r="BC40" s="110">
        <f t="shared" si="162"/>
        <v>0</v>
      </c>
    </row>
    <row r="41" spans="1:55" s="109" customFormat="1" ht="17.25" hidden="1" customHeight="1" x14ac:dyDescent="0.25">
      <c r="A41" s="147" t="s">
        <v>44</v>
      </c>
      <c r="B41" s="111"/>
      <c r="C41" s="111"/>
      <c r="D41" s="111"/>
      <c r="E41" s="120">
        <v>851</v>
      </c>
      <c r="F41" s="143" t="s">
        <v>11</v>
      </c>
      <c r="G41" s="148" t="s">
        <v>39</v>
      </c>
      <c r="H41" s="145" t="s">
        <v>41</v>
      </c>
      <c r="I41" s="143" t="s">
        <v>45</v>
      </c>
      <c r="J41" s="110">
        <v>200</v>
      </c>
      <c r="K41" s="110">
        <f>J41</f>
        <v>200</v>
      </c>
      <c r="L41" s="110"/>
      <c r="M41" s="110"/>
      <c r="N41" s="110"/>
      <c r="O41" s="110">
        <f>N41</f>
        <v>0</v>
      </c>
      <c r="P41" s="110"/>
      <c r="Q41" s="110"/>
      <c r="R41" s="110">
        <f t="shared" si="17"/>
        <v>200</v>
      </c>
      <c r="S41" s="110">
        <f t="shared" ref="S41" si="163">K41+O41</f>
        <v>200</v>
      </c>
      <c r="T41" s="110">
        <f t="shared" ref="T41" si="164">L41+P41</f>
        <v>0</v>
      </c>
      <c r="U41" s="110">
        <f t="shared" ref="U41" si="165">M41+Q41</f>
        <v>0</v>
      </c>
      <c r="V41" s="110"/>
      <c r="W41" s="110"/>
      <c r="X41" s="110"/>
      <c r="Y41" s="110"/>
      <c r="Z41" s="110"/>
      <c r="AA41" s="110"/>
      <c r="AB41" s="110"/>
      <c r="AC41" s="110"/>
      <c r="AD41" s="110"/>
      <c r="AE41" s="110">
        <v>200</v>
      </c>
      <c r="AF41" s="110">
        <f>AE41</f>
        <v>200</v>
      </c>
      <c r="AG41" s="110"/>
      <c r="AH41" s="110"/>
      <c r="AI41" s="110"/>
      <c r="AJ41" s="110">
        <f>AI41</f>
        <v>0</v>
      </c>
      <c r="AK41" s="110"/>
      <c r="AL41" s="110"/>
      <c r="AM41" s="110">
        <f t="shared" ref="AM41" si="166">AE41+AI41</f>
        <v>200</v>
      </c>
      <c r="AN41" s="110">
        <f t="shared" ref="AN41" si="167">AF41+AJ41</f>
        <v>200</v>
      </c>
      <c r="AO41" s="110">
        <f t="shared" ref="AO41" si="168">AG41+AK41</f>
        <v>0</v>
      </c>
      <c r="AP41" s="110">
        <f t="shared" ref="AP41" si="169">AH41+AL41</f>
        <v>0</v>
      </c>
      <c r="AQ41" s="110"/>
      <c r="AR41" s="110">
        <v>200</v>
      </c>
      <c r="AS41" s="110">
        <f>AR41</f>
        <v>200</v>
      </c>
      <c r="AT41" s="110"/>
      <c r="AU41" s="110"/>
      <c r="AV41" s="110"/>
      <c r="AW41" s="110">
        <f>AV41</f>
        <v>0</v>
      </c>
      <c r="AX41" s="110"/>
      <c r="AY41" s="110"/>
      <c r="AZ41" s="110">
        <f t="shared" ref="AZ41" si="170">AR41+AV41</f>
        <v>200</v>
      </c>
      <c r="BA41" s="110">
        <f t="shared" ref="BA41" si="171">AS41+AW41</f>
        <v>200</v>
      </c>
      <c r="BB41" s="110">
        <f t="shared" ref="BB41" si="172">AT41+AX41</f>
        <v>0</v>
      </c>
      <c r="BC41" s="110">
        <f t="shared" ref="BC41" si="173">AU41+AY41</f>
        <v>0</v>
      </c>
    </row>
    <row r="42" spans="1:55" s="109" customFormat="1" ht="49.5" customHeight="1" x14ac:dyDescent="0.25">
      <c r="A42" s="147" t="s">
        <v>46</v>
      </c>
      <c r="B42" s="35"/>
      <c r="C42" s="35"/>
      <c r="D42" s="35"/>
      <c r="E42" s="120">
        <v>851</v>
      </c>
      <c r="F42" s="143" t="s">
        <v>17</v>
      </c>
      <c r="G42" s="148" t="s">
        <v>39</v>
      </c>
      <c r="H42" s="145" t="s">
        <v>47</v>
      </c>
      <c r="I42" s="143"/>
      <c r="J42" s="110">
        <f t="shared" ref="J42:AV43" si="174">J43</f>
        <v>87500</v>
      </c>
      <c r="K42" s="110">
        <f t="shared" si="174"/>
        <v>0</v>
      </c>
      <c r="L42" s="110">
        <f t="shared" si="174"/>
        <v>87500</v>
      </c>
      <c r="M42" s="110">
        <f t="shared" si="174"/>
        <v>0</v>
      </c>
      <c r="N42" s="110">
        <f t="shared" si="174"/>
        <v>423000</v>
      </c>
      <c r="O42" s="110">
        <f t="shared" si="174"/>
        <v>0</v>
      </c>
      <c r="P42" s="110">
        <f t="shared" si="174"/>
        <v>423000</v>
      </c>
      <c r="Q42" s="110">
        <f t="shared" si="174"/>
        <v>0</v>
      </c>
      <c r="R42" s="110">
        <f t="shared" si="174"/>
        <v>510500</v>
      </c>
      <c r="S42" s="110">
        <f t="shared" si="174"/>
        <v>0</v>
      </c>
      <c r="T42" s="110">
        <f t="shared" si="174"/>
        <v>510500</v>
      </c>
      <c r="U42" s="110">
        <f t="shared" si="174"/>
        <v>0</v>
      </c>
      <c r="V42" s="110"/>
      <c r="W42" s="110"/>
      <c r="X42" s="110"/>
      <c r="Y42" s="110"/>
      <c r="Z42" s="110"/>
      <c r="AA42" s="110"/>
      <c r="AB42" s="110"/>
      <c r="AC42" s="110"/>
      <c r="AD42" s="110"/>
      <c r="AE42" s="110">
        <f t="shared" si="174"/>
        <v>0</v>
      </c>
      <c r="AF42" s="110">
        <f t="shared" si="174"/>
        <v>0</v>
      </c>
      <c r="AG42" s="110">
        <f t="shared" si="174"/>
        <v>0</v>
      </c>
      <c r="AH42" s="110">
        <f t="shared" si="174"/>
        <v>0</v>
      </c>
      <c r="AI42" s="110">
        <f t="shared" si="174"/>
        <v>0</v>
      </c>
      <c r="AJ42" s="110">
        <f t="shared" si="174"/>
        <v>0</v>
      </c>
      <c r="AK42" s="110">
        <f t="shared" si="174"/>
        <v>0</v>
      </c>
      <c r="AL42" s="110">
        <f t="shared" si="174"/>
        <v>0</v>
      </c>
      <c r="AM42" s="110">
        <f t="shared" si="174"/>
        <v>0</v>
      </c>
      <c r="AN42" s="110">
        <f t="shared" si="174"/>
        <v>0</v>
      </c>
      <c r="AO42" s="110">
        <f t="shared" si="174"/>
        <v>0</v>
      </c>
      <c r="AP42" s="110">
        <f t="shared" si="174"/>
        <v>0</v>
      </c>
      <c r="AQ42" s="110"/>
      <c r="AR42" s="110">
        <f t="shared" si="174"/>
        <v>0</v>
      </c>
      <c r="AS42" s="110">
        <f t="shared" si="174"/>
        <v>0</v>
      </c>
      <c r="AT42" s="110">
        <f t="shared" si="174"/>
        <v>0</v>
      </c>
      <c r="AU42" s="110">
        <f t="shared" si="174"/>
        <v>0</v>
      </c>
      <c r="AV42" s="110">
        <f t="shared" si="174"/>
        <v>0</v>
      </c>
      <c r="AW42" s="110">
        <f t="shared" ref="AV42:BC43" si="175">AW43</f>
        <v>0</v>
      </c>
      <c r="AX42" s="110">
        <f t="shared" si="175"/>
        <v>0</v>
      </c>
      <c r="AY42" s="110">
        <f t="shared" si="175"/>
        <v>0</v>
      </c>
      <c r="AZ42" s="110">
        <f t="shared" si="175"/>
        <v>0</v>
      </c>
      <c r="BA42" s="110">
        <f t="shared" si="175"/>
        <v>0</v>
      </c>
      <c r="BB42" s="110">
        <f t="shared" si="175"/>
        <v>0</v>
      </c>
      <c r="BC42" s="110">
        <f t="shared" si="175"/>
        <v>0</v>
      </c>
    </row>
    <row r="43" spans="1:55" s="109" customFormat="1" ht="63.75" customHeight="1" x14ac:dyDescent="0.25">
      <c r="A43" s="147" t="s">
        <v>22</v>
      </c>
      <c r="B43" s="111"/>
      <c r="C43" s="111"/>
      <c r="D43" s="111"/>
      <c r="E43" s="120">
        <v>851</v>
      </c>
      <c r="F43" s="143" t="s">
        <v>11</v>
      </c>
      <c r="G43" s="143" t="s">
        <v>39</v>
      </c>
      <c r="H43" s="145" t="s">
        <v>47</v>
      </c>
      <c r="I43" s="143" t="s">
        <v>23</v>
      </c>
      <c r="J43" s="110">
        <f t="shared" si="174"/>
        <v>87500</v>
      </c>
      <c r="K43" s="110">
        <f t="shared" si="174"/>
        <v>0</v>
      </c>
      <c r="L43" s="110">
        <f t="shared" si="174"/>
        <v>87500</v>
      </c>
      <c r="M43" s="110">
        <f t="shared" si="174"/>
        <v>0</v>
      </c>
      <c r="N43" s="110">
        <f t="shared" si="174"/>
        <v>423000</v>
      </c>
      <c r="O43" s="110">
        <f t="shared" si="174"/>
        <v>0</v>
      </c>
      <c r="P43" s="110">
        <f t="shared" si="174"/>
        <v>423000</v>
      </c>
      <c r="Q43" s="110">
        <f t="shared" si="174"/>
        <v>0</v>
      </c>
      <c r="R43" s="110">
        <f t="shared" si="174"/>
        <v>510500</v>
      </c>
      <c r="S43" s="110">
        <f t="shared" si="174"/>
        <v>0</v>
      </c>
      <c r="T43" s="110">
        <f t="shared" si="174"/>
        <v>510500</v>
      </c>
      <c r="U43" s="110">
        <f t="shared" si="174"/>
        <v>0</v>
      </c>
      <c r="V43" s="110"/>
      <c r="W43" s="110"/>
      <c r="X43" s="110"/>
      <c r="Y43" s="110"/>
      <c r="Z43" s="110"/>
      <c r="AA43" s="110"/>
      <c r="AB43" s="110"/>
      <c r="AC43" s="110"/>
      <c r="AD43" s="110"/>
      <c r="AE43" s="110">
        <f t="shared" si="174"/>
        <v>0</v>
      </c>
      <c r="AF43" s="110">
        <f t="shared" si="174"/>
        <v>0</v>
      </c>
      <c r="AG43" s="110">
        <f t="shared" si="174"/>
        <v>0</v>
      </c>
      <c r="AH43" s="110">
        <f t="shared" si="174"/>
        <v>0</v>
      </c>
      <c r="AI43" s="110">
        <f t="shared" si="174"/>
        <v>0</v>
      </c>
      <c r="AJ43" s="110">
        <f t="shared" si="174"/>
        <v>0</v>
      </c>
      <c r="AK43" s="110">
        <f t="shared" si="174"/>
        <v>0</v>
      </c>
      <c r="AL43" s="110">
        <f t="shared" si="174"/>
        <v>0</v>
      </c>
      <c r="AM43" s="110">
        <f t="shared" si="174"/>
        <v>0</v>
      </c>
      <c r="AN43" s="110">
        <f t="shared" si="174"/>
        <v>0</v>
      </c>
      <c r="AO43" s="110">
        <f t="shared" si="174"/>
        <v>0</v>
      </c>
      <c r="AP43" s="110">
        <f t="shared" si="174"/>
        <v>0</v>
      </c>
      <c r="AQ43" s="110"/>
      <c r="AR43" s="110">
        <f t="shared" si="174"/>
        <v>0</v>
      </c>
      <c r="AS43" s="110">
        <f t="shared" si="174"/>
        <v>0</v>
      </c>
      <c r="AT43" s="110">
        <f t="shared" si="174"/>
        <v>0</v>
      </c>
      <c r="AU43" s="110">
        <f t="shared" si="174"/>
        <v>0</v>
      </c>
      <c r="AV43" s="110">
        <f t="shared" si="175"/>
        <v>0</v>
      </c>
      <c r="AW43" s="110">
        <f t="shared" si="175"/>
        <v>0</v>
      </c>
      <c r="AX43" s="110">
        <f t="shared" si="175"/>
        <v>0</v>
      </c>
      <c r="AY43" s="110">
        <f t="shared" si="175"/>
        <v>0</v>
      </c>
      <c r="AZ43" s="110">
        <f t="shared" si="175"/>
        <v>0</v>
      </c>
      <c r="BA43" s="110">
        <f t="shared" si="175"/>
        <v>0</v>
      </c>
      <c r="BB43" s="110">
        <f t="shared" si="175"/>
        <v>0</v>
      </c>
      <c r="BC43" s="110">
        <f t="shared" si="175"/>
        <v>0</v>
      </c>
    </row>
    <row r="44" spans="1:55" s="109" customFormat="1" ht="63.75" customHeight="1" x14ac:dyDescent="0.25">
      <c r="A44" s="147" t="s">
        <v>9</v>
      </c>
      <c r="B44" s="35"/>
      <c r="C44" s="35"/>
      <c r="D44" s="35"/>
      <c r="E44" s="120">
        <v>851</v>
      </c>
      <c r="F44" s="143" t="s">
        <v>11</v>
      </c>
      <c r="G44" s="143" t="s">
        <v>39</v>
      </c>
      <c r="H44" s="145" t="s">
        <v>47</v>
      </c>
      <c r="I44" s="143" t="s">
        <v>24</v>
      </c>
      <c r="J44" s="110">
        <v>87500</v>
      </c>
      <c r="K44" s="110"/>
      <c r="L44" s="110">
        <f>J44</f>
        <v>87500</v>
      </c>
      <c r="M44" s="110"/>
      <c r="N44" s="110">
        <v>423000</v>
      </c>
      <c r="O44" s="110"/>
      <c r="P44" s="110">
        <f>N44</f>
        <v>423000</v>
      </c>
      <c r="Q44" s="110"/>
      <c r="R44" s="110">
        <f t="shared" si="17"/>
        <v>510500</v>
      </c>
      <c r="S44" s="110">
        <f t="shared" ref="S44" si="176">K44+O44</f>
        <v>0</v>
      </c>
      <c r="T44" s="110">
        <f t="shared" ref="T44" si="177">L44+P44</f>
        <v>510500</v>
      </c>
      <c r="U44" s="110">
        <f t="shared" ref="U44" si="178">M44+Q44</f>
        <v>0</v>
      </c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>
        <f>AE44</f>
        <v>0</v>
      </c>
      <c r="AH44" s="110"/>
      <c r="AI44" s="110"/>
      <c r="AJ44" s="110"/>
      <c r="AK44" s="110">
        <f>AI44</f>
        <v>0</v>
      </c>
      <c r="AL44" s="110"/>
      <c r="AM44" s="110">
        <f t="shared" ref="AM44" si="179">AE44+AI44</f>
        <v>0</v>
      </c>
      <c r="AN44" s="110">
        <f t="shared" ref="AN44" si="180">AF44+AJ44</f>
        <v>0</v>
      </c>
      <c r="AO44" s="110">
        <f t="shared" ref="AO44" si="181">AG44+AK44</f>
        <v>0</v>
      </c>
      <c r="AP44" s="110">
        <f t="shared" ref="AP44" si="182">AH44+AL44</f>
        <v>0</v>
      </c>
      <c r="AQ44" s="110"/>
      <c r="AR44" s="110"/>
      <c r="AS44" s="110"/>
      <c r="AT44" s="110">
        <f>AR44</f>
        <v>0</v>
      </c>
      <c r="AU44" s="110"/>
      <c r="AV44" s="110"/>
      <c r="AW44" s="110"/>
      <c r="AX44" s="110">
        <f>AV44</f>
        <v>0</v>
      </c>
      <c r="AY44" s="110"/>
      <c r="AZ44" s="110">
        <f t="shared" ref="AZ44" si="183">AR44+AV44</f>
        <v>0</v>
      </c>
      <c r="BA44" s="110">
        <f t="shared" ref="BA44" si="184">AS44+AW44</f>
        <v>0</v>
      </c>
      <c r="BB44" s="110">
        <f t="shared" ref="BB44" si="185">AT44+AX44</f>
        <v>0</v>
      </c>
      <c r="BC44" s="110">
        <f t="shared" ref="BC44" si="186">AU44+AY44</f>
        <v>0</v>
      </c>
    </row>
    <row r="45" spans="1:55" s="109" customFormat="1" ht="33.75" hidden="1" customHeight="1" x14ac:dyDescent="0.25">
      <c r="A45" s="147" t="s">
        <v>48</v>
      </c>
      <c r="B45" s="35"/>
      <c r="C45" s="35"/>
      <c r="D45" s="35"/>
      <c r="E45" s="120">
        <v>851</v>
      </c>
      <c r="F45" s="143" t="s">
        <v>11</v>
      </c>
      <c r="G45" s="143" t="s">
        <v>39</v>
      </c>
      <c r="H45" s="145" t="s">
        <v>49</v>
      </c>
      <c r="I45" s="143"/>
      <c r="J45" s="110">
        <f t="shared" ref="J45:AV46" si="187">J46</f>
        <v>70300</v>
      </c>
      <c r="K45" s="110">
        <f t="shared" si="187"/>
        <v>0</v>
      </c>
      <c r="L45" s="110">
        <f t="shared" si="187"/>
        <v>70300</v>
      </c>
      <c r="M45" s="110">
        <f t="shared" si="187"/>
        <v>0</v>
      </c>
      <c r="N45" s="110">
        <f t="shared" si="187"/>
        <v>0</v>
      </c>
      <c r="O45" s="110">
        <f t="shared" si="187"/>
        <v>0</v>
      </c>
      <c r="P45" s="110">
        <f t="shared" si="187"/>
        <v>0</v>
      </c>
      <c r="Q45" s="110">
        <f t="shared" si="187"/>
        <v>0</v>
      </c>
      <c r="R45" s="110">
        <f t="shared" si="187"/>
        <v>70300</v>
      </c>
      <c r="S45" s="110">
        <f t="shared" si="187"/>
        <v>0</v>
      </c>
      <c r="T45" s="110">
        <f t="shared" si="187"/>
        <v>70300</v>
      </c>
      <c r="U45" s="110">
        <f t="shared" si="187"/>
        <v>0</v>
      </c>
      <c r="V45" s="110"/>
      <c r="W45" s="110"/>
      <c r="X45" s="110"/>
      <c r="Y45" s="110"/>
      <c r="Z45" s="110"/>
      <c r="AA45" s="110"/>
      <c r="AB45" s="110"/>
      <c r="AC45" s="110"/>
      <c r="AD45" s="110"/>
      <c r="AE45" s="110">
        <f t="shared" si="187"/>
        <v>0</v>
      </c>
      <c r="AF45" s="110">
        <f t="shared" si="187"/>
        <v>0</v>
      </c>
      <c r="AG45" s="110">
        <f t="shared" si="187"/>
        <v>0</v>
      </c>
      <c r="AH45" s="110">
        <f t="shared" si="187"/>
        <v>0</v>
      </c>
      <c r="AI45" s="110">
        <f t="shared" si="187"/>
        <v>0</v>
      </c>
      <c r="AJ45" s="110">
        <f t="shared" si="187"/>
        <v>0</v>
      </c>
      <c r="AK45" s="110">
        <f t="shared" si="187"/>
        <v>0</v>
      </c>
      <c r="AL45" s="110">
        <f t="shared" si="187"/>
        <v>0</v>
      </c>
      <c r="AM45" s="110">
        <f t="shared" si="187"/>
        <v>0</v>
      </c>
      <c r="AN45" s="110">
        <f t="shared" si="187"/>
        <v>0</v>
      </c>
      <c r="AO45" s="110">
        <f t="shared" si="187"/>
        <v>0</v>
      </c>
      <c r="AP45" s="110">
        <f t="shared" si="187"/>
        <v>0</v>
      </c>
      <c r="AQ45" s="110"/>
      <c r="AR45" s="110">
        <f t="shared" si="187"/>
        <v>0</v>
      </c>
      <c r="AS45" s="110">
        <f t="shared" si="187"/>
        <v>0</v>
      </c>
      <c r="AT45" s="110">
        <f t="shared" si="187"/>
        <v>0</v>
      </c>
      <c r="AU45" s="110">
        <f t="shared" si="187"/>
        <v>0</v>
      </c>
      <c r="AV45" s="110">
        <f t="shared" si="187"/>
        <v>0</v>
      </c>
      <c r="AW45" s="110">
        <f t="shared" ref="AV45:BC46" si="188">AW46</f>
        <v>0</v>
      </c>
      <c r="AX45" s="110">
        <f t="shared" si="188"/>
        <v>0</v>
      </c>
      <c r="AY45" s="110">
        <f t="shared" si="188"/>
        <v>0</v>
      </c>
      <c r="AZ45" s="110">
        <f t="shared" si="188"/>
        <v>0</v>
      </c>
      <c r="BA45" s="110">
        <f t="shared" si="188"/>
        <v>0</v>
      </c>
      <c r="BB45" s="110">
        <f t="shared" si="188"/>
        <v>0</v>
      </c>
      <c r="BC45" s="110">
        <f t="shared" si="188"/>
        <v>0</v>
      </c>
    </row>
    <row r="46" spans="1:55" s="109" customFormat="1" ht="17.25" hidden="1" customHeight="1" x14ac:dyDescent="0.25">
      <c r="A46" s="147" t="s">
        <v>22</v>
      </c>
      <c r="B46" s="111"/>
      <c r="C46" s="111"/>
      <c r="D46" s="111"/>
      <c r="E46" s="120">
        <v>851</v>
      </c>
      <c r="F46" s="143" t="s">
        <v>11</v>
      </c>
      <c r="G46" s="143" t="s">
        <v>39</v>
      </c>
      <c r="H46" s="145" t="s">
        <v>49</v>
      </c>
      <c r="I46" s="143" t="s">
        <v>23</v>
      </c>
      <c r="J46" s="110">
        <f t="shared" si="187"/>
        <v>70300</v>
      </c>
      <c r="K46" s="110">
        <f t="shared" si="187"/>
        <v>0</v>
      </c>
      <c r="L46" s="110">
        <f t="shared" si="187"/>
        <v>70300</v>
      </c>
      <c r="M46" s="110">
        <f t="shared" si="187"/>
        <v>0</v>
      </c>
      <c r="N46" s="110">
        <f t="shared" si="187"/>
        <v>0</v>
      </c>
      <c r="O46" s="110">
        <f t="shared" si="187"/>
        <v>0</v>
      </c>
      <c r="P46" s="110">
        <f t="shared" si="187"/>
        <v>0</v>
      </c>
      <c r="Q46" s="110">
        <f t="shared" si="187"/>
        <v>0</v>
      </c>
      <c r="R46" s="110">
        <f t="shared" si="187"/>
        <v>70300</v>
      </c>
      <c r="S46" s="110">
        <f t="shared" si="187"/>
        <v>0</v>
      </c>
      <c r="T46" s="110">
        <f t="shared" si="187"/>
        <v>70300</v>
      </c>
      <c r="U46" s="110">
        <f t="shared" si="187"/>
        <v>0</v>
      </c>
      <c r="V46" s="110"/>
      <c r="W46" s="110"/>
      <c r="X46" s="110"/>
      <c r="Y46" s="110"/>
      <c r="Z46" s="110"/>
      <c r="AA46" s="110"/>
      <c r="AB46" s="110"/>
      <c r="AC46" s="110"/>
      <c r="AD46" s="110"/>
      <c r="AE46" s="110">
        <f t="shared" si="187"/>
        <v>0</v>
      </c>
      <c r="AF46" s="110">
        <f t="shared" si="187"/>
        <v>0</v>
      </c>
      <c r="AG46" s="110">
        <f t="shared" si="187"/>
        <v>0</v>
      </c>
      <c r="AH46" s="110">
        <f t="shared" si="187"/>
        <v>0</v>
      </c>
      <c r="AI46" s="110">
        <f t="shared" si="187"/>
        <v>0</v>
      </c>
      <c r="AJ46" s="110">
        <f t="shared" si="187"/>
        <v>0</v>
      </c>
      <c r="AK46" s="110">
        <f t="shared" si="187"/>
        <v>0</v>
      </c>
      <c r="AL46" s="110">
        <f t="shared" si="187"/>
        <v>0</v>
      </c>
      <c r="AM46" s="110">
        <f t="shared" si="187"/>
        <v>0</v>
      </c>
      <c r="AN46" s="110">
        <f t="shared" si="187"/>
        <v>0</v>
      </c>
      <c r="AO46" s="110">
        <f t="shared" si="187"/>
        <v>0</v>
      </c>
      <c r="AP46" s="110">
        <f t="shared" si="187"/>
        <v>0</v>
      </c>
      <c r="AQ46" s="110"/>
      <c r="AR46" s="110">
        <f t="shared" si="187"/>
        <v>0</v>
      </c>
      <c r="AS46" s="110">
        <f t="shared" si="187"/>
        <v>0</v>
      </c>
      <c r="AT46" s="110">
        <f t="shared" si="187"/>
        <v>0</v>
      </c>
      <c r="AU46" s="110">
        <f t="shared" si="187"/>
        <v>0</v>
      </c>
      <c r="AV46" s="110">
        <f t="shared" si="188"/>
        <v>0</v>
      </c>
      <c r="AW46" s="110">
        <f t="shared" si="188"/>
        <v>0</v>
      </c>
      <c r="AX46" s="110">
        <f t="shared" si="188"/>
        <v>0</v>
      </c>
      <c r="AY46" s="110">
        <f t="shared" si="188"/>
        <v>0</v>
      </c>
      <c r="AZ46" s="110">
        <f t="shared" si="188"/>
        <v>0</v>
      </c>
      <c r="BA46" s="110">
        <f t="shared" si="188"/>
        <v>0</v>
      </c>
      <c r="BB46" s="110">
        <f t="shared" si="188"/>
        <v>0</v>
      </c>
      <c r="BC46" s="110">
        <f t="shared" si="188"/>
        <v>0</v>
      </c>
    </row>
    <row r="47" spans="1:55" s="109" customFormat="1" ht="17.25" hidden="1" customHeight="1" x14ac:dyDescent="0.25">
      <c r="A47" s="147" t="s">
        <v>9</v>
      </c>
      <c r="B47" s="35"/>
      <c r="C47" s="35"/>
      <c r="D47" s="35"/>
      <c r="E47" s="120">
        <v>851</v>
      </c>
      <c r="F47" s="143" t="s">
        <v>11</v>
      </c>
      <c r="G47" s="143" t="s">
        <v>39</v>
      </c>
      <c r="H47" s="145" t="s">
        <v>49</v>
      </c>
      <c r="I47" s="143" t="s">
        <v>24</v>
      </c>
      <c r="J47" s="110">
        <v>70300</v>
      </c>
      <c r="K47" s="110"/>
      <c r="L47" s="110">
        <f>J47</f>
        <v>70300</v>
      </c>
      <c r="M47" s="110"/>
      <c r="N47" s="110"/>
      <c r="O47" s="110"/>
      <c r="P47" s="110">
        <f>N47</f>
        <v>0</v>
      </c>
      <c r="Q47" s="110"/>
      <c r="R47" s="110">
        <f t="shared" si="17"/>
        <v>70300</v>
      </c>
      <c r="S47" s="110">
        <f t="shared" ref="S47" si="189">K47+O47</f>
        <v>0</v>
      </c>
      <c r="T47" s="110">
        <f t="shared" ref="T47" si="190">L47+P47</f>
        <v>70300</v>
      </c>
      <c r="U47" s="110">
        <f t="shared" ref="U47" si="191">M47+Q47</f>
        <v>0</v>
      </c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>
        <f>AE47</f>
        <v>0</v>
      </c>
      <c r="AH47" s="110"/>
      <c r="AI47" s="110"/>
      <c r="AJ47" s="110"/>
      <c r="AK47" s="110">
        <f>AI47</f>
        <v>0</v>
      </c>
      <c r="AL47" s="110"/>
      <c r="AM47" s="110">
        <f t="shared" ref="AM47" si="192">AE47+AI47</f>
        <v>0</v>
      </c>
      <c r="AN47" s="110">
        <f t="shared" ref="AN47" si="193">AF47+AJ47</f>
        <v>0</v>
      </c>
      <c r="AO47" s="110">
        <f t="shared" ref="AO47" si="194">AG47+AK47</f>
        <v>0</v>
      </c>
      <c r="AP47" s="110">
        <f t="shared" ref="AP47" si="195">AH47+AL47</f>
        <v>0</v>
      </c>
      <c r="AQ47" s="110"/>
      <c r="AR47" s="110"/>
      <c r="AS47" s="110"/>
      <c r="AT47" s="110">
        <f>AR47</f>
        <v>0</v>
      </c>
      <c r="AU47" s="110"/>
      <c r="AV47" s="110"/>
      <c r="AW47" s="110"/>
      <c r="AX47" s="110">
        <f>AV47</f>
        <v>0</v>
      </c>
      <c r="AY47" s="110"/>
      <c r="AZ47" s="110">
        <f t="shared" ref="AZ47" si="196">AR47+AV47</f>
        <v>0</v>
      </c>
      <c r="BA47" s="110">
        <f t="shared" ref="BA47" si="197">AS47+AW47</f>
        <v>0</v>
      </c>
      <c r="BB47" s="110">
        <f t="shared" ref="BB47" si="198">AT47+AX47</f>
        <v>0</v>
      </c>
      <c r="BC47" s="110">
        <f t="shared" ref="BC47" si="199">AU47+AY47</f>
        <v>0</v>
      </c>
    </row>
    <row r="48" spans="1:55" s="109" customFormat="1" ht="78.75" customHeight="1" x14ac:dyDescent="0.25">
      <c r="A48" s="149" t="s">
        <v>340</v>
      </c>
      <c r="B48" s="35"/>
      <c r="C48" s="35"/>
      <c r="D48" s="35"/>
      <c r="E48" s="120">
        <v>851</v>
      </c>
      <c r="F48" s="143" t="s">
        <v>11</v>
      </c>
      <c r="G48" s="143" t="s">
        <v>39</v>
      </c>
      <c r="H48" s="148" t="s">
        <v>341</v>
      </c>
      <c r="I48" s="143"/>
      <c r="J48" s="110">
        <f t="shared" ref="J48:AV49" si="200">J49</f>
        <v>0</v>
      </c>
      <c r="K48" s="110">
        <f t="shared" si="200"/>
        <v>0</v>
      </c>
      <c r="L48" s="110">
        <f t="shared" si="200"/>
        <v>0</v>
      </c>
      <c r="M48" s="110">
        <f t="shared" si="200"/>
        <v>0</v>
      </c>
      <c r="N48" s="110">
        <f t="shared" si="200"/>
        <v>121984</v>
      </c>
      <c r="O48" s="110">
        <f t="shared" si="200"/>
        <v>0</v>
      </c>
      <c r="P48" s="110">
        <f t="shared" si="200"/>
        <v>121984</v>
      </c>
      <c r="Q48" s="110">
        <f t="shared" si="200"/>
        <v>0</v>
      </c>
      <c r="R48" s="110">
        <f t="shared" si="200"/>
        <v>121984</v>
      </c>
      <c r="S48" s="110">
        <f t="shared" si="200"/>
        <v>0</v>
      </c>
      <c r="T48" s="110">
        <f t="shared" si="200"/>
        <v>121984</v>
      </c>
      <c r="U48" s="110">
        <f t="shared" si="200"/>
        <v>0</v>
      </c>
      <c r="V48" s="110"/>
      <c r="W48" s="110"/>
      <c r="X48" s="110"/>
      <c r="Y48" s="110"/>
      <c r="Z48" s="110"/>
      <c r="AA48" s="110"/>
      <c r="AB48" s="110"/>
      <c r="AC48" s="110"/>
      <c r="AD48" s="110"/>
      <c r="AE48" s="110">
        <f t="shared" si="200"/>
        <v>0</v>
      </c>
      <c r="AF48" s="110">
        <f t="shared" si="200"/>
        <v>0</v>
      </c>
      <c r="AG48" s="110">
        <f t="shared" si="200"/>
        <v>0</v>
      </c>
      <c r="AH48" s="110">
        <f t="shared" si="200"/>
        <v>0</v>
      </c>
      <c r="AI48" s="110">
        <f t="shared" si="200"/>
        <v>0</v>
      </c>
      <c r="AJ48" s="110">
        <f t="shared" si="200"/>
        <v>0</v>
      </c>
      <c r="AK48" s="110">
        <f t="shared" si="200"/>
        <v>0</v>
      </c>
      <c r="AL48" s="110">
        <f t="shared" si="200"/>
        <v>0</v>
      </c>
      <c r="AM48" s="110">
        <f t="shared" si="200"/>
        <v>0</v>
      </c>
      <c r="AN48" s="110">
        <f t="shared" si="200"/>
        <v>0</v>
      </c>
      <c r="AO48" s="110">
        <f t="shared" si="200"/>
        <v>0</v>
      </c>
      <c r="AP48" s="110">
        <f t="shared" si="200"/>
        <v>0</v>
      </c>
      <c r="AQ48" s="110"/>
      <c r="AR48" s="110">
        <f t="shared" si="200"/>
        <v>0</v>
      </c>
      <c r="AS48" s="110">
        <f t="shared" si="200"/>
        <v>0</v>
      </c>
      <c r="AT48" s="110">
        <f t="shared" si="200"/>
        <v>0</v>
      </c>
      <c r="AU48" s="110">
        <f t="shared" si="200"/>
        <v>0</v>
      </c>
      <c r="AV48" s="110">
        <f t="shared" si="200"/>
        <v>0</v>
      </c>
      <c r="AW48" s="110">
        <f t="shared" ref="AV48:BC49" si="201">AW49</f>
        <v>0</v>
      </c>
      <c r="AX48" s="110">
        <f t="shared" si="201"/>
        <v>0</v>
      </c>
      <c r="AY48" s="110">
        <f t="shared" si="201"/>
        <v>0</v>
      </c>
      <c r="AZ48" s="110">
        <f t="shared" si="201"/>
        <v>0</v>
      </c>
      <c r="BA48" s="110">
        <f t="shared" si="201"/>
        <v>0</v>
      </c>
      <c r="BB48" s="110">
        <f t="shared" si="201"/>
        <v>0</v>
      </c>
      <c r="BC48" s="110">
        <f t="shared" si="201"/>
        <v>0</v>
      </c>
    </row>
    <row r="49" spans="1:55" s="109" customFormat="1" ht="60" customHeight="1" x14ac:dyDescent="0.25">
      <c r="A49" s="35" t="s">
        <v>22</v>
      </c>
      <c r="B49" s="35"/>
      <c r="C49" s="35"/>
      <c r="D49" s="35"/>
      <c r="E49" s="120">
        <v>851</v>
      </c>
      <c r="F49" s="143" t="s">
        <v>11</v>
      </c>
      <c r="G49" s="143" t="s">
        <v>39</v>
      </c>
      <c r="H49" s="148" t="s">
        <v>341</v>
      </c>
      <c r="I49" s="143" t="s">
        <v>23</v>
      </c>
      <c r="J49" s="110">
        <f t="shared" si="200"/>
        <v>0</v>
      </c>
      <c r="K49" s="110">
        <f t="shared" si="200"/>
        <v>0</v>
      </c>
      <c r="L49" s="110">
        <f t="shared" si="200"/>
        <v>0</v>
      </c>
      <c r="M49" s="110">
        <f t="shared" si="200"/>
        <v>0</v>
      </c>
      <c r="N49" s="110">
        <f t="shared" si="200"/>
        <v>121984</v>
      </c>
      <c r="O49" s="110">
        <f t="shared" si="200"/>
        <v>0</v>
      </c>
      <c r="P49" s="110">
        <f t="shared" si="200"/>
        <v>121984</v>
      </c>
      <c r="Q49" s="110">
        <f t="shared" si="200"/>
        <v>0</v>
      </c>
      <c r="R49" s="110">
        <f t="shared" si="200"/>
        <v>121984</v>
      </c>
      <c r="S49" s="110">
        <f t="shared" si="200"/>
        <v>0</v>
      </c>
      <c r="T49" s="110">
        <f t="shared" si="200"/>
        <v>121984</v>
      </c>
      <c r="U49" s="110">
        <f t="shared" si="200"/>
        <v>0</v>
      </c>
      <c r="V49" s="110"/>
      <c r="W49" s="110"/>
      <c r="X49" s="110"/>
      <c r="Y49" s="110"/>
      <c r="Z49" s="110"/>
      <c r="AA49" s="110"/>
      <c r="AB49" s="110"/>
      <c r="AC49" s="110"/>
      <c r="AD49" s="110"/>
      <c r="AE49" s="110">
        <f t="shared" si="200"/>
        <v>0</v>
      </c>
      <c r="AF49" s="110">
        <f t="shared" si="200"/>
        <v>0</v>
      </c>
      <c r="AG49" s="110">
        <f t="shared" si="200"/>
        <v>0</v>
      </c>
      <c r="AH49" s="110">
        <f t="shared" si="200"/>
        <v>0</v>
      </c>
      <c r="AI49" s="110">
        <f t="shared" si="200"/>
        <v>0</v>
      </c>
      <c r="AJ49" s="110">
        <f t="shared" si="200"/>
        <v>0</v>
      </c>
      <c r="AK49" s="110">
        <f t="shared" si="200"/>
        <v>0</v>
      </c>
      <c r="AL49" s="110">
        <f t="shared" si="200"/>
        <v>0</v>
      </c>
      <c r="AM49" s="110">
        <f t="shared" si="200"/>
        <v>0</v>
      </c>
      <c r="AN49" s="110">
        <f t="shared" si="200"/>
        <v>0</v>
      </c>
      <c r="AO49" s="110">
        <f t="shared" si="200"/>
        <v>0</v>
      </c>
      <c r="AP49" s="110">
        <f t="shared" si="200"/>
        <v>0</v>
      </c>
      <c r="AQ49" s="110"/>
      <c r="AR49" s="110">
        <f t="shared" si="200"/>
        <v>0</v>
      </c>
      <c r="AS49" s="110">
        <f t="shared" si="200"/>
        <v>0</v>
      </c>
      <c r="AT49" s="110">
        <f t="shared" si="200"/>
        <v>0</v>
      </c>
      <c r="AU49" s="110">
        <f t="shared" si="200"/>
        <v>0</v>
      </c>
      <c r="AV49" s="110">
        <f t="shared" si="201"/>
        <v>0</v>
      </c>
      <c r="AW49" s="110">
        <f t="shared" si="201"/>
        <v>0</v>
      </c>
      <c r="AX49" s="110">
        <f t="shared" si="201"/>
        <v>0</v>
      </c>
      <c r="AY49" s="110">
        <f t="shared" si="201"/>
        <v>0</v>
      </c>
      <c r="AZ49" s="110">
        <f t="shared" si="201"/>
        <v>0</v>
      </c>
      <c r="BA49" s="110">
        <f t="shared" si="201"/>
        <v>0</v>
      </c>
      <c r="BB49" s="110">
        <f t="shared" si="201"/>
        <v>0</v>
      </c>
      <c r="BC49" s="110">
        <f t="shared" si="201"/>
        <v>0</v>
      </c>
    </row>
    <row r="50" spans="1:55" s="109" customFormat="1" ht="60" customHeight="1" x14ac:dyDescent="0.25">
      <c r="A50" s="35" t="s">
        <v>9</v>
      </c>
      <c r="B50" s="35"/>
      <c r="C50" s="35"/>
      <c r="D50" s="35"/>
      <c r="E50" s="120">
        <v>851</v>
      </c>
      <c r="F50" s="143" t="s">
        <v>11</v>
      </c>
      <c r="G50" s="143" t="s">
        <v>39</v>
      </c>
      <c r="H50" s="148" t="s">
        <v>341</v>
      </c>
      <c r="I50" s="143" t="s">
        <v>24</v>
      </c>
      <c r="J50" s="110"/>
      <c r="K50" s="110"/>
      <c r="L50" s="110">
        <f>J50</f>
        <v>0</v>
      </c>
      <c r="M50" s="110"/>
      <c r="N50" s="110">
        <f>1484900-1362916</f>
        <v>121984</v>
      </c>
      <c r="O50" s="110"/>
      <c r="P50" s="110">
        <f>N50</f>
        <v>121984</v>
      </c>
      <c r="Q50" s="110"/>
      <c r="R50" s="110">
        <f t="shared" si="17"/>
        <v>121984</v>
      </c>
      <c r="S50" s="110">
        <f t="shared" ref="S50" si="202">K50+O50</f>
        <v>0</v>
      </c>
      <c r="T50" s="110">
        <f t="shared" ref="T50" si="203">L50+P50</f>
        <v>121984</v>
      </c>
      <c r="U50" s="110">
        <f t="shared" ref="U50" si="204">M50+Q50</f>
        <v>0</v>
      </c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>
        <f>AE50</f>
        <v>0</v>
      </c>
      <c r="AH50" s="110"/>
      <c r="AI50" s="110"/>
      <c r="AJ50" s="110"/>
      <c r="AK50" s="110">
        <f>AI50</f>
        <v>0</v>
      </c>
      <c r="AL50" s="110"/>
      <c r="AM50" s="110">
        <f t="shared" ref="AM50" si="205">AE50+AI50</f>
        <v>0</v>
      </c>
      <c r="AN50" s="110">
        <f t="shared" ref="AN50" si="206">AF50+AJ50</f>
        <v>0</v>
      </c>
      <c r="AO50" s="110">
        <f t="shared" ref="AO50" si="207">AG50+AK50</f>
        <v>0</v>
      </c>
      <c r="AP50" s="110">
        <f t="shared" ref="AP50" si="208">AH50+AL50</f>
        <v>0</v>
      </c>
      <c r="AQ50" s="110"/>
      <c r="AR50" s="110"/>
      <c r="AS50" s="110"/>
      <c r="AT50" s="110">
        <f>AR50</f>
        <v>0</v>
      </c>
      <c r="AU50" s="110"/>
      <c r="AV50" s="110"/>
      <c r="AW50" s="110"/>
      <c r="AX50" s="110">
        <f>AV50</f>
        <v>0</v>
      </c>
      <c r="AY50" s="110"/>
      <c r="AZ50" s="110">
        <f t="shared" ref="AZ50" si="209">AR50+AV50</f>
        <v>0</v>
      </c>
      <c r="BA50" s="110">
        <f t="shared" ref="BA50" si="210">AS50+AW50</f>
        <v>0</v>
      </c>
      <c r="BB50" s="110">
        <f t="shared" ref="BB50" si="211">AT50+AX50</f>
        <v>0</v>
      </c>
      <c r="BC50" s="110">
        <f t="shared" ref="BC50" si="212">AU50+AY50</f>
        <v>0</v>
      </c>
    </row>
    <row r="51" spans="1:55" s="109" customFormat="1" ht="27.75" hidden="1" customHeight="1" x14ac:dyDescent="0.25">
      <c r="A51" s="147" t="s">
        <v>338</v>
      </c>
      <c r="B51" s="35"/>
      <c r="C51" s="35"/>
      <c r="D51" s="35"/>
      <c r="E51" s="120">
        <v>851</v>
      </c>
      <c r="F51" s="143" t="s">
        <v>11</v>
      </c>
      <c r="G51" s="148" t="s">
        <v>39</v>
      </c>
      <c r="H51" s="145" t="s">
        <v>50</v>
      </c>
      <c r="I51" s="143"/>
      <c r="J51" s="110">
        <f t="shared" ref="J51:AV52" si="213">J52</f>
        <v>35500</v>
      </c>
      <c r="K51" s="110">
        <f t="shared" si="213"/>
        <v>0</v>
      </c>
      <c r="L51" s="110">
        <f t="shared" si="213"/>
        <v>35500</v>
      </c>
      <c r="M51" s="110">
        <f t="shared" si="213"/>
        <v>0</v>
      </c>
      <c r="N51" s="110">
        <f t="shared" si="213"/>
        <v>0</v>
      </c>
      <c r="O51" s="110">
        <f t="shared" si="213"/>
        <v>0</v>
      </c>
      <c r="P51" s="110">
        <f t="shared" si="213"/>
        <v>0</v>
      </c>
      <c r="Q51" s="110">
        <f t="shared" si="213"/>
        <v>0</v>
      </c>
      <c r="R51" s="110">
        <f t="shared" si="213"/>
        <v>35500</v>
      </c>
      <c r="S51" s="110">
        <f t="shared" si="213"/>
        <v>0</v>
      </c>
      <c r="T51" s="110">
        <f t="shared" si="213"/>
        <v>35500</v>
      </c>
      <c r="U51" s="110">
        <f t="shared" si="213"/>
        <v>0</v>
      </c>
      <c r="V51" s="110"/>
      <c r="W51" s="110"/>
      <c r="X51" s="110"/>
      <c r="Y51" s="110"/>
      <c r="Z51" s="110"/>
      <c r="AA51" s="110"/>
      <c r="AB51" s="110"/>
      <c r="AC51" s="110"/>
      <c r="AD51" s="110"/>
      <c r="AE51" s="110">
        <f t="shared" si="213"/>
        <v>0</v>
      </c>
      <c r="AF51" s="110">
        <f t="shared" si="213"/>
        <v>0</v>
      </c>
      <c r="AG51" s="110">
        <f t="shared" si="213"/>
        <v>0</v>
      </c>
      <c r="AH51" s="110">
        <f t="shared" si="213"/>
        <v>0</v>
      </c>
      <c r="AI51" s="110">
        <f t="shared" si="213"/>
        <v>0</v>
      </c>
      <c r="AJ51" s="110">
        <f t="shared" si="213"/>
        <v>0</v>
      </c>
      <c r="AK51" s="110">
        <f t="shared" si="213"/>
        <v>0</v>
      </c>
      <c r="AL51" s="110">
        <f t="shared" si="213"/>
        <v>0</v>
      </c>
      <c r="AM51" s="110">
        <f t="shared" si="213"/>
        <v>0</v>
      </c>
      <c r="AN51" s="110">
        <f t="shared" si="213"/>
        <v>0</v>
      </c>
      <c r="AO51" s="110">
        <f t="shared" si="213"/>
        <v>0</v>
      </c>
      <c r="AP51" s="110">
        <f t="shared" si="213"/>
        <v>0</v>
      </c>
      <c r="AQ51" s="110"/>
      <c r="AR51" s="110">
        <f t="shared" si="213"/>
        <v>0</v>
      </c>
      <c r="AS51" s="110">
        <f t="shared" si="213"/>
        <v>0</v>
      </c>
      <c r="AT51" s="110">
        <f t="shared" si="213"/>
        <v>0</v>
      </c>
      <c r="AU51" s="110">
        <f t="shared" si="213"/>
        <v>0</v>
      </c>
      <c r="AV51" s="110">
        <f t="shared" si="213"/>
        <v>0</v>
      </c>
      <c r="AW51" s="110">
        <f t="shared" ref="AV51:BC52" si="214">AW52</f>
        <v>0</v>
      </c>
      <c r="AX51" s="110">
        <f t="shared" si="214"/>
        <v>0</v>
      </c>
      <c r="AY51" s="110">
        <f t="shared" si="214"/>
        <v>0</v>
      </c>
      <c r="AZ51" s="110">
        <f t="shared" si="214"/>
        <v>0</v>
      </c>
      <c r="BA51" s="110">
        <f t="shared" si="214"/>
        <v>0</v>
      </c>
      <c r="BB51" s="110">
        <f t="shared" si="214"/>
        <v>0</v>
      </c>
      <c r="BC51" s="110">
        <f t="shared" si="214"/>
        <v>0</v>
      </c>
    </row>
    <row r="52" spans="1:55" s="109" customFormat="1" ht="17.25" hidden="1" customHeight="1" x14ac:dyDescent="0.25">
      <c r="A52" s="147" t="s">
        <v>22</v>
      </c>
      <c r="B52" s="111"/>
      <c r="C52" s="111"/>
      <c r="D52" s="111"/>
      <c r="E52" s="120">
        <v>851</v>
      </c>
      <c r="F52" s="143" t="s">
        <v>11</v>
      </c>
      <c r="G52" s="148" t="s">
        <v>39</v>
      </c>
      <c r="H52" s="145" t="s">
        <v>50</v>
      </c>
      <c r="I52" s="143" t="s">
        <v>23</v>
      </c>
      <c r="J52" s="110">
        <f t="shared" si="213"/>
        <v>35500</v>
      </c>
      <c r="K52" s="110">
        <f t="shared" si="213"/>
        <v>0</v>
      </c>
      <c r="L52" s="110">
        <f t="shared" si="213"/>
        <v>35500</v>
      </c>
      <c r="M52" s="110">
        <f t="shared" si="213"/>
        <v>0</v>
      </c>
      <c r="N52" s="110">
        <f t="shared" si="213"/>
        <v>0</v>
      </c>
      <c r="O52" s="110">
        <f t="shared" si="213"/>
        <v>0</v>
      </c>
      <c r="P52" s="110">
        <f t="shared" si="213"/>
        <v>0</v>
      </c>
      <c r="Q52" s="110">
        <f t="shared" si="213"/>
        <v>0</v>
      </c>
      <c r="R52" s="110">
        <f t="shared" si="213"/>
        <v>35500</v>
      </c>
      <c r="S52" s="110">
        <f t="shared" si="213"/>
        <v>0</v>
      </c>
      <c r="T52" s="110">
        <f t="shared" si="213"/>
        <v>35500</v>
      </c>
      <c r="U52" s="110">
        <f t="shared" si="213"/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>
        <f t="shared" si="213"/>
        <v>0</v>
      </c>
      <c r="AF52" s="110">
        <f t="shared" si="213"/>
        <v>0</v>
      </c>
      <c r="AG52" s="110">
        <f t="shared" si="213"/>
        <v>0</v>
      </c>
      <c r="AH52" s="110">
        <f t="shared" si="213"/>
        <v>0</v>
      </c>
      <c r="AI52" s="110">
        <f t="shared" si="213"/>
        <v>0</v>
      </c>
      <c r="AJ52" s="110">
        <f t="shared" si="213"/>
        <v>0</v>
      </c>
      <c r="AK52" s="110">
        <f t="shared" si="213"/>
        <v>0</v>
      </c>
      <c r="AL52" s="110">
        <f t="shared" si="213"/>
        <v>0</v>
      </c>
      <c r="AM52" s="110">
        <f t="shared" si="213"/>
        <v>0</v>
      </c>
      <c r="AN52" s="110">
        <f t="shared" si="213"/>
        <v>0</v>
      </c>
      <c r="AO52" s="110">
        <f t="shared" si="213"/>
        <v>0</v>
      </c>
      <c r="AP52" s="110">
        <f t="shared" si="213"/>
        <v>0</v>
      </c>
      <c r="AQ52" s="110"/>
      <c r="AR52" s="110">
        <f t="shared" si="213"/>
        <v>0</v>
      </c>
      <c r="AS52" s="110">
        <f t="shared" si="213"/>
        <v>0</v>
      </c>
      <c r="AT52" s="110">
        <f t="shared" si="213"/>
        <v>0</v>
      </c>
      <c r="AU52" s="110">
        <f t="shared" si="213"/>
        <v>0</v>
      </c>
      <c r="AV52" s="110">
        <f t="shared" si="214"/>
        <v>0</v>
      </c>
      <c r="AW52" s="110">
        <f t="shared" si="214"/>
        <v>0</v>
      </c>
      <c r="AX52" s="110">
        <f t="shared" si="214"/>
        <v>0</v>
      </c>
      <c r="AY52" s="110">
        <f t="shared" si="214"/>
        <v>0</v>
      </c>
      <c r="AZ52" s="110">
        <f t="shared" si="214"/>
        <v>0</v>
      </c>
      <c r="BA52" s="110">
        <f t="shared" si="214"/>
        <v>0</v>
      </c>
      <c r="BB52" s="110">
        <f t="shared" si="214"/>
        <v>0</v>
      </c>
      <c r="BC52" s="110">
        <f t="shared" si="214"/>
        <v>0</v>
      </c>
    </row>
    <row r="53" spans="1:55" s="109" customFormat="1" ht="17.25" hidden="1" customHeight="1" x14ac:dyDescent="0.25">
      <c r="A53" s="147" t="s">
        <v>9</v>
      </c>
      <c r="B53" s="35"/>
      <c r="C53" s="35"/>
      <c r="D53" s="35"/>
      <c r="E53" s="120">
        <v>851</v>
      </c>
      <c r="F53" s="143" t="s">
        <v>11</v>
      </c>
      <c r="G53" s="148" t="s">
        <v>39</v>
      </c>
      <c r="H53" s="145" t="s">
        <v>50</v>
      </c>
      <c r="I53" s="143" t="s">
        <v>24</v>
      </c>
      <c r="J53" s="110">
        <v>35500</v>
      </c>
      <c r="K53" s="110"/>
      <c r="L53" s="110">
        <f>J53</f>
        <v>35500</v>
      </c>
      <c r="M53" s="110"/>
      <c r="N53" s="110"/>
      <c r="O53" s="110"/>
      <c r="P53" s="110">
        <f>N53</f>
        <v>0</v>
      </c>
      <c r="Q53" s="110"/>
      <c r="R53" s="110">
        <f t="shared" si="17"/>
        <v>35500</v>
      </c>
      <c r="S53" s="110">
        <f t="shared" ref="S53" si="215">K53+O53</f>
        <v>0</v>
      </c>
      <c r="T53" s="110">
        <f t="shared" ref="T53" si="216">L53+P53</f>
        <v>35500</v>
      </c>
      <c r="U53" s="110">
        <f t="shared" ref="U53" si="217">M53+Q53</f>
        <v>0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>
        <f>AE53</f>
        <v>0</v>
      </c>
      <c r="AH53" s="110"/>
      <c r="AI53" s="110"/>
      <c r="AJ53" s="110"/>
      <c r="AK53" s="110">
        <f>AI53</f>
        <v>0</v>
      </c>
      <c r="AL53" s="110"/>
      <c r="AM53" s="110">
        <f t="shared" ref="AM53" si="218">AE53+AI53</f>
        <v>0</v>
      </c>
      <c r="AN53" s="110">
        <f t="shared" ref="AN53" si="219">AF53+AJ53</f>
        <v>0</v>
      </c>
      <c r="AO53" s="110">
        <f t="shared" ref="AO53" si="220">AG53+AK53</f>
        <v>0</v>
      </c>
      <c r="AP53" s="110">
        <f t="shared" ref="AP53" si="221">AH53+AL53</f>
        <v>0</v>
      </c>
      <c r="AQ53" s="110"/>
      <c r="AR53" s="110"/>
      <c r="AS53" s="110"/>
      <c r="AT53" s="110">
        <f>AR53</f>
        <v>0</v>
      </c>
      <c r="AU53" s="110"/>
      <c r="AV53" s="110"/>
      <c r="AW53" s="110"/>
      <c r="AX53" s="110">
        <f>AV53</f>
        <v>0</v>
      </c>
      <c r="AY53" s="110"/>
      <c r="AZ53" s="110">
        <f t="shared" ref="AZ53" si="222">AR53+AV53</f>
        <v>0</v>
      </c>
      <c r="BA53" s="110">
        <f t="shared" ref="BA53" si="223">AS53+AW53</f>
        <v>0</v>
      </c>
      <c r="BB53" s="110">
        <f t="shared" ref="BB53" si="224">AT53+AX53</f>
        <v>0</v>
      </c>
      <c r="BC53" s="110">
        <f t="shared" ref="BC53" si="225">AU53+AY53</f>
        <v>0</v>
      </c>
    </row>
    <row r="54" spans="1:55" s="150" customFormat="1" ht="17.25" hidden="1" customHeight="1" x14ac:dyDescent="0.25">
      <c r="A54" s="147" t="s">
        <v>51</v>
      </c>
      <c r="B54" s="120"/>
      <c r="C54" s="120"/>
      <c r="D54" s="120"/>
      <c r="E54" s="120">
        <v>851</v>
      </c>
      <c r="F54" s="148" t="s">
        <v>11</v>
      </c>
      <c r="G54" s="148" t="s">
        <v>39</v>
      </c>
      <c r="H54" s="145" t="s">
        <v>52</v>
      </c>
      <c r="I54" s="148"/>
      <c r="J54" s="110">
        <f t="shared" ref="J54:AV55" si="226">J55</f>
        <v>2921000</v>
      </c>
      <c r="K54" s="110">
        <f t="shared" si="226"/>
        <v>0</v>
      </c>
      <c r="L54" s="110">
        <f t="shared" si="226"/>
        <v>2921000</v>
      </c>
      <c r="M54" s="110">
        <f t="shared" si="226"/>
        <v>0</v>
      </c>
      <c r="N54" s="110">
        <f t="shared" si="226"/>
        <v>0</v>
      </c>
      <c r="O54" s="110">
        <f t="shared" si="226"/>
        <v>0</v>
      </c>
      <c r="P54" s="110">
        <f t="shared" si="226"/>
        <v>0</v>
      </c>
      <c r="Q54" s="110">
        <f t="shared" si="226"/>
        <v>0</v>
      </c>
      <c r="R54" s="110">
        <f t="shared" si="226"/>
        <v>2921000</v>
      </c>
      <c r="S54" s="110">
        <f t="shared" si="226"/>
        <v>0</v>
      </c>
      <c r="T54" s="110">
        <f t="shared" si="226"/>
        <v>2921000</v>
      </c>
      <c r="U54" s="110">
        <f t="shared" si="226"/>
        <v>0</v>
      </c>
      <c r="V54" s="110"/>
      <c r="W54" s="110"/>
      <c r="X54" s="110"/>
      <c r="Y54" s="110"/>
      <c r="Z54" s="110"/>
      <c r="AA54" s="110"/>
      <c r="AB54" s="110"/>
      <c r="AC54" s="110"/>
      <c r="AD54" s="110"/>
      <c r="AE54" s="110">
        <f t="shared" si="226"/>
        <v>2921000</v>
      </c>
      <c r="AF54" s="110">
        <f t="shared" si="226"/>
        <v>0</v>
      </c>
      <c r="AG54" s="110">
        <f t="shared" si="226"/>
        <v>2921000</v>
      </c>
      <c r="AH54" s="110">
        <f t="shared" si="226"/>
        <v>0</v>
      </c>
      <c r="AI54" s="110">
        <f t="shared" si="226"/>
        <v>0</v>
      </c>
      <c r="AJ54" s="110">
        <f t="shared" si="226"/>
        <v>0</v>
      </c>
      <c r="AK54" s="110">
        <f t="shared" si="226"/>
        <v>0</v>
      </c>
      <c r="AL54" s="110">
        <f t="shared" si="226"/>
        <v>0</v>
      </c>
      <c r="AM54" s="110">
        <f t="shared" si="226"/>
        <v>2921000</v>
      </c>
      <c r="AN54" s="110">
        <f t="shared" si="226"/>
        <v>0</v>
      </c>
      <c r="AO54" s="110">
        <f t="shared" si="226"/>
        <v>2921000</v>
      </c>
      <c r="AP54" s="110">
        <f t="shared" si="226"/>
        <v>0</v>
      </c>
      <c r="AQ54" s="110"/>
      <c r="AR54" s="110">
        <f t="shared" si="226"/>
        <v>2921000</v>
      </c>
      <c r="AS54" s="110">
        <f t="shared" si="226"/>
        <v>0</v>
      </c>
      <c r="AT54" s="110">
        <f t="shared" si="226"/>
        <v>2921000</v>
      </c>
      <c r="AU54" s="110">
        <f t="shared" si="226"/>
        <v>0</v>
      </c>
      <c r="AV54" s="110">
        <f t="shared" si="226"/>
        <v>0</v>
      </c>
      <c r="AW54" s="110">
        <f t="shared" ref="AV54:BC55" si="227">AW55</f>
        <v>0</v>
      </c>
      <c r="AX54" s="110">
        <f t="shared" si="227"/>
        <v>0</v>
      </c>
      <c r="AY54" s="110">
        <f t="shared" si="227"/>
        <v>0</v>
      </c>
      <c r="AZ54" s="110">
        <f t="shared" si="227"/>
        <v>2921000</v>
      </c>
      <c r="BA54" s="110">
        <f t="shared" si="227"/>
        <v>0</v>
      </c>
      <c r="BB54" s="110">
        <f t="shared" si="227"/>
        <v>2921000</v>
      </c>
      <c r="BC54" s="110">
        <f t="shared" si="227"/>
        <v>0</v>
      </c>
    </row>
    <row r="55" spans="1:55" s="109" customFormat="1" ht="17.25" hidden="1" customHeight="1" x14ac:dyDescent="0.25">
      <c r="A55" s="147" t="s">
        <v>53</v>
      </c>
      <c r="B55" s="35"/>
      <c r="C55" s="35"/>
      <c r="D55" s="35"/>
      <c r="E55" s="120">
        <v>851</v>
      </c>
      <c r="F55" s="143" t="s">
        <v>11</v>
      </c>
      <c r="G55" s="143" t="s">
        <v>39</v>
      </c>
      <c r="H55" s="145" t="s">
        <v>52</v>
      </c>
      <c r="I55" s="36">
        <v>600</v>
      </c>
      <c r="J55" s="110">
        <f t="shared" si="226"/>
        <v>2921000</v>
      </c>
      <c r="K55" s="110">
        <f t="shared" si="226"/>
        <v>0</v>
      </c>
      <c r="L55" s="110">
        <f t="shared" si="226"/>
        <v>2921000</v>
      </c>
      <c r="M55" s="110">
        <f t="shared" si="226"/>
        <v>0</v>
      </c>
      <c r="N55" s="110">
        <f t="shared" si="226"/>
        <v>0</v>
      </c>
      <c r="O55" s="110">
        <f t="shared" si="226"/>
        <v>0</v>
      </c>
      <c r="P55" s="110">
        <f t="shared" si="226"/>
        <v>0</v>
      </c>
      <c r="Q55" s="110">
        <f t="shared" si="226"/>
        <v>0</v>
      </c>
      <c r="R55" s="110">
        <f t="shared" si="226"/>
        <v>2921000</v>
      </c>
      <c r="S55" s="110">
        <f t="shared" si="226"/>
        <v>0</v>
      </c>
      <c r="T55" s="110">
        <f t="shared" si="226"/>
        <v>2921000</v>
      </c>
      <c r="U55" s="110">
        <f t="shared" si="226"/>
        <v>0</v>
      </c>
      <c r="V55" s="110"/>
      <c r="W55" s="110"/>
      <c r="X55" s="110"/>
      <c r="Y55" s="110"/>
      <c r="Z55" s="110"/>
      <c r="AA55" s="110"/>
      <c r="AB55" s="110"/>
      <c r="AC55" s="110"/>
      <c r="AD55" s="110"/>
      <c r="AE55" s="110">
        <f t="shared" si="226"/>
        <v>2921000</v>
      </c>
      <c r="AF55" s="110">
        <f t="shared" si="226"/>
        <v>0</v>
      </c>
      <c r="AG55" s="110">
        <f t="shared" si="226"/>
        <v>2921000</v>
      </c>
      <c r="AH55" s="110">
        <f t="shared" si="226"/>
        <v>0</v>
      </c>
      <c r="AI55" s="110">
        <f t="shared" si="226"/>
        <v>0</v>
      </c>
      <c r="AJ55" s="110">
        <f t="shared" si="226"/>
        <v>0</v>
      </c>
      <c r="AK55" s="110">
        <f t="shared" si="226"/>
        <v>0</v>
      </c>
      <c r="AL55" s="110">
        <f t="shared" si="226"/>
        <v>0</v>
      </c>
      <c r="AM55" s="110">
        <f t="shared" si="226"/>
        <v>2921000</v>
      </c>
      <c r="AN55" s="110">
        <f t="shared" si="226"/>
        <v>0</v>
      </c>
      <c r="AO55" s="110">
        <f t="shared" si="226"/>
        <v>2921000</v>
      </c>
      <c r="AP55" s="110">
        <f t="shared" si="226"/>
        <v>0</v>
      </c>
      <c r="AQ55" s="110"/>
      <c r="AR55" s="110">
        <f t="shared" si="226"/>
        <v>2921000</v>
      </c>
      <c r="AS55" s="110">
        <f t="shared" si="226"/>
        <v>0</v>
      </c>
      <c r="AT55" s="110">
        <f t="shared" si="226"/>
        <v>2921000</v>
      </c>
      <c r="AU55" s="110">
        <f t="shared" si="226"/>
        <v>0</v>
      </c>
      <c r="AV55" s="110">
        <f t="shared" si="227"/>
        <v>0</v>
      </c>
      <c r="AW55" s="110">
        <f t="shared" si="227"/>
        <v>0</v>
      </c>
      <c r="AX55" s="110">
        <f t="shared" si="227"/>
        <v>0</v>
      </c>
      <c r="AY55" s="110">
        <f t="shared" si="227"/>
        <v>0</v>
      </c>
      <c r="AZ55" s="110">
        <f t="shared" si="227"/>
        <v>2921000</v>
      </c>
      <c r="BA55" s="110">
        <f t="shared" si="227"/>
        <v>0</v>
      </c>
      <c r="BB55" s="110">
        <f t="shared" si="227"/>
        <v>2921000</v>
      </c>
      <c r="BC55" s="110">
        <f t="shared" si="227"/>
        <v>0</v>
      </c>
    </row>
    <row r="56" spans="1:55" s="109" customFormat="1" ht="17.25" hidden="1" customHeight="1" x14ac:dyDescent="0.25">
      <c r="A56" s="147" t="s">
        <v>108</v>
      </c>
      <c r="B56" s="35"/>
      <c r="C56" s="35"/>
      <c r="D56" s="35"/>
      <c r="E56" s="120">
        <v>851</v>
      </c>
      <c r="F56" s="143" t="s">
        <v>11</v>
      </c>
      <c r="G56" s="143" t="s">
        <v>39</v>
      </c>
      <c r="H56" s="145" t="s">
        <v>52</v>
      </c>
      <c r="I56" s="36">
        <v>610</v>
      </c>
      <c r="J56" s="110">
        <v>2921000</v>
      </c>
      <c r="K56" s="110"/>
      <c r="L56" s="110">
        <f>J56</f>
        <v>2921000</v>
      </c>
      <c r="M56" s="110"/>
      <c r="N56" s="110"/>
      <c r="O56" s="110"/>
      <c r="P56" s="110">
        <f>N56</f>
        <v>0</v>
      </c>
      <c r="Q56" s="110"/>
      <c r="R56" s="110">
        <f t="shared" si="17"/>
        <v>2921000</v>
      </c>
      <c r="S56" s="110">
        <f t="shared" ref="S56" si="228">K56+O56</f>
        <v>0</v>
      </c>
      <c r="T56" s="110">
        <f t="shared" ref="T56" si="229">L56+P56</f>
        <v>2921000</v>
      </c>
      <c r="U56" s="110">
        <f t="shared" ref="U56" si="230">M56+Q56</f>
        <v>0</v>
      </c>
      <c r="V56" s="110"/>
      <c r="W56" s="110"/>
      <c r="X56" s="110"/>
      <c r="Y56" s="110"/>
      <c r="Z56" s="110"/>
      <c r="AA56" s="110"/>
      <c r="AB56" s="110"/>
      <c r="AC56" s="110"/>
      <c r="AD56" s="110"/>
      <c r="AE56" s="110">
        <v>2921000</v>
      </c>
      <c r="AF56" s="110"/>
      <c r="AG56" s="110">
        <f>AE56</f>
        <v>2921000</v>
      </c>
      <c r="AH56" s="110"/>
      <c r="AI56" s="110"/>
      <c r="AJ56" s="110"/>
      <c r="AK56" s="110">
        <f>AI56</f>
        <v>0</v>
      </c>
      <c r="AL56" s="110"/>
      <c r="AM56" s="110">
        <f t="shared" ref="AM56" si="231">AE56+AI56</f>
        <v>2921000</v>
      </c>
      <c r="AN56" s="110">
        <f t="shared" ref="AN56" si="232">AF56+AJ56</f>
        <v>0</v>
      </c>
      <c r="AO56" s="110">
        <f t="shared" ref="AO56" si="233">AG56+AK56</f>
        <v>2921000</v>
      </c>
      <c r="AP56" s="110">
        <f t="shared" ref="AP56" si="234">AH56+AL56</f>
        <v>0</v>
      </c>
      <c r="AQ56" s="110"/>
      <c r="AR56" s="110">
        <v>2921000</v>
      </c>
      <c r="AS56" s="110"/>
      <c r="AT56" s="110">
        <f>AR56</f>
        <v>2921000</v>
      </c>
      <c r="AU56" s="110"/>
      <c r="AV56" s="110"/>
      <c r="AW56" s="110"/>
      <c r="AX56" s="110">
        <f>AV56</f>
        <v>0</v>
      </c>
      <c r="AY56" s="110"/>
      <c r="AZ56" s="110">
        <f t="shared" ref="AZ56" si="235">AR56+AV56</f>
        <v>2921000</v>
      </c>
      <c r="BA56" s="110">
        <f t="shared" ref="BA56" si="236">AS56+AW56</f>
        <v>0</v>
      </c>
      <c r="BB56" s="110">
        <f t="shared" ref="BB56" si="237">AT56+AX56</f>
        <v>2921000</v>
      </c>
      <c r="BC56" s="110">
        <f t="shared" ref="BC56" si="238">AU56+AY56</f>
        <v>0</v>
      </c>
    </row>
    <row r="57" spans="1:55" s="12" customFormat="1" ht="17.25" hidden="1" customHeight="1" x14ac:dyDescent="0.25">
      <c r="A57" s="144" t="s">
        <v>55</v>
      </c>
      <c r="B57" s="146"/>
      <c r="C57" s="146"/>
      <c r="D57" s="146"/>
      <c r="E57" s="36">
        <v>851</v>
      </c>
      <c r="F57" s="25" t="s">
        <v>56</v>
      </c>
      <c r="G57" s="25"/>
      <c r="H57" s="145" t="s">
        <v>61</v>
      </c>
      <c r="I57" s="25"/>
      <c r="J57" s="26">
        <f t="shared" ref="J57:AV58" si="239">J58</f>
        <v>1617579</v>
      </c>
      <c r="K57" s="26">
        <f t="shared" si="239"/>
        <v>1010987</v>
      </c>
      <c r="L57" s="26">
        <f t="shared" si="239"/>
        <v>0</v>
      </c>
      <c r="M57" s="26">
        <f t="shared" si="239"/>
        <v>606592</v>
      </c>
      <c r="N57" s="26">
        <f t="shared" si="239"/>
        <v>0</v>
      </c>
      <c r="O57" s="26">
        <f t="shared" si="239"/>
        <v>0</v>
      </c>
      <c r="P57" s="26">
        <f t="shared" si="239"/>
        <v>0</v>
      </c>
      <c r="Q57" s="26">
        <f t="shared" si="239"/>
        <v>0</v>
      </c>
      <c r="R57" s="26">
        <f t="shared" si="239"/>
        <v>1617579</v>
      </c>
      <c r="S57" s="26">
        <f t="shared" si="239"/>
        <v>1010987</v>
      </c>
      <c r="T57" s="26">
        <f t="shared" si="239"/>
        <v>0</v>
      </c>
      <c r="U57" s="26">
        <f t="shared" si="239"/>
        <v>606592</v>
      </c>
      <c r="V57" s="26"/>
      <c r="W57" s="26"/>
      <c r="X57" s="26"/>
      <c r="Y57" s="26"/>
      <c r="Z57" s="26"/>
      <c r="AA57" s="26"/>
      <c r="AB57" s="26"/>
      <c r="AC57" s="26"/>
      <c r="AD57" s="26"/>
      <c r="AE57" s="26">
        <f t="shared" si="239"/>
        <v>1631943</v>
      </c>
      <c r="AF57" s="26">
        <f t="shared" si="239"/>
        <v>1019964</v>
      </c>
      <c r="AG57" s="26">
        <f t="shared" si="239"/>
        <v>0</v>
      </c>
      <c r="AH57" s="26">
        <f t="shared" si="239"/>
        <v>611979</v>
      </c>
      <c r="AI57" s="26">
        <f t="shared" si="239"/>
        <v>0</v>
      </c>
      <c r="AJ57" s="26">
        <f t="shared" si="239"/>
        <v>0</v>
      </c>
      <c r="AK57" s="26">
        <f t="shared" si="239"/>
        <v>0</v>
      </c>
      <c r="AL57" s="26">
        <f t="shared" si="239"/>
        <v>0</v>
      </c>
      <c r="AM57" s="26">
        <f t="shared" si="239"/>
        <v>1631943</v>
      </c>
      <c r="AN57" s="26">
        <f t="shared" si="239"/>
        <v>1019964</v>
      </c>
      <c r="AO57" s="26">
        <f t="shared" si="239"/>
        <v>0</v>
      </c>
      <c r="AP57" s="26">
        <f t="shared" si="239"/>
        <v>611979</v>
      </c>
      <c r="AQ57" s="26"/>
      <c r="AR57" s="26">
        <f t="shared" si="239"/>
        <v>1694998</v>
      </c>
      <c r="AS57" s="26">
        <f t="shared" si="239"/>
        <v>1059374</v>
      </c>
      <c r="AT57" s="26">
        <f t="shared" si="239"/>
        <v>0</v>
      </c>
      <c r="AU57" s="26">
        <f t="shared" si="239"/>
        <v>635624</v>
      </c>
      <c r="AV57" s="26">
        <f t="shared" si="239"/>
        <v>0</v>
      </c>
      <c r="AW57" s="26">
        <f t="shared" ref="AV57:BC58" si="240">AW58</f>
        <v>0</v>
      </c>
      <c r="AX57" s="26">
        <f t="shared" si="240"/>
        <v>0</v>
      </c>
      <c r="AY57" s="26">
        <f t="shared" si="240"/>
        <v>0</v>
      </c>
      <c r="AZ57" s="26">
        <f t="shared" si="240"/>
        <v>1694998</v>
      </c>
      <c r="BA57" s="26">
        <f t="shared" si="240"/>
        <v>1059374</v>
      </c>
      <c r="BB57" s="26">
        <f t="shared" si="240"/>
        <v>0</v>
      </c>
      <c r="BC57" s="26">
        <f t="shared" si="240"/>
        <v>635624</v>
      </c>
    </row>
    <row r="58" spans="1:55" s="151" customFormat="1" ht="17.25" hidden="1" customHeight="1" x14ac:dyDescent="0.25">
      <c r="A58" s="144" t="s">
        <v>57</v>
      </c>
      <c r="B58" s="23"/>
      <c r="C58" s="23"/>
      <c r="D58" s="23"/>
      <c r="E58" s="36">
        <v>851</v>
      </c>
      <c r="F58" s="25" t="s">
        <v>56</v>
      </c>
      <c r="G58" s="25" t="s">
        <v>58</v>
      </c>
      <c r="H58" s="145" t="s">
        <v>61</v>
      </c>
      <c r="I58" s="25"/>
      <c r="J58" s="26">
        <f t="shared" si="239"/>
        <v>1617579</v>
      </c>
      <c r="K58" s="26">
        <f t="shared" si="239"/>
        <v>1010987</v>
      </c>
      <c r="L58" s="26">
        <f t="shared" si="239"/>
        <v>0</v>
      </c>
      <c r="M58" s="26">
        <f t="shared" si="239"/>
        <v>606592</v>
      </c>
      <c r="N58" s="26">
        <f t="shared" si="239"/>
        <v>0</v>
      </c>
      <c r="O58" s="26">
        <f t="shared" si="239"/>
        <v>0</v>
      </c>
      <c r="P58" s="26">
        <f t="shared" si="239"/>
        <v>0</v>
      </c>
      <c r="Q58" s="26">
        <f t="shared" si="239"/>
        <v>0</v>
      </c>
      <c r="R58" s="26">
        <f t="shared" si="239"/>
        <v>1617579</v>
      </c>
      <c r="S58" s="26">
        <f t="shared" si="239"/>
        <v>1010987</v>
      </c>
      <c r="T58" s="26">
        <f t="shared" si="239"/>
        <v>0</v>
      </c>
      <c r="U58" s="26">
        <f t="shared" si="239"/>
        <v>606592</v>
      </c>
      <c r="V58" s="26"/>
      <c r="W58" s="26"/>
      <c r="X58" s="26"/>
      <c r="Y58" s="26"/>
      <c r="Z58" s="26"/>
      <c r="AA58" s="26"/>
      <c r="AB58" s="26"/>
      <c r="AC58" s="26"/>
      <c r="AD58" s="26"/>
      <c r="AE58" s="26">
        <f t="shared" si="239"/>
        <v>1631943</v>
      </c>
      <c r="AF58" s="26">
        <f t="shared" si="239"/>
        <v>1019964</v>
      </c>
      <c r="AG58" s="26">
        <f t="shared" si="239"/>
        <v>0</v>
      </c>
      <c r="AH58" s="26">
        <f t="shared" si="239"/>
        <v>611979</v>
      </c>
      <c r="AI58" s="26">
        <f t="shared" si="239"/>
        <v>0</v>
      </c>
      <c r="AJ58" s="26">
        <f t="shared" si="239"/>
        <v>0</v>
      </c>
      <c r="AK58" s="26">
        <f t="shared" si="239"/>
        <v>0</v>
      </c>
      <c r="AL58" s="26">
        <f t="shared" si="239"/>
        <v>0</v>
      </c>
      <c r="AM58" s="26">
        <f t="shared" si="239"/>
        <v>1631943</v>
      </c>
      <c r="AN58" s="26">
        <f t="shared" si="239"/>
        <v>1019964</v>
      </c>
      <c r="AO58" s="26">
        <f t="shared" si="239"/>
        <v>0</v>
      </c>
      <c r="AP58" s="26">
        <f t="shared" si="239"/>
        <v>611979</v>
      </c>
      <c r="AQ58" s="26"/>
      <c r="AR58" s="26">
        <f t="shared" si="239"/>
        <v>1694998</v>
      </c>
      <c r="AS58" s="26">
        <f t="shared" si="239"/>
        <v>1059374</v>
      </c>
      <c r="AT58" s="26">
        <f t="shared" si="239"/>
        <v>0</v>
      </c>
      <c r="AU58" s="26">
        <f t="shared" si="239"/>
        <v>635624</v>
      </c>
      <c r="AV58" s="26">
        <f t="shared" si="240"/>
        <v>0</v>
      </c>
      <c r="AW58" s="26">
        <f t="shared" si="240"/>
        <v>0</v>
      </c>
      <c r="AX58" s="26">
        <f t="shared" si="240"/>
        <v>0</v>
      </c>
      <c r="AY58" s="26">
        <f t="shared" si="240"/>
        <v>0</v>
      </c>
      <c r="AZ58" s="26">
        <f t="shared" si="240"/>
        <v>1694998</v>
      </c>
      <c r="BA58" s="26">
        <f t="shared" si="240"/>
        <v>1059374</v>
      </c>
      <c r="BB58" s="26">
        <f t="shared" si="240"/>
        <v>0</v>
      </c>
      <c r="BC58" s="26">
        <f t="shared" si="240"/>
        <v>635624</v>
      </c>
    </row>
    <row r="59" spans="1:55" s="150" customFormat="1" ht="30" hidden="1" customHeight="1" x14ac:dyDescent="0.25">
      <c r="A59" s="147" t="s">
        <v>59</v>
      </c>
      <c r="B59" s="111"/>
      <c r="C59" s="111"/>
      <c r="D59" s="111"/>
      <c r="E59" s="36">
        <v>851</v>
      </c>
      <c r="F59" s="120" t="s">
        <v>56</v>
      </c>
      <c r="G59" s="120" t="s">
        <v>58</v>
      </c>
      <c r="H59" s="145" t="s">
        <v>60</v>
      </c>
      <c r="I59" s="120" t="s">
        <v>61</v>
      </c>
      <c r="J59" s="110">
        <f t="shared" ref="J59" si="241">J60+J62+J64</f>
        <v>1617579</v>
      </c>
      <c r="K59" s="110">
        <f t="shared" ref="K59:U59" si="242">K60+K62+K64</f>
        <v>1010987</v>
      </c>
      <c r="L59" s="110">
        <f t="shared" si="242"/>
        <v>0</v>
      </c>
      <c r="M59" s="110">
        <f t="shared" si="242"/>
        <v>606592</v>
      </c>
      <c r="N59" s="110">
        <f t="shared" si="242"/>
        <v>0</v>
      </c>
      <c r="O59" s="110">
        <f t="shared" ref="O59:Q59" si="243">O60+O62+O64</f>
        <v>0</v>
      </c>
      <c r="P59" s="110">
        <f t="shared" si="243"/>
        <v>0</v>
      </c>
      <c r="Q59" s="110">
        <f t="shared" si="243"/>
        <v>0</v>
      </c>
      <c r="R59" s="110">
        <f t="shared" si="242"/>
        <v>1617579</v>
      </c>
      <c r="S59" s="110">
        <f t="shared" si="242"/>
        <v>1010987</v>
      </c>
      <c r="T59" s="110">
        <f t="shared" si="242"/>
        <v>0</v>
      </c>
      <c r="U59" s="110">
        <f t="shared" si="242"/>
        <v>606592</v>
      </c>
      <c r="V59" s="110"/>
      <c r="W59" s="110"/>
      <c r="X59" s="110"/>
      <c r="Y59" s="110"/>
      <c r="Z59" s="110"/>
      <c r="AA59" s="110"/>
      <c r="AB59" s="110"/>
      <c r="AC59" s="110"/>
      <c r="AD59" s="110"/>
      <c r="AE59" s="110">
        <f t="shared" ref="AE59:AR59" si="244">AE60+AE62+AE64</f>
        <v>1631943</v>
      </c>
      <c r="AF59" s="110">
        <f t="shared" si="244"/>
        <v>1019964</v>
      </c>
      <c r="AG59" s="110">
        <f t="shared" si="244"/>
        <v>0</v>
      </c>
      <c r="AH59" s="110">
        <f t="shared" si="244"/>
        <v>611979</v>
      </c>
      <c r="AI59" s="110">
        <f t="shared" si="244"/>
        <v>0</v>
      </c>
      <c r="AJ59" s="110">
        <f t="shared" si="244"/>
        <v>0</v>
      </c>
      <c r="AK59" s="110">
        <f t="shared" si="244"/>
        <v>0</v>
      </c>
      <c r="AL59" s="110">
        <f t="shared" si="244"/>
        <v>0</v>
      </c>
      <c r="AM59" s="110">
        <f t="shared" si="244"/>
        <v>1631943</v>
      </c>
      <c r="AN59" s="110">
        <f t="shared" si="244"/>
        <v>1019964</v>
      </c>
      <c r="AO59" s="110">
        <f t="shared" si="244"/>
        <v>0</v>
      </c>
      <c r="AP59" s="110">
        <f t="shared" si="244"/>
        <v>611979</v>
      </c>
      <c r="AQ59" s="110"/>
      <c r="AR59" s="110">
        <f t="shared" si="244"/>
        <v>1694998</v>
      </c>
      <c r="AS59" s="110">
        <f t="shared" ref="AS59:BC59" si="245">AS60+AS62+AS64</f>
        <v>1059374</v>
      </c>
      <c r="AT59" s="110">
        <f t="shared" si="245"/>
        <v>0</v>
      </c>
      <c r="AU59" s="110">
        <f t="shared" si="245"/>
        <v>635624</v>
      </c>
      <c r="AV59" s="110">
        <f t="shared" si="245"/>
        <v>0</v>
      </c>
      <c r="AW59" s="110">
        <f t="shared" si="245"/>
        <v>0</v>
      </c>
      <c r="AX59" s="110">
        <f t="shared" si="245"/>
        <v>0</v>
      </c>
      <c r="AY59" s="110">
        <f t="shared" si="245"/>
        <v>0</v>
      </c>
      <c r="AZ59" s="110">
        <f t="shared" si="245"/>
        <v>1694998</v>
      </c>
      <c r="BA59" s="110">
        <f t="shared" si="245"/>
        <v>1059374</v>
      </c>
      <c r="BB59" s="110">
        <f t="shared" si="245"/>
        <v>0</v>
      </c>
      <c r="BC59" s="110">
        <f t="shared" si="245"/>
        <v>635624</v>
      </c>
    </row>
    <row r="60" spans="1:55" s="109" customFormat="1" ht="17.25" hidden="1" customHeight="1" x14ac:dyDescent="0.25">
      <c r="A60" s="147" t="s">
        <v>16</v>
      </c>
      <c r="B60" s="120"/>
      <c r="C60" s="120"/>
      <c r="D60" s="120"/>
      <c r="E60" s="120">
        <v>851</v>
      </c>
      <c r="F60" s="143" t="s">
        <v>56</v>
      </c>
      <c r="G60" s="143" t="s">
        <v>58</v>
      </c>
      <c r="H60" s="145" t="s">
        <v>60</v>
      </c>
      <c r="I60" s="143" t="s">
        <v>18</v>
      </c>
      <c r="J60" s="110">
        <f t="shared" ref="J60:BC60" si="246">J61</f>
        <v>572900</v>
      </c>
      <c r="K60" s="110">
        <f t="shared" si="246"/>
        <v>0</v>
      </c>
      <c r="L60" s="110">
        <f t="shared" si="246"/>
        <v>0</v>
      </c>
      <c r="M60" s="110">
        <f t="shared" si="246"/>
        <v>572900</v>
      </c>
      <c r="N60" s="110">
        <f t="shared" si="246"/>
        <v>0</v>
      </c>
      <c r="O60" s="110">
        <f t="shared" si="246"/>
        <v>0</v>
      </c>
      <c r="P60" s="110">
        <f t="shared" si="246"/>
        <v>0</v>
      </c>
      <c r="Q60" s="110">
        <f t="shared" si="246"/>
        <v>0</v>
      </c>
      <c r="R60" s="110">
        <f t="shared" si="246"/>
        <v>572900</v>
      </c>
      <c r="S60" s="110">
        <f t="shared" si="246"/>
        <v>0</v>
      </c>
      <c r="T60" s="110">
        <f t="shared" si="246"/>
        <v>0</v>
      </c>
      <c r="U60" s="110">
        <f t="shared" si="246"/>
        <v>572900</v>
      </c>
      <c r="V60" s="110"/>
      <c r="W60" s="110"/>
      <c r="X60" s="110"/>
      <c r="Y60" s="110"/>
      <c r="Z60" s="110"/>
      <c r="AA60" s="110"/>
      <c r="AB60" s="110"/>
      <c r="AC60" s="110"/>
      <c r="AD60" s="110"/>
      <c r="AE60" s="110">
        <f t="shared" si="246"/>
        <v>585770</v>
      </c>
      <c r="AF60" s="110">
        <f t="shared" si="246"/>
        <v>0</v>
      </c>
      <c r="AG60" s="110">
        <f t="shared" si="246"/>
        <v>0</v>
      </c>
      <c r="AH60" s="110">
        <f t="shared" si="246"/>
        <v>585770</v>
      </c>
      <c r="AI60" s="110">
        <f t="shared" si="246"/>
        <v>0</v>
      </c>
      <c r="AJ60" s="110">
        <f t="shared" si="246"/>
        <v>0</v>
      </c>
      <c r="AK60" s="110">
        <f t="shared" si="246"/>
        <v>0</v>
      </c>
      <c r="AL60" s="110">
        <f t="shared" si="246"/>
        <v>0</v>
      </c>
      <c r="AM60" s="110">
        <f t="shared" si="246"/>
        <v>585770</v>
      </c>
      <c r="AN60" s="110">
        <f t="shared" si="246"/>
        <v>0</v>
      </c>
      <c r="AO60" s="110">
        <f t="shared" si="246"/>
        <v>0</v>
      </c>
      <c r="AP60" s="110">
        <f t="shared" si="246"/>
        <v>585770</v>
      </c>
      <c r="AQ60" s="110"/>
      <c r="AR60" s="110">
        <f t="shared" si="246"/>
        <v>603300</v>
      </c>
      <c r="AS60" s="110">
        <f t="shared" si="246"/>
        <v>0</v>
      </c>
      <c r="AT60" s="110">
        <f t="shared" si="246"/>
        <v>0</v>
      </c>
      <c r="AU60" s="110">
        <f t="shared" si="246"/>
        <v>603300</v>
      </c>
      <c r="AV60" s="110">
        <f t="shared" si="246"/>
        <v>0</v>
      </c>
      <c r="AW60" s="110">
        <f t="shared" si="246"/>
        <v>0</v>
      </c>
      <c r="AX60" s="110">
        <f t="shared" si="246"/>
        <v>0</v>
      </c>
      <c r="AY60" s="110">
        <f t="shared" si="246"/>
        <v>0</v>
      </c>
      <c r="AZ60" s="110">
        <f t="shared" si="246"/>
        <v>603300</v>
      </c>
      <c r="BA60" s="110">
        <f t="shared" si="246"/>
        <v>0</v>
      </c>
      <c r="BB60" s="110">
        <f t="shared" si="246"/>
        <v>0</v>
      </c>
      <c r="BC60" s="110">
        <f t="shared" si="246"/>
        <v>603300</v>
      </c>
    </row>
    <row r="61" spans="1:55" s="109" customFormat="1" ht="17.25" hidden="1" customHeight="1" x14ac:dyDescent="0.25">
      <c r="A61" s="147" t="s">
        <v>715</v>
      </c>
      <c r="B61" s="120"/>
      <c r="C61" s="120"/>
      <c r="D61" s="120"/>
      <c r="E61" s="120">
        <v>851</v>
      </c>
      <c r="F61" s="143" t="s">
        <v>56</v>
      </c>
      <c r="G61" s="143" t="s">
        <v>58</v>
      </c>
      <c r="H61" s="145" t="s">
        <v>60</v>
      </c>
      <c r="I61" s="143" t="s">
        <v>19</v>
      </c>
      <c r="J61" s="110">
        <v>572900</v>
      </c>
      <c r="K61" s="110"/>
      <c r="L61" s="110"/>
      <c r="M61" s="110">
        <f>J61</f>
        <v>572900</v>
      </c>
      <c r="N61" s="110"/>
      <c r="O61" s="110"/>
      <c r="P61" s="110"/>
      <c r="Q61" s="110">
        <f>N61</f>
        <v>0</v>
      </c>
      <c r="R61" s="110">
        <f t="shared" si="17"/>
        <v>572900</v>
      </c>
      <c r="S61" s="110">
        <f t="shared" ref="S61" si="247">K61+O61</f>
        <v>0</v>
      </c>
      <c r="T61" s="110">
        <f t="shared" ref="T61" si="248">L61+P61</f>
        <v>0</v>
      </c>
      <c r="U61" s="110">
        <f t="shared" ref="U61" si="249">M61+Q61</f>
        <v>572900</v>
      </c>
      <c r="V61" s="110"/>
      <c r="W61" s="110"/>
      <c r="X61" s="110"/>
      <c r="Y61" s="110"/>
      <c r="Z61" s="110"/>
      <c r="AA61" s="110"/>
      <c r="AB61" s="110"/>
      <c r="AC61" s="110"/>
      <c r="AD61" s="110"/>
      <c r="AE61" s="110">
        <v>585770</v>
      </c>
      <c r="AF61" s="110"/>
      <c r="AG61" s="110"/>
      <c r="AH61" s="110">
        <f>AE61</f>
        <v>585770</v>
      </c>
      <c r="AI61" s="110"/>
      <c r="AJ61" s="110"/>
      <c r="AK61" s="110"/>
      <c r="AL61" s="110">
        <f>AI61</f>
        <v>0</v>
      </c>
      <c r="AM61" s="110">
        <f t="shared" ref="AM61" si="250">AE61+AI61</f>
        <v>585770</v>
      </c>
      <c r="AN61" s="110">
        <f t="shared" ref="AN61" si="251">AF61+AJ61</f>
        <v>0</v>
      </c>
      <c r="AO61" s="110">
        <f t="shared" ref="AO61" si="252">AG61+AK61</f>
        <v>0</v>
      </c>
      <c r="AP61" s="110">
        <f t="shared" ref="AP61" si="253">AH61+AL61</f>
        <v>585770</v>
      </c>
      <c r="AQ61" s="110"/>
      <c r="AR61" s="110">
        <v>603300</v>
      </c>
      <c r="AS61" s="110"/>
      <c r="AT61" s="110"/>
      <c r="AU61" s="110">
        <f>AR61</f>
        <v>603300</v>
      </c>
      <c r="AV61" s="110"/>
      <c r="AW61" s="110"/>
      <c r="AX61" s="110"/>
      <c r="AY61" s="110">
        <f>AV61</f>
        <v>0</v>
      </c>
      <c r="AZ61" s="110">
        <f t="shared" ref="AZ61" si="254">AR61+AV61</f>
        <v>603300</v>
      </c>
      <c r="BA61" s="110">
        <f t="shared" ref="BA61" si="255">AS61+AW61</f>
        <v>0</v>
      </c>
      <c r="BB61" s="110">
        <f t="shared" ref="BB61" si="256">AT61+AX61</f>
        <v>0</v>
      </c>
      <c r="BC61" s="110">
        <f t="shared" ref="BC61" si="257">AU61+AY61</f>
        <v>603300</v>
      </c>
    </row>
    <row r="62" spans="1:55" s="109" customFormat="1" ht="17.25" hidden="1" customHeight="1" x14ac:dyDescent="0.25">
      <c r="A62" s="147" t="s">
        <v>22</v>
      </c>
      <c r="B62" s="120"/>
      <c r="C62" s="120"/>
      <c r="D62" s="120"/>
      <c r="E62" s="120">
        <v>851</v>
      </c>
      <c r="F62" s="143" t="s">
        <v>56</v>
      </c>
      <c r="G62" s="143" t="s">
        <v>58</v>
      </c>
      <c r="H62" s="145" t="s">
        <v>60</v>
      </c>
      <c r="I62" s="143" t="s">
        <v>23</v>
      </c>
      <c r="J62" s="110">
        <f t="shared" ref="J62:BC62" si="258">J63</f>
        <v>33692</v>
      </c>
      <c r="K62" s="110">
        <f t="shared" si="258"/>
        <v>0</v>
      </c>
      <c r="L62" s="110">
        <f t="shared" si="258"/>
        <v>0</v>
      </c>
      <c r="M62" s="110">
        <f t="shared" si="258"/>
        <v>33692</v>
      </c>
      <c r="N62" s="110">
        <f t="shared" si="258"/>
        <v>0</v>
      </c>
      <c r="O62" s="110">
        <f t="shared" si="258"/>
        <v>0</v>
      </c>
      <c r="P62" s="110">
        <f t="shared" si="258"/>
        <v>0</v>
      </c>
      <c r="Q62" s="110">
        <f t="shared" si="258"/>
        <v>0</v>
      </c>
      <c r="R62" s="110">
        <f t="shared" si="258"/>
        <v>33692</v>
      </c>
      <c r="S62" s="110">
        <f t="shared" si="258"/>
        <v>0</v>
      </c>
      <c r="T62" s="110">
        <f t="shared" si="258"/>
        <v>0</v>
      </c>
      <c r="U62" s="110">
        <f t="shared" si="258"/>
        <v>33692</v>
      </c>
      <c r="V62" s="110"/>
      <c r="W62" s="110"/>
      <c r="X62" s="110"/>
      <c r="Y62" s="110"/>
      <c r="Z62" s="110"/>
      <c r="AA62" s="110"/>
      <c r="AB62" s="110"/>
      <c r="AC62" s="110"/>
      <c r="AD62" s="110"/>
      <c r="AE62" s="110">
        <f t="shared" si="258"/>
        <v>26209</v>
      </c>
      <c r="AF62" s="110">
        <f t="shared" si="258"/>
        <v>0</v>
      </c>
      <c r="AG62" s="110">
        <f t="shared" si="258"/>
        <v>0</v>
      </c>
      <c r="AH62" s="110">
        <f t="shared" si="258"/>
        <v>26209</v>
      </c>
      <c r="AI62" s="110">
        <f t="shared" si="258"/>
        <v>0</v>
      </c>
      <c r="AJ62" s="110">
        <f t="shared" si="258"/>
        <v>0</v>
      </c>
      <c r="AK62" s="110">
        <f t="shared" si="258"/>
        <v>0</v>
      </c>
      <c r="AL62" s="110">
        <f t="shared" si="258"/>
        <v>0</v>
      </c>
      <c r="AM62" s="110">
        <f t="shared" si="258"/>
        <v>26209</v>
      </c>
      <c r="AN62" s="110">
        <f t="shared" si="258"/>
        <v>0</v>
      </c>
      <c r="AO62" s="110">
        <f t="shared" si="258"/>
        <v>0</v>
      </c>
      <c r="AP62" s="110">
        <f t="shared" si="258"/>
        <v>26209</v>
      </c>
      <c r="AQ62" s="110"/>
      <c r="AR62" s="110">
        <f t="shared" si="258"/>
        <v>32324</v>
      </c>
      <c r="AS62" s="110">
        <f t="shared" si="258"/>
        <v>0</v>
      </c>
      <c r="AT62" s="110">
        <f t="shared" si="258"/>
        <v>0</v>
      </c>
      <c r="AU62" s="110">
        <f t="shared" si="258"/>
        <v>32324</v>
      </c>
      <c r="AV62" s="110">
        <f t="shared" si="258"/>
        <v>0</v>
      </c>
      <c r="AW62" s="110">
        <f t="shared" si="258"/>
        <v>0</v>
      </c>
      <c r="AX62" s="110">
        <f t="shared" si="258"/>
        <v>0</v>
      </c>
      <c r="AY62" s="110">
        <f t="shared" si="258"/>
        <v>0</v>
      </c>
      <c r="AZ62" s="110">
        <f t="shared" si="258"/>
        <v>32324</v>
      </c>
      <c r="BA62" s="110">
        <f t="shared" si="258"/>
        <v>0</v>
      </c>
      <c r="BB62" s="110">
        <f t="shared" si="258"/>
        <v>0</v>
      </c>
      <c r="BC62" s="110">
        <f t="shared" si="258"/>
        <v>32324</v>
      </c>
    </row>
    <row r="63" spans="1:55" s="109" customFormat="1" ht="17.25" hidden="1" customHeight="1" x14ac:dyDescent="0.25">
      <c r="A63" s="147" t="s">
        <v>9</v>
      </c>
      <c r="B63" s="120"/>
      <c r="C63" s="120"/>
      <c r="D63" s="120"/>
      <c r="E63" s="120">
        <v>851</v>
      </c>
      <c r="F63" s="143" t="s">
        <v>56</v>
      </c>
      <c r="G63" s="143" t="s">
        <v>58</v>
      </c>
      <c r="H63" s="145" t="s">
        <v>60</v>
      </c>
      <c r="I63" s="143" t="s">
        <v>24</v>
      </c>
      <c r="J63" s="110">
        <v>33692</v>
      </c>
      <c r="K63" s="110"/>
      <c r="L63" s="110"/>
      <c r="M63" s="110">
        <f>J63</f>
        <v>33692</v>
      </c>
      <c r="N63" s="110"/>
      <c r="O63" s="110"/>
      <c r="P63" s="110"/>
      <c r="Q63" s="110">
        <f>N63</f>
        <v>0</v>
      </c>
      <c r="R63" s="110">
        <f t="shared" si="17"/>
        <v>33692</v>
      </c>
      <c r="S63" s="110">
        <f t="shared" ref="S63" si="259">K63+O63</f>
        <v>0</v>
      </c>
      <c r="T63" s="110">
        <f t="shared" ref="T63" si="260">L63+P63</f>
        <v>0</v>
      </c>
      <c r="U63" s="110">
        <f t="shared" ref="U63" si="261">M63+Q63</f>
        <v>33692</v>
      </c>
      <c r="V63" s="110"/>
      <c r="W63" s="110"/>
      <c r="X63" s="110"/>
      <c r="Y63" s="110"/>
      <c r="Z63" s="110"/>
      <c r="AA63" s="110"/>
      <c r="AB63" s="110"/>
      <c r="AC63" s="110"/>
      <c r="AD63" s="110"/>
      <c r="AE63" s="110">
        <v>26209</v>
      </c>
      <c r="AF63" s="110"/>
      <c r="AG63" s="110"/>
      <c r="AH63" s="110">
        <f>AE63</f>
        <v>26209</v>
      </c>
      <c r="AI63" s="110"/>
      <c r="AJ63" s="110"/>
      <c r="AK63" s="110"/>
      <c r="AL63" s="110">
        <f>AI63</f>
        <v>0</v>
      </c>
      <c r="AM63" s="110">
        <f t="shared" ref="AM63" si="262">AE63+AI63</f>
        <v>26209</v>
      </c>
      <c r="AN63" s="110">
        <f t="shared" ref="AN63" si="263">AF63+AJ63</f>
        <v>0</v>
      </c>
      <c r="AO63" s="110">
        <f t="shared" ref="AO63" si="264">AG63+AK63</f>
        <v>0</v>
      </c>
      <c r="AP63" s="110">
        <f t="shared" ref="AP63" si="265">AH63+AL63</f>
        <v>26209</v>
      </c>
      <c r="AQ63" s="110"/>
      <c r="AR63" s="110">
        <v>32324</v>
      </c>
      <c r="AS63" s="110"/>
      <c r="AT63" s="110"/>
      <c r="AU63" s="110">
        <f>AR63</f>
        <v>32324</v>
      </c>
      <c r="AV63" s="110"/>
      <c r="AW63" s="110"/>
      <c r="AX63" s="110"/>
      <c r="AY63" s="110">
        <f>AV63</f>
        <v>0</v>
      </c>
      <c r="AZ63" s="110">
        <f t="shared" ref="AZ63" si="266">AR63+AV63</f>
        <v>32324</v>
      </c>
      <c r="BA63" s="110">
        <f t="shared" ref="BA63" si="267">AS63+AW63</f>
        <v>0</v>
      </c>
      <c r="BB63" s="110">
        <f t="shared" ref="BB63" si="268">AT63+AX63</f>
        <v>0</v>
      </c>
      <c r="BC63" s="110">
        <f t="shared" ref="BC63" si="269">AU63+AY63</f>
        <v>32324</v>
      </c>
    </row>
    <row r="64" spans="1:55" s="109" customFormat="1" ht="17.25" hidden="1" customHeight="1" x14ac:dyDescent="0.25">
      <c r="A64" s="147" t="s">
        <v>42</v>
      </c>
      <c r="B64" s="111"/>
      <c r="C64" s="111"/>
      <c r="D64" s="111"/>
      <c r="E64" s="120">
        <v>851</v>
      </c>
      <c r="F64" s="120" t="s">
        <v>56</v>
      </c>
      <c r="G64" s="120" t="s">
        <v>58</v>
      </c>
      <c r="H64" s="145" t="s">
        <v>60</v>
      </c>
      <c r="I64" s="120" t="s">
        <v>43</v>
      </c>
      <c r="J64" s="110">
        <f t="shared" ref="J64:BC64" si="270">J65</f>
        <v>1010987</v>
      </c>
      <c r="K64" s="110">
        <f t="shared" si="270"/>
        <v>1010987</v>
      </c>
      <c r="L64" s="110">
        <f t="shared" si="270"/>
        <v>0</v>
      </c>
      <c r="M64" s="110">
        <f t="shared" si="270"/>
        <v>0</v>
      </c>
      <c r="N64" s="110">
        <f t="shared" si="270"/>
        <v>0</v>
      </c>
      <c r="O64" s="110">
        <f t="shared" si="270"/>
        <v>0</v>
      </c>
      <c r="P64" s="110">
        <f t="shared" si="270"/>
        <v>0</v>
      </c>
      <c r="Q64" s="110">
        <f t="shared" si="270"/>
        <v>0</v>
      </c>
      <c r="R64" s="110">
        <f t="shared" si="270"/>
        <v>1010987</v>
      </c>
      <c r="S64" s="110">
        <f t="shared" si="270"/>
        <v>1010987</v>
      </c>
      <c r="T64" s="110">
        <f t="shared" si="270"/>
        <v>0</v>
      </c>
      <c r="U64" s="110">
        <f t="shared" si="270"/>
        <v>0</v>
      </c>
      <c r="V64" s="110"/>
      <c r="W64" s="110"/>
      <c r="X64" s="110"/>
      <c r="Y64" s="110"/>
      <c r="Z64" s="110"/>
      <c r="AA64" s="110"/>
      <c r="AB64" s="110"/>
      <c r="AC64" s="110"/>
      <c r="AD64" s="110"/>
      <c r="AE64" s="110">
        <f t="shared" si="270"/>
        <v>1019964</v>
      </c>
      <c r="AF64" s="110">
        <f t="shared" si="270"/>
        <v>1019964</v>
      </c>
      <c r="AG64" s="110">
        <f t="shared" si="270"/>
        <v>0</v>
      </c>
      <c r="AH64" s="110">
        <f t="shared" si="270"/>
        <v>0</v>
      </c>
      <c r="AI64" s="110">
        <f t="shared" si="270"/>
        <v>0</v>
      </c>
      <c r="AJ64" s="110">
        <f t="shared" si="270"/>
        <v>0</v>
      </c>
      <c r="AK64" s="110">
        <f t="shared" si="270"/>
        <v>0</v>
      </c>
      <c r="AL64" s="110">
        <f t="shared" si="270"/>
        <v>0</v>
      </c>
      <c r="AM64" s="110">
        <f t="shared" si="270"/>
        <v>1019964</v>
      </c>
      <c r="AN64" s="110">
        <f t="shared" si="270"/>
        <v>1019964</v>
      </c>
      <c r="AO64" s="110">
        <f t="shared" si="270"/>
        <v>0</v>
      </c>
      <c r="AP64" s="110">
        <f t="shared" si="270"/>
        <v>0</v>
      </c>
      <c r="AQ64" s="110"/>
      <c r="AR64" s="110">
        <f t="shared" si="270"/>
        <v>1059374</v>
      </c>
      <c r="AS64" s="110">
        <f t="shared" si="270"/>
        <v>1059374</v>
      </c>
      <c r="AT64" s="110">
        <f t="shared" si="270"/>
        <v>0</v>
      </c>
      <c r="AU64" s="110">
        <f t="shared" si="270"/>
        <v>0</v>
      </c>
      <c r="AV64" s="110">
        <f t="shared" si="270"/>
        <v>0</v>
      </c>
      <c r="AW64" s="110">
        <f t="shared" si="270"/>
        <v>0</v>
      </c>
      <c r="AX64" s="110">
        <f t="shared" si="270"/>
        <v>0</v>
      </c>
      <c r="AY64" s="110">
        <f t="shared" si="270"/>
        <v>0</v>
      </c>
      <c r="AZ64" s="110">
        <f t="shared" si="270"/>
        <v>1059374</v>
      </c>
      <c r="BA64" s="110">
        <f t="shared" si="270"/>
        <v>1059374</v>
      </c>
      <c r="BB64" s="110">
        <f t="shared" si="270"/>
        <v>0</v>
      </c>
      <c r="BC64" s="110">
        <f t="shared" si="270"/>
        <v>0</v>
      </c>
    </row>
    <row r="65" spans="1:55" s="109" customFormat="1" ht="17.25" hidden="1" customHeight="1" x14ac:dyDescent="0.25">
      <c r="A65" s="147" t="s">
        <v>44</v>
      </c>
      <c r="B65" s="111"/>
      <c r="C65" s="111"/>
      <c r="D65" s="111"/>
      <c r="E65" s="120">
        <v>851</v>
      </c>
      <c r="F65" s="120" t="s">
        <v>56</v>
      </c>
      <c r="G65" s="120" t="s">
        <v>58</v>
      </c>
      <c r="H65" s="145" t="s">
        <v>60</v>
      </c>
      <c r="I65" s="120" t="s">
        <v>45</v>
      </c>
      <c r="J65" s="110">
        <v>1010987</v>
      </c>
      <c r="K65" s="110">
        <f>J65</f>
        <v>1010987</v>
      </c>
      <c r="L65" s="110"/>
      <c r="M65" s="110"/>
      <c r="N65" s="110"/>
      <c r="O65" s="110">
        <f>N65</f>
        <v>0</v>
      </c>
      <c r="P65" s="110"/>
      <c r="Q65" s="110"/>
      <c r="R65" s="110">
        <f t="shared" si="17"/>
        <v>1010987</v>
      </c>
      <c r="S65" s="110">
        <f t="shared" ref="S65" si="271">K65+O65</f>
        <v>1010987</v>
      </c>
      <c r="T65" s="110">
        <f t="shared" ref="T65" si="272">L65+P65</f>
        <v>0</v>
      </c>
      <c r="U65" s="110">
        <f t="shared" ref="U65" si="273">M65+Q65</f>
        <v>0</v>
      </c>
      <c r="V65" s="110"/>
      <c r="W65" s="110"/>
      <c r="X65" s="110"/>
      <c r="Y65" s="110"/>
      <c r="Z65" s="110"/>
      <c r="AA65" s="110"/>
      <c r="AB65" s="110"/>
      <c r="AC65" s="110"/>
      <c r="AD65" s="110"/>
      <c r="AE65" s="110">
        <v>1019964</v>
      </c>
      <c r="AF65" s="110">
        <f>AE65</f>
        <v>1019964</v>
      </c>
      <c r="AG65" s="110"/>
      <c r="AH65" s="110"/>
      <c r="AI65" s="110"/>
      <c r="AJ65" s="110">
        <f>AI65</f>
        <v>0</v>
      </c>
      <c r="AK65" s="110"/>
      <c r="AL65" s="110"/>
      <c r="AM65" s="110">
        <f t="shared" ref="AM65" si="274">AE65+AI65</f>
        <v>1019964</v>
      </c>
      <c r="AN65" s="110">
        <f t="shared" ref="AN65" si="275">AF65+AJ65</f>
        <v>1019964</v>
      </c>
      <c r="AO65" s="110">
        <f t="shared" ref="AO65" si="276">AG65+AK65</f>
        <v>0</v>
      </c>
      <c r="AP65" s="110">
        <f t="shared" ref="AP65" si="277">AH65+AL65</f>
        <v>0</v>
      </c>
      <c r="AQ65" s="110"/>
      <c r="AR65" s="110">
        <v>1059374</v>
      </c>
      <c r="AS65" s="110">
        <f>AR65</f>
        <v>1059374</v>
      </c>
      <c r="AT65" s="110"/>
      <c r="AU65" s="110"/>
      <c r="AV65" s="110"/>
      <c r="AW65" s="110">
        <f>AV65</f>
        <v>0</v>
      </c>
      <c r="AX65" s="110"/>
      <c r="AY65" s="110"/>
      <c r="AZ65" s="110">
        <f t="shared" ref="AZ65" si="278">AR65+AV65</f>
        <v>1059374</v>
      </c>
      <c r="BA65" s="110">
        <f t="shared" ref="BA65" si="279">AS65+AW65</f>
        <v>1059374</v>
      </c>
      <c r="BB65" s="110">
        <f t="shared" ref="BB65" si="280">AT65+AX65</f>
        <v>0</v>
      </c>
      <c r="BC65" s="110">
        <f t="shared" ref="BC65" si="281">AU65+AY65</f>
        <v>0</v>
      </c>
    </row>
    <row r="66" spans="1:55" s="12" customFormat="1" ht="45" customHeight="1" x14ac:dyDescent="0.25">
      <c r="A66" s="144" t="s">
        <v>62</v>
      </c>
      <c r="B66" s="146"/>
      <c r="C66" s="146"/>
      <c r="D66" s="146"/>
      <c r="E66" s="120">
        <v>851</v>
      </c>
      <c r="F66" s="25" t="s">
        <v>58</v>
      </c>
      <c r="G66" s="25"/>
      <c r="H66" s="145" t="s">
        <v>61</v>
      </c>
      <c r="I66" s="25"/>
      <c r="J66" s="26">
        <f t="shared" ref="J66:BC66" si="282">J67</f>
        <v>3159400</v>
      </c>
      <c r="K66" s="26">
        <f t="shared" si="282"/>
        <v>0</v>
      </c>
      <c r="L66" s="26">
        <f t="shared" si="282"/>
        <v>3159400</v>
      </c>
      <c r="M66" s="26">
        <f t="shared" si="282"/>
        <v>0</v>
      </c>
      <c r="N66" s="26">
        <f t="shared" si="282"/>
        <v>192065</v>
      </c>
      <c r="O66" s="26">
        <f t="shared" si="282"/>
        <v>0</v>
      </c>
      <c r="P66" s="26">
        <f t="shared" si="282"/>
        <v>192065</v>
      </c>
      <c r="Q66" s="26">
        <f t="shared" si="282"/>
        <v>0</v>
      </c>
      <c r="R66" s="26">
        <f t="shared" si="282"/>
        <v>3351465</v>
      </c>
      <c r="S66" s="26">
        <f t="shared" si="282"/>
        <v>0</v>
      </c>
      <c r="T66" s="26">
        <f t="shared" si="282"/>
        <v>3351465</v>
      </c>
      <c r="U66" s="26">
        <f t="shared" si="282"/>
        <v>0</v>
      </c>
      <c r="V66" s="26"/>
      <c r="W66" s="26"/>
      <c r="X66" s="26"/>
      <c r="Y66" s="26"/>
      <c r="Z66" s="26"/>
      <c r="AA66" s="26"/>
      <c r="AB66" s="26"/>
      <c r="AC66" s="26"/>
      <c r="AD66" s="26"/>
      <c r="AE66" s="26">
        <f t="shared" si="282"/>
        <v>3159400</v>
      </c>
      <c r="AF66" s="26">
        <f t="shared" si="282"/>
        <v>0</v>
      </c>
      <c r="AG66" s="26">
        <f t="shared" si="282"/>
        <v>3159400</v>
      </c>
      <c r="AH66" s="26">
        <f t="shared" si="282"/>
        <v>0</v>
      </c>
      <c r="AI66" s="26">
        <f t="shared" si="282"/>
        <v>0</v>
      </c>
      <c r="AJ66" s="26">
        <f t="shared" si="282"/>
        <v>0</v>
      </c>
      <c r="AK66" s="26">
        <f t="shared" si="282"/>
        <v>0</v>
      </c>
      <c r="AL66" s="26">
        <f t="shared" si="282"/>
        <v>0</v>
      </c>
      <c r="AM66" s="26">
        <f t="shared" si="282"/>
        <v>3159400</v>
      </c>
      <c r="AN66" s="26">
        <f t="shared" si="282"/>
        <v>0</v>
      </c>
      <c r="AO66" s="26">
        <f t="shared" si="282"/>
        <v>3159400</v>
      </c>
      <c r="AP66" s="26">
        <f t="shared" si="282"/>
        <v>0</v>
      </c>
      <c r="AQ66" s="26"/>
      <c r="AR66" s="26">
        <f t="shared" si="282"/>
        <v>3159400</v>
      </c>
      <c r="AS66" s="26">
        <f t="shared" si="282"/>
        <v>0</v>
      </c>
      <c r="AT66" s="26">
        <f t="shared" si="282"/>
        <v>3159400</v>
      </c>
      <c r="AU66" s="26">
        <f t="shared" si="282"/>
        <v>0</v>
      </c>
      <c r="AV66" s="26">
        <f t="shared" si="282"/>
        <v>0</v>
      </c>
      <c r="AW66" s="26">
        <f t="shared" si="282"/>
        <v>0</v>
      </c>
      <c r="AX66" s="26">
        <f t="shared" si="282"/>
        <v>0</v>
      </c>
      <c r="AY66" s="26">
        <f t="shared" si="282"/>
        <v>0</v>
      </c>
      <c r="AZ66" s="26">
        <f t="shared" si="282"/>
        <v>3159400</v>
      </c>
      <c r="BA66" s="26">
        <f t="shared" si="282"/>
        <v>0</v>
      </c>
      <c r="BB66" s="26">
        <f t="shared" si="282"/>
        <v>3159400</v>
      </c>
      <c r="BC66" s="26">
        <f t="shared" si="282"/>
        <v>0</v>
      </c>
    </row>
    <row r="67" spans="1:55" s="12" customFormat="1" ht="75.75" customHeight="1" x14ac:dyDescent="0.25">
      <c r="A67" s="144" t="s">
        <v>63</v>
      </c>
      <c r="B67" s="146"/>
      <c r="C67" s="146"/>
      <c r="D67" s="146"/>
      <c r="E67" s="120">
        <v>851</v>
      </c>
      <c r="F67" s="25" t="s">
        <v>58</v>
      </c>
      <c r="G67" s="25" t="s">
        <v>64</v>
      </c>
      <c r="H67" s="145" t="s">
        <v>61</v>
      </c>
      <c r="I67" s="25"/>
      <c r="J67" s="26">
        <f>J68+J75</f>
        <v>3159400</v>
      </c>
      <c r="K67" s="26">
        <f t="shared" ref="K67:U67" si="283">K68+K75</f>
        <v>0</v>
      </c>
      <c r="L67" s="26">
        <f t="shared" si="283"/>
        <v>3159400</v>
      </c>
      <c r="M67" s="26">
        <f t="shared" si="283"/>
        <v>0</v>
      </c>
      <c r="N67" s="26">
        <f t="shared" si="283"/>
        <v>192065</v>
      </c>
      <c r="O67" s="26">
        <f t="shared" ref="O67" si="284">O68+O75</f>
        <v>0</v>
      </c>
      <c r="P67" s="26">
        <f t="shared" ref="P67" si="285">P68+P75</f>
        <v>192065</v>
      </c>
      <c r="Q67" s="26">
        <f t="shared" ref="Q67" si="286">Q68+Q75</f>
        <v>0</v>
      </c>
      <c r="R67" s="26">
        <f t="shared" si="283"/>
        <v>3351465</v>
      </c>
      <c r="S67" s="26">
        <f t="shared" si="283"/>
        <v>0</v>
      </c>
      <c r="T67" s="26">
        <f t="shared" si="283"/>
        <v>3351465</v>
      </c>
      <c r="U67" s="26">
        <f t="shared" si="283"/>
        <v>0</v>
      </c>
      <c r="V67" s="26"/>
      <c r="W67" s="26"/>
      <c r="X67" s="26"/>
      <c r="Y67" s="26"/>
      <c r="Z67" s="26"/>
      <c r="AA67" s="26"/>
      <c r="AB67" s="26"/>
      <c r="AC67" s="26"/>
      <c r="AD67" s="26"/>
      <c r="AE67" s="26">
        <f t="shared" ref="AE67:AR67" si="287">AE68+AE75</f>
        <v>3159400</v>
      </c>
      <c r="AF67" s="26">
        <f t="shared" ref="AF67" si="288">AF68+AF75</f>
        <v>0</v>
      </c>
      <c r="AG67" s="26">
        <f t="shared" ref="AG67" si="289">AG68+AG75</f>
        <v>3159400</v>
      </c>
      <c r="AH67" s="26">
        <f t="shared" ref="AH67:AP67" si="290">AH68+AH75</f>
        <v>0</v>
      </c>
      <c r="AI67" s="26">
        <f t="shared" si="290"/>
        <v>0</v>
      </c>
      <c r="AJ67" s="26">
        <f t="shared" si="290"/>
        <v>0</v>
      </c>
      <c r="AK67" s="26">
        <f t="shared" si="290"/>
        <v>0</v>
      </c>
      <c r="AL67" s="26">
        <f t="shared" si="290"/>
        <v>0</v>
      </c>
      <c r="AM67" s="26">
        <f t="shared" si="290"/>
        <v>3159400</v>
      </c>
      <c r="AN67" s="26">
        <f t="shared" si="290"/>
        <v>0</v>
      </c>
      <c r="AO67" s="26">
        <f t="shared" si="290"/>
        <v>3159400</v>
      </c>
      <c r="AP67" s="26">
        <f t="shared" si="290"/>
        <v>0</v>
      </c>
      <c r="AQ67" s="26"/>
      <c r="AR67" s="26">
        <f t="shared" si="287"/>
        <v>3159400</v>
      </c>
      <c r="AS67" s="26">
        <f t="shared" ref="AS67" si="291">AS68+AS75</f>
        <v>0</v>
      </c>
      <c r="AT67" s="26">
        <f t="shared" ref="AT67" si="292">AT68+AT75</f>
        <v>3159400</v>
      </c>
      <c r="AU67" s="26">
        <f t="shared" ref="AU67:BC67" si="293">AU68+AU75</f>
        <v>0</v>
      </c>
      <c r="AV67" s="26">
        <f t="shared" si="293"/>
        <v>0</v>
      </c>
      <c r="AW67" s="26">
        <f t="shared" si="293"/>
        <v>0</v>
      </c>
      <c r="AX67" s="26">
        <f t="shared" si="293"/>
        <v>0</v>
      </c>
      <c r="AY67" s="26">
        <f t="shared" si="293"/>
        <v>0</v>
      </c>
      <c r="AZ67" s="26">
        <f t="shared" si="293"/>
        <v>3159400</v>
      </c>
      <c r="BA67" s="26">
        <f t="shared" si="293"/>
        <v>0</v>
      </c>
      <c r="BB67" s="26">
        <f t="shared" si="293"/>
        <v>3159400</v>
      </c>
      <c r="BC67" s="26">
        <f t="shared" si="293"/>
        <v>0</v>
      </c>
    </row>
    <row r="68" spans="1:55" s="109" customFormat="1" ht="31.5" customHeight="1" x14ac:dyDescent="0.25">
      <c r="A68" s="147" t="s">
        <v>65</v>
      </c>
      <c r="B68" s="35"/>
      <c r="C68" s="35"/>
      <c r="D68" s="35"/>
      <c r="E68" s="120">
        <v>851</v>
      </c>
      <c r="F68" s="143" t="s">
        <v>58</v>
      </c>
      <c r="G68" s="143" t="s">
        <v>64</v>
      </c>
      <c r="H68" s="145" t="s">
        <v>66</v>
      </c>
      <c r="I68" s="143"/>
      <c r="J68" s="110">
        <f t="shared" ref="J68" si="294">J69+J71+J73</f>
        <v>3040600</v>
      </c>
      <c r="K68" s="110">
        <f t="shared" ref="K68:U68" si="295">K69+K71+K73</f>
        <v>0</v>
      </c>
      <c r="L68" s="110">
        <f t="shared" si="295"/>
        <v>3040600</v>
      </c>
      <c r="M68" s="110">
        <f t="shared" si="295"/>
        <v>0</v>
      </c>
      <c r="N68" s="110">
        <f t="shared" si="295"/>
        <v>192065</v>
      </c>
      <c r="O68" s="110">
        <f t="shared" ref="O68:Q68" si="296">O69+O71+O73</f>
        <v>0</v>
      </c>
      <c r="P68" s="110">
        <f t="shared" si="296"/>
        <v>192065</v>
      </c>
      <c r="Q68" s="110">
        <f t="shared" si="296"/>
        <v>0</v>
      </c>
      <c r="R68" s="110">
        <f t="shared" si="295"/>
        <v>3232665</v>
      </c>
      <c r="S68" s="110">
        <f t="shared" si="295"/>
        <v>0</v>
      </c>
      <c r="T68" s="110">
        <f t="shared" si="295"/>
        <v>3232665</v>
      </c>
      <c r="U68" s="110">
        <f t="shared" si="295"/>
        <v>0</v>
      </c>
      <c r="V68" s="110"/>
      <c r="W68" s="110"/>
      <c r="X68" s="110"/>
      <c r="Y68" s="110"/>
      <c r="Z68" s="110"/>
      <c r="AA68" s="110"/>
      <c r="AB68" s="110"/>
      <c r="AC68" s="110"/>
      <c r="AD68" s="110"/>
      <c r="AE68" s="110">
        <f t="shared" ref="AE68:AR68" si="297">AE69+AE71+AE73</f>
        <v>3040600</v>
      </c>
      <c r="AF68" s="110">
        <f t="shared" si="297"/>
        <v>0</v>
      </c>
      <c r="AG68" s="110">
        <f t="shared" si="297"/>
        <v>3040600</v>
      </c>
      <c r="AH68" s="110">
        <f t="shared" si="297"/>
        <v>0</v>
      </c>
      <c r="AI68" s="110">
        <f t="shared" si="297"/>
        <v>0</v>
      </c>
      <c r="AJ68" s="110">
        <f t="shared" si="297"/>
        <v>0</v>
      </c>
      <c r="AK68" s="110">
        <f t="shared" si="297"/>
        <v>0</v>
      </c>
      <c r="AL68" s="110">
        <f t="shared" si="297"/>
        <v>0</v>
      </c>
      <c r="AM68" s="110">
        <f t="shared" si="297"/>
        <v>3040600</v>
      </c>
      <c r="AN68" s="110">
        <f t="shared" si="297"/>
        <v>0</v>
      </c>
      <c r="AO68" s="110">
        <f t="shared" si="297"/>
        <v>3040600</v>
      </c>
      <c r="AP68" s="110">
        <f t="shared" si="297"/>
        <v>0</v>
      </c>
      <c r="AQ68" s="110"/>
      <c r="AR68" s="110">
        <f t="shared" si="297"/>
        <v>3040600</v>
      </c>
      <c r="AS68" s="110">
        <f t="shared" ref="AS68:BC68" si="298">AS69+AS71+AS73</f>
        <v>0</v>
      </c>
      <c r="AT68" s="110">
        <f t="shared" si="298"/>
        <v>3040600</v>
      </c>
      <c r="AU68" s="110">
        <f t="shared" si="298"/>
        <v>0</v>
      </c>
      <c r="AV68" s="110">
        <f t="shared" si="298"/>
        <v>0</v>
      </c>
      <c r="AW68" s="110">
        <f t="shared" si="298"/>
        <v>0</v>
      </c>
      <c r="AX68" s="110">
        <f t="shared" si="298"/>
        <v>0</v>
      </c>
      <c r="AY68" s="110">
        <f t="shared" si="298"/>
        <v>0</v>
      </c>
      <c r="AZ68" s="110">
        <f t="shared" si="298"/>
        <v>3040600</v>
      </c>
      <c r="BA68" s="110">
        <f t="shared" si="298"/>
        <v>0</v>
      </c>
      <c r="BB68" s="110">
        <f t="shared" si="298"/>
        <v>3040600</v>
      </c>
      <c r="BC68" s="110">
        <f t="shared" si="298"/>
        <v>0</v>
      </c>
    </row>
    <row r="69" spans="1:55" s="109" customFormat="1" ht="17.25" hidden="1" customHeight="1" x14ac:dyDescent="0.25">
      <c r="A69" s="147" t="s">
        <v>16</v>
      </c>
      <c r="B69" s="35"/>
      <c r="C69" s="35"/>
      <c r="D69" s="35"/>
      <c r="E69" s="120">
        <v>851</v>
      </c>
      <c r="F69" s="143" t="s">
        <v>58</v>
      </c>
      <c r="G69" s="148" t="s">
        <v>64</v>
      </c>
      <c r="H69" s="145" t="s">
        <v>66</v>
      </c>
      <c r="I69" s="143" t="s">
        <v>18</v>
      </c>
      <c r="J69" s="110">
        <f t="shared" ref="J69:BC69" si="299">J70</f>
        <v>2112700</v>
      </c>
      <c r="K69" s="110">
        <f t="shared" si="299"/>
        <v>0</v>
      </c>
      <c r="L69" s="110">
        <f t="shared" si="299"/>
        <v>2112700</v>
      </c>
      <c r="M69" s="110">
        <f t="shared" si="299"/>
        <v>0</v>
      </c>
      <c r="N69" s="110">
        <f t="shared" si="299"/>
        <v>0</v>
      </c>
      <c r="O69" s="110">
        <f t="shared" si="299"/>
        <v>0</v>
      </c>
      <c r="P69" s="110">
        <f t="shared" si="299"/>
        <v>0</v>
      </c>
      <c r="Q69" s="110">
        <f t="shared" si="299"/>
        <v>0</v>
      </c>
      <c r="R69" s="110">
        <f t="shared" si="299"/>
        <v>2112700</v>
      </c>
      <c r="S69" s="110">
        <f t="shared" si="299"/>
        <v>0</v>
      </c>
      <c r="T69" s="110">
        <f t="shared" si="299"/>
        <v>2112700</v>
      </c>
      <c r="U69" s="110">
        <f t="shared" si="299"/>
        <v>0</v>
      </c>
      <c r="V69" s="110"/>
      <c r="W69" s="110"/>
      <c r="X69" s="110"/>
      <c r="Y69" s="110"/>
      <c r="Z69" s="110"/>
      <c r="AA69" s="110"/>
      <c r="AB69" s="110"/>
      <c r="AC69" s="110"/>
      <c r="AD69" s="110"/>
      <c r="AE69" s="110">
        <f t="shared" si="299"/>
        <v>2112700</v>
      </c>
      <c r="AF69" s="110">
        <f t="shared" si="299"/>
        <v>0</v>
      </c>
      <c r="AG69" s="110">
        <f t="shared" si="299"/>
        <v>2112700</v>
      </c>
      <c r="AH69" s="110">
        <f t="shared" si="299"/>
        <v>0</v>
      </c>
      <c r="AI69" s="110">
        <f t="shared" si="299"/>
        <v>0</v>
      </c>
      <c r="AJ69" s="110">
        <f t="shared" si="299"/>
        <v>0</v>
      </c>
      <c r="AK69" s="110">
        <f t="shared" si="299"/>
        <v>0</v>
      </c>
      <c r="AL69" s="110">
        <f t="shared" si="299"/>
        <v>0</v>
      </c>
      <c r="AM69" s="110">
        <f t="shared" si="299"/>
        <v>2112700</v>
      </c>
      <c r="AN69" s="110">
        <f t="shared" si="299"/>
        <v>0</v>
      </c>
      <c r="AO69" s="110">
        <f t="shared" si="299"/>
        <v>2112700</v>
      </c>
      <c r="AP69" s="110">
        <f t="shared" si="299"/>
        <v>0</v>
      </c>
      <c r="AQ69" s="110"/>
      <c r="AR69" s="110">
        <f t="shared" si="299"/>
        <v>2112700</v>
      </c>
      <c r="AS69" s="110">
        <f t="shared" si="299"/>
        <v>0</v>
      </c>
      <c r="AT69" s="110">
        <f t="shared" si="299"/>
        <v>2112700</v>
      </c>
      <c r="AU69" s="110">
        <f t="shared" si="299"/>
        <v>0</v>
      </c>
      <c r="AV69" s="110">
        <f t="shared" si="299"/>
        <v>0</v>
      </c>
      <c r="AW69" s="110">
        <f t="shared" si="299"/>
        <v>0</v>
      </c>
      <c r="AX69" s="110">
        <f t="shared" si="299"/>
        <v>0</v>
      </c>
      <c r="AY69" s="110">
        <f t="shared" si="299"/>
        <v>0</v>
      </c>
      <c r="AZ69" s="110">
        <f t="shared" si="299"/>
        <v>2112700</v>
      </c>
      <c r="BA69" s="110">
        <f t="shared" si="299"/>
        <v>0</v>
      </c>
      <c r="BB69" s="110">
        <f t="shared" si="299"/>
        <v>2112700</v>
      </c>
      <c r="BC69" s="110">
        <f t="shared" si="299"/>
        <v>0</v>
      </c>
    </row>
    <row r="70" spans="1:55" s="109" customFormat="1" ht="17.25" hidden="1" customHeight="1" x14ac:dyDescent="0.25">
      <c r="A70" s="147" t="s">
        <v>7</v>
      </c>
      <c r="B70" s="35"/>
      <c r="C70" s="35"/>
      <c r="D70" s="35"/>
      <c r="E70" s="120">
        <v>851</v>
      </c>
      <c r="F70" s="143" t="s">
        <v>58</v>
      </c>
      <c r="G70" s="148" t="s">
        <v>64</v>
      </c>
      <c r="H70" s="145" t="s">
        <v>66</v>
      </c>
      <c r="I70" s="143" t="s">
        <v>67</v>
      </c>
      <c r="J70" s="110">
        <v>2112700</v>
      </c>
      <c r="K70" s="110"/>
      <c r="L70" s="110">
        <f>J70</f>
        <v>2112700</v>
      </c>
      <c r="M70" s="110"/>
      <c r="N70" s="110"/>
      <c r="O70" s="110"/>
      <c r="P70" s="110">
        <f>N70</f>
        <v>0</v>
      </c>
      <c r="Q70" s="110"/>
      <c r="R70" s="110">
        <f t="shared" si="17"/>
        <v>2112700</v>
      </c>
      <c r="S70" s="110">
        <f t="shared" ref="S70" si="300">K70+O70</f>
        <v>0</v>
      </c>
      <c r="T70" s="110">
        <f t="shared" ref="T70" si="301">L70+P70</f>
        <v>2112700</v>
      </c>
      <c r="U70" s="110">
        <f t="shared" ref="U70" si="302">M70+Q70</f>
        <v>0</v>
      </c>
      <c r="V70" s="110"/>
      <c r="W70" s="110"/>
      <c r="X70" s="110"/>
      <c r="Y70" s="110"/>
      <c r="Z70" s="110"/>
      <c r="AA70" s="110"/>
      <c r="AB70" s="110"/>
      <c r="AC70" s="110"/>
      <c r="AD70" s="110"/>
      <c r="AE70" s="110">
        <v>2112700</v>
      </c>
      <c r="AF70" s="110"/>
      <c r="AG70" s="110">
        <f>AE70</f>
        <v>2112700</v>
      </c>
      <c r="AH70" s="110"/>
      <c r="AI70" s="110"/>
      <c r="AJ70" s="110"/>
      <c r="AK70" s="110">
        <f>AI70</f>
        <v>0</v>
      </c>
      <c r="AL70" s="110"/>
      <c r="AM70" s="110">
        <f t="shared" ref="AM70" si="303">AE70+AI70</f>
        <v>2112700</v>
      </c>
      <c r="AN70" s="110">
        <f t="shared" ref="AN70" si="304">AF70+AJ70</f>
        <v>0</v>
      </c>
      <c r="AO70" s="110">
        <f t="shared" ref="AO70" si="305">AG70+AK70</f>
        <v>2112700</v>
      </c>
      <c r="AP70" s="110">
        <f t="shared" ref="AP70" si="306">AH70+AL70</f>
        <v>0</v>
      </c>
      <c r="AQ70" s="110"/>
      <c r="AR70" s="110">
        <v>2112700</v>
      </c>
      <c r="AS70" s="110"/>
      <c r="AT70" s="110">
        <f>AR70</f>
        <v>2112700</v>
      </c>
      <c r="AU70" s="110"/>
      <c r="AV70" s="110"/>
      <c r="AW70" s="110"/>
      <c r="AX70" s="110">
        <f>AV70</f>
        <v>0</v>
      </c>
      <c r="AY70" s="110"/>
      <c r="AZ70" s="110">
        <f t="shared" ref="AZ70" si="307">AR70+AV70</f>
        <v>2112700</v>
      </c>
      <c r="BA70" s="110">
        <f t="shared" ref="BA70" si="308">AS70+AW70</f>
        <v>0</v>
      </c>
      <c r="BB70" s="110">
        <f t="shared" ref="BB70" si="309">AT70+AX70</f>
        <v>2112700</v>
      </c>
      <c r="BC70" s="110">
        <f t="shared" ref="BC70" si="310">AU70+AY70</f>
        <v>0</v>
      </c>
    </row>
    <row r="71" spans="1:55" s="109" customFormat="1" ht="61.5" customHeight="1" x14ac:dyDescent="0.25">
      <c r="A71" s="147" t="s">
        <v>22</v>
      </c>
      <c r="B71" s="111"/>
      <c r="C71" s="111"/>
      <c r="D71" s="111"/>
      <c r="E71" s="120">
        <v>851</v>
      </c>
      <c r="F71" s="143" t="s">
        <v>58</v>
      </c>
      <c r="G71" s="148" t="s">
        <v>64</v>
      </c>
      <c r="H71" s="145" t="s">
        <v>66</v>
      </c>
      <c r="I71" s="143" t="s">
        <v>23</v>
      </c>
      <c r="J71" s="110">
        <f t="shared" ref="J71:BC71" si="311">J72</f>
        <v>884900</v>
      </c>
      <c r="K71" s="110">
        <f t="shared" si="311"/>
        <v>0</v>
      </c>
      <c r="L71" s="110">
        <f t="shared" si="311"/>
        <v>884900</v>
      </c>
      <c r="M71" s="110">
        <f t="shared" si="311"/>
        <v>0</v>
      </c>
      <c r="N71" s="110">
        <f t="shared" si="311"/>
        <v>192065</v>
      </c>
      <c r="O71" s="110">
        <f t="shared" si="311"/>
        <v>0</v>
      </c>
      <c r="P71" s="110">
        <f t="shared" si="311"/>
        <v>192065</v>
      </c>
      <c r="Q71" s="110">
        <f t="shared" si="311"/>
        <v>0</v>
      </c>
      <c r="R71" s="110">
        <f t="shared" si="311"/>
        <v>1076965</v>
      </c>
      <c r="S71" s="110">
        <f t="shared" si="311"/>
        <v>0</v>
      </c>
      <c r="T71" s="110">
        <f t="shared" si="311"/>
        <v>1076965</v>
      </c>
      <c r="U71" s="110">
        <f t="shared" si="311"/>
        <v>0</v>
      </c>
      <c r="V71" s="110"/>
      <c r="W71" s="110"/>
      <c r="X71" s="110"/>
      <c r="Y71" s="110"/>
      <c r="Z71" s="110"/>
      <c r="AA71" s="110"/>
      <c r="AB71" s="110"/>
      <c r="AC71" s="110"/>
      <c r="AD71" s="110"/>
      <c r="AE71" s="110">
        <f t="shared" si="311"/>
        <v>884900</v>
      </c>
      <c r="AF71" s="110">
        <f t="shared" si="311"/>
        <v>0</v>
      </c>
      <c r="AG71" s="110">
        <f t="shared" si="311"/>
        <v>884900</v>
      </c>
      <c r="AH71" s="110">
        <f t="shared" si="311"/>
        <v>0</v>
      </c>
      <c r="AI71" s="110">
        <f t="shared" si="311"/>
        <v>0</v>
      </c>
      <c r="AJ71" s="110">
        <f t="shared" si="311"/>
        <v>0</v>
      </c>
      <c r="AK71" s="110">
        <f t="shared" si="311"/>
        <v>0</v>
      </c>
      <c r="AL71" s="110">
        <f t="shared" si="311"/>
        <v>0</v>
      </c>
      <c r="AM71" s="110">
        <f t="shared" si="311"/>
        <v>884900</v>
      </c>
      <c r="AN71" s="110">
        <f t="shared" si="311"/>
        <v>0</v>
      </c>
      <c r="AO71" s="110">
        <f t="shared" si="311"/>
        <v>884900</v>
      </c>
      <c r="AP71" s="110">
        <f t="shared" si="311"/>
        <v>0</v>
      </c>
      <c r="AQ71" s="110"/>
      <c r="AR71" s="110">
        <f t="shared" si="311"/>
        <v>884900</v>
      </c>
      <c r="AS71" s="110">
        <f t="shared" si="311"/>
        <v>0</v>
      </c>
      <c r="AT71" s="110">
        <f t="shared" si="311"/>
        <v>884900</v>
      </c>
      <c r="AU71" s="110">
        <f t="shared" si="311"/>
        <v>0</v>
      </c>
      <c r="AV71" s="110">
        <f t="shared" si="311"/>
        <v>0</v>
      </c>
      <c r="AW71" s="110">
        <f t="shared" si="311"/>
        <v>0</v>
      </c>
      <c r="AX71" s="110">
        <f t="shared" si="311"/>
        <v>0</v>
      </c>
      <c r="AY71" s="110">
        <f t="shared" si="311"/>
        <v>0</v>
      </c>
      <c r="AZ71" s="110">
        <f t="shared" si="311"/>
        <v>884900</v>
      </c>
      <c r="BA71" s="110">
        <f t="shared" si="311"/>
        <v>0</v>
      </c>
      <c r="BB71" s="110">
        <f t="shared" si="311"/>
        <v>884900</v>
      </c>
      <c r="BC71" s="110">
        <f t="shared" si="311"/>
        <v>0</v>
      </c>
    </row>
    <row r="72" spans="1:55" s="109" customFormat="1" ht="61.5" customHeight="1" x14ac:dyDescent="0.25">
      <c r="A72" s="147" t="s">
        <v>9</v>
      </c>
      <c r="B72" s="35"/>
      <c r="C72" s="35"/>
      <c r="D72" s="35"/>
      <c r="E72" s="120">
        <v>851</v>
      </c>
      <c r="F72" s="143" t="s">
        <v>58</v>
      </c>
      <c r="G72" s="148" t="s">
        <v>64</v>
      </c>
      <c r="H72" s="145" t="s">
        <v>66</v>
      </c>
      <c r="I72" s="143" t="s">
        <v>24</v>
      </c>
      <c r="J72" s="110">
        <v>884900</v>
      </c>
      <c r="K72" s="110"/>
      <c r="L72" s="110">
        <f>J72</f>
        <v>884900</v>
      </c>
      <c r="M72" s="110"/>
      <c r="N72" s="110">
        <v>192065</v>
      </c>
      <c r="O72" s="110"/>
      <c r="P72" s="110">
        <f>N72</f>
        <v>192065</v>
      </c>
      <c r="Q72" s="110"/>
      <c r="R72" s="110">
        <f t="shared" ref="R72:R134" si="312">J72+N72</f>
        <v>1076965</v>
      </c>
      <c r="S72" s="110">
        <f t="shared" ref="S72" si="313">K72+O72</f>
        <v>0</v>
      </c>
      <c r="T72" s="110">
        <f t="shared" ref="T72" si="314">L72+P72</f>
        <v>1076965</v>
      </c>
      <c r="U72" s="110">
        <f t="shared" ref="U72" si="315">M72+Q72</f>
        <v>0</v>
      </c>
      <c r="V72" s="110"/>
      <c r="W72" s="110"/>
      <c r="X72" s="110"/>
      <c r="Y72" s="110"/>
      <c r="Z72" s="110"/>
      <c r="AA72" s="110"/>
      <c r="AB72" s="110"/>
      <c r="AC72" s="110"/>
      <c r="AD72" s="110"/>
      <c r="AE72" s="110">
        <v>884900</v>
      </c>
      <c r="AF72" s="110"/>
      <c r="AG72" s="110">
        <f>AE72</f>
        <v>884900</v>
      </c>
      <c r="AH72" s="110"/>
      <c r="AI72" s="110"/>
      <c r="AJ72" s="110"/>
      <c r="AK72" s="110">
        <f>AI72</f>
        <v>0</v>
      </c>
      <c r="AL72" s="110"/>
      <c r="AM72" s="110">
        <f t="shared" ref="AM72" si="316">AE72+AI72</f>
        <v>884900</v>
      </c>
      <c r="AN72" s="110">
        <f t="shared" ref="AN72" si="317">AF72+AJ72</f>
        <v>0</v>
      </c>
      <c r="AO72" s="110">
        <f t="shared" ref="AO72" si="318">AG72+AK72</f>
        <v>884900</v>
      </c>
      <c r="AP72" s="110">
        <f t="shared" ref="AP72" si="319">AH72+AL72</f>
        <v>0</v>
      </c>
      <c r="AQ72" s="110"/>
      <c r="AR72" s="110">
        <v>884900</v>
      </c>
      <c r="AS72" s="110"/>
      <c r="AT72" s="110">
        <f>AR72</f>
        <v>884900</v>
      </c>
      <c r="AU72" s="110"/>
      <c r="AV72" s="110"/>
      <c r="AW72" s="110"/>
      <c r="AX72" s="110">
        <f>AV72</f>
        <v>0</v>
      </c>
      <c r="AY72" s="110"/>
      <c r="AZ72" s="110">
        <f t="shared" ref="AZ72" si="320">AR72+AV72</f>
        <v>884900</v>
      </c>
      <c r="BA72" s="110">
        <f t="shared" ref="BA72" si="321">AS72+AW72</f>
        <v>0</v>
      </c>
      <c r="BB72" s="110">
        <f t="shared" ref="BB72" si="322">AT72+AX72</f>
        <v>884900</v>
      </c>
      <c r="BC72" s="110">
        <f t="shared" ref="BC72" si="323">AU72+AY72</f>
        <v>0</v>
      </c>
    </row>
    <row r="73" spans="1:55" s="109" customFormat="1" ht="18.75" hidden="1" customHeight="1" x14ac:dyDescent="0.25">
      <c r="A73" s="147" t="s">
        <v>25</v>
      </c>
      <c r="B73" s="35"/>
      <c r="C73" s="35"/>
      <c r="D73" s="35"/>
      <c r="E73" s="120">
        <v>851</v>
      </c>
      <c r="F73" s="143" t="s">
        <v>58</v>
      </c>
      <c r="G73" s="148" t="s">
        <v>64</v>
      </c>
      <c r="H73" s="145" t="s">
        <v>66</v>
      </c>
      <c r="I73" s="143" t="s">
        <v>26</v>
      </c>
      <c r="J73" s="110">
        <f t="shared" ref="J73:BC73" si="324">J74</f>
        <v>43000</v>
      </c>
      <c r="K73" s="110">
        <f t="shared" si="324"/>
        <v>0</v>
      </c>
      <c r="L73" s="110">
        <f t="shared" si="324"/>
        <v>43000</v>
      </c>
      <c r="M73" s="110">
        <f t="shared" si="324"/>
        <v>0</v>
      </c>
      <c r="N73" s="110">
        <f t="shared" si="324"/>
        <v>0</v>
      </c>
      <c r="O73" s="110">
        <f t="shared" si="324"/>
        <v>0</v>
      </c>
      <c r="P73" s="110">
        <f t="shared" si="324"/>
        <v>0</v>
      </c>
      <c r="Q73" s="110">
        <f t="shared" si="324"/>
        <v>0</v>
      </c>
      <c r="R73" s="110">
        <f t="shared" si="324"/>
        <v>43000</v>
      </c>
      <c r="S73" s="110">
        <f t="shared" si="324"/>
        <v>0</v>
      </c>
      <c r="T73" s="110">
        <f t="shared" si="324"/>
        <v>43000</v>
      </c>
      <c r="U73" s="110">
        <f t="shared" si="324"/>
        <v>0</v>
      </c>
      <c r="V73" s="110"/>
      <c r="W73" s="110"/>
      <c r="X73" s="110"/>
      <c r="Y73" s="110"/>
      <c r="Z73" s="110"/>
      <c r="AA73" s="110"/>
      <c r="AB73" s="110"/>
      <c r="AC73" s="110"/>
      <c r="AD73" s="110"/>
      <c r="AE73" s="110">
        <f t="shared" si="324"/>
        <v>43000</v>
      </c>
      <c r="AF73" s="110">
        <f t="shared" si="324"/>
        <v>0</v>
      </c>
      <c r="AG73" s="110">
        <f t="shared" si="324"/>
        <v>43000</v>
      </c>
      <c r="AH73" s="110">
        <f t="shared" si="324"/>
        <v>0</v>
      </c>
      <c r="AI73" s="110">
        <f t="shared" si="324"/>
        <v>0</v>
      </c>
      <c r="AJ73" s="110">
        <f t="shared" si="324"/>
        <v>0</v>
      </c>
      <c r="AK73" s="110">
        <f t="shared" si="324"/>
        <v>0</v>
      </c>
      <c r="AL73" s="110">
        <f t="shared" si="324"/>
        <v>0</v>
      </c>
      <c r="AM73" s="110">
        <f t="shared" si="324"/>
        <v>43000</v>
      </c>
      <c r="AN73" s="110">
        <f t="shared" si="324"/>
        <v>0</v>
      </c>
      <c r="AO73" s="110">
        <f t="shared" si="324"/>
        <v>43000</v>
      </c>
      <c r="AP73" s="110">
        <f t="shared" si="324"/>
        <v>0</v>
      </c>
      <c r="AQ73" s="110"/>
      <c r="AR73" s="110">
        <f t="shared" si="324"/>
        <v>43000</v>
      </c>
      <c r="AS73" s="110">
        <f t="shared" si="324"/>
        <v>0</v>
      </c>
      <c r="AT73" s="110">
        <f t="shared" si="324"/>
        <v>43000</v>
      </c>
      <c r="AU73" s="110">
        <f t="shared" si="324"/>
        <v>0</v>
      </c>
      <c r="AV73" s="110">
        <f t="shared" si="324"/>
        <v>0</v>
      </c>
      <c r="AW73" s="110">
        <f t="shared" si="324"/>
        <v>0</v>
      </c>
      <c r="AX73" s="110">
        <f t="shared" si="324"/>
        <v>0</v>
      </c>
      <c r="AY73" s="110">
        <f t="shared" si="324"/>
        <v>0</v>
      </c>
      <c r="AZ73" s="110">
        <f t="shared" si="324"/>
        <v>43000</v>
      </c>
      <c r="BA73" s="110">
        <f t="shared" si="324"/>
        <v>0</v>
      </c>
      <c r="BB73" s="110">
        <f t="shared" si="324"/>
        <v>43000</v>
      </c>
      <c r="BC73" s="110">
        <f t="shared" si="324"/>
        <v>0</v>
      </c>
    </row>
    <row r="74" spans="1:55" s="109" customFormat="1" ht="45.75" hidden="1" customHeight="1" x14ac:dyDescent="0.25">
      <c r="A74" s="147" t="s">
        <v>27</v>
      </c>
      <c r="B74" s="35"/>
      <c r="C74" s="35"/>
      <c r="D74" s="35"/>
      <c r="E74" s="120">
        <v>851</v>
      </c>
      <c r="F74" s="143" t="s">
        <v>58</v>
      </c>
      <c r="G74" s="148" t="s">
        <v>64</v>
      </c>
      <c r="H74" s="145" t="s">
        <v>66</v>
      </c>
      <c r="I74" s="143" t="s">
        <v>28</v>
      </c>
      <c r="J74" s="110">
        <v>43000</v>
      </c>
      <c r="K74" s="110"/>
      <c r="L74" s="110">
        <f>J74</f>
        <v>43000</v>
      </c>
      <c r="M74" s="110"/>
      <c r="N74" s="110"/>
      <c r="O74" s="110"/>
      <c r="P74" s="110">
        <f>N74</f>
        <v>0</v>
      </c>
      <c r="Q74" s="110"/>
      <c r="R74" s="110">
        <f t="shared" si="312"/>
        <v>43000</v>
      </c>
      <c r="S74" s="110">
        <f t="shared" ref="S74" si="325">K74+O74</f>
        <v>0</v>
      </c>
      <c r="T74" s="110">
        <f t="shared" ref="T74" si="326">L74+P74</f>
        <v>43000</v>
      </c>
      <c r="U74" s="110">
        <f t="shared" ref="U74" si="327">M74+Q74</f>
        <v>0</v>
      </c>
      <c r="V74" s="110"/>
      <c r="W74" s="110"/>
      <c r="X74" s="110"/>
      <c r="Y74" s="110"/>
      <c r="Z74" s="110"/>
      <c r="AA74" s="110"/>
      <c r="AB74" s="110"/>
      <c r="AC74" s="110"/>
      <c r="AD74" s="110"/>
      <c r="AE74" s="110">
        <v>43000</v>
      </c>
      <c r="AF74" s="110"/>
      <c r="AG74" s="110">
        <f>AE74</f>
        <v>43000</v>
      </c>
      <c r="AH74" s="110"/>
      <c r="AI74" s="110"/>
      <c r="AJ74" s="110"/>
      <c r="AK74" s="110">
        <f>AI74</f>
        <v>0</v>
      </c>
      <c r="AL74" s="110"/>
      <c r="AM74" s="110">
        <f t="shared" ref="AM74" si="328">AE74+AI74</f>
        <v>43000</v>
      </c>
      <c r="AN74" s="110">
        <f t="shared" ref="AN74" si="329">AF74+AJ74</f>
        <v>0</v>
      </c>
      <c r="AO74" s="110">
        <f t="shared" ref="AO74" si="330">AG74+AK74</f>
        <v>43000</v>
      </c>
      <c r="AP74" s="110">
        <f t="shared" ref="AP74" si="331">AH74+AL74</f>
        <v>0</v>
      </c>
      <c r="AQ74" s="110"/>
      <c r="AR74" s="110">
        <v>43000</v>
      </c>
      <c r="AS74" s="110"/>
      <c r="AT74" s="110">
        <f>AR74</f>
        <v>43000</v>
      </c>
      <c r="AU74" s="110"/>
      <c r="AV74" s="110"/>
      <c r="AW74" s="110"/>
      <c r="AX74" s="110">
        <f>AV74</f>
        <v>0</v>
      </c>
      <c r="AY74" s="110"/>
      <c r="AZ74" s="110">
        <f t="shared" ref="AZ74" si="332">AR74+AV74</f>
        <v>43000</v>
      </c>
      <c r="BA74" s="110">
        <f t="shared" ref="BA74" si="333">AS74+AW74</f>
        <v>0</v>
      </c>
      <c r="BB74" s="110">
        <f t="shared" ref="BB74" si="334">AT74+AX74</f>
        <v>43000</v>
      </c>
      <c r="BC74" s="110">
        <f t="shared" ref="BC74" si="335">AU74+AY74</f>
        <v>0</v>
      </c>
    </row>
    <row r="75" spans="1:55" s="109" customFormat="1" ht="45.75" hidden="1" customHeight="1" x14ac:dyDescent="0.25">
      <c r="A75" s="147" t="s">
        <v>382</v>
      </c>
      <c r="B75" s="35"/>
      <c r="C75" s="35"/>
      <c r="D75" s="35"/>
      <c r="E75" s="120">
        <v>851</v>
      </c>
      <c r="F75" s="143" t="s">
        <v>58</v>
      </c>
      <c r="G75" s="143" t="s">
        <v>64</v>
      </c>
      <c r="H75" s="145" t="s">
        <v>383</v>
      </c>
      <c r="I75" s="143"/>
      <c r="J75" s="110">
        <f t="shared" ref="J75:BC75" si="336">J76</f>
        <v>118800</v>
      </c>
      <c r="K75" s="110">
        <f t="shared" si="336"/>
        <v>0</v>
      </c>
      <c r="L75" s="110">
        <f t="shared" si="336"/>
        <v>118800</v>
      </c>
      <c r="M75" s="110">
        <f t="shared" si="336"/>
        <v>0</v>
      </c>
      <c r="N75" s="110">
        <f t="shared" si="336"/>
        <v>0</v>
      </c>
      <c r="O75" s="110">
        <f t="shared" si="336"/>
        <v>0</v>
      </c>
      <c r="P75" s="110">
        <f t="shared" si="336"/>
        <v>0</v>
      </c>
      <c r="Q75" s="110">
        <f t="shared" si="336"/>
        <v>0</v>
      </c>
      <c r="R75" s="110">
        <f t="shared" si="336"/>
        <v>118800</v>
      </c>
      <c r="S75" s="110">
        <f t="shared" si="336"/>
        <v>0</v>
      </c>
      <c r="T75" s="110">
        <f t="shared" si="336"/>
        <v>118800</v>
      </c>
      <c r="U75" s="110">
        <f t="shared" si="336"/>
        <v>0</v>
      </c>
      <c r="V75" s="110"/>
      <c r="W75" s="110"/>
      <c r="X75" s="110"/>
      <c r="Y75" s="110"/>
      <c r="Z75" s="110"/>
      <c r="AA75" s="110"/>
      <c r="AB75" s="110"/>
      <c r="AC75" s="110"/>
      <c r="AD75" s="110"/>
      <c r="AE75" s="110">
        <f t="shared" si="336"/>
        <v>118800</v>
      </c>
      <c r="AF75" s="110">
        <f t="shared" si="336"/>
        <v>0</v>
      </c>
      <c r="AG75" s="110">
        <f t="shared" si="336"/>
        <v>118800</v>
      </c>
      <c r="AH75" s="110">
        <f t="shared" si="336"/>
        <v>0</v>
      </c>
      <c r="AI75" s="110">
        <f t="shared" si="336"/>
        <v>0</v>
      </c>
      <c r="AJ75" s="110">
        <f t="shared" si="336"/>
        <v>0</v>
      </c>
      <c r="AK75" s="110">
        <f t="shared" si="336"/>
        <v>0</v>
      </c>
      <c r="AL75" s="110">
        <f t="shared" si="336"/>
        <v>0</v>
      </c>
      <c r="AM75" s="110">
        <f t="shared" si="336"/>
        <v>118800</v>
      </c>
      <c r="AN75" s="110">
        <f t="shared" si="336"/>
        <v>0</v>
      </c>
      <c r="AO75" s="110">
        <f t="shared" si="336"/>
        <v>118800</v>
      </c>
      <c r="AP75" s="110">
        <f t="shared" si="336"/>
        <v>0</v>
      </c>
      <c r="AQ75" s="110"/>
      <c r="AR75" s="110">
        <f t="shared" si="336"/>
        <v>118800</v>
      </c>
      <c r="AS75" s="110">
        <f t="shared" si="336"/>
        <v>0</v>
      </c>
      <c r="AT75" s="110">
        <f t="shared" si="336"/>
        <v>118800</v>
      </c>
      <c r="AU75" s="110">
        <f t="shared" si="336"/>
        <v>0</v>
      </c>
      <c r="AV75" s="110">
        <f t="shared" si="336"/>
        <v>0</v>
      </c>
      <c r="AW75" s="110">
        <f t="shared" si="336"/>
        <v>0</v>
      </c>
      <c r="AX75" s="110">
        <f t="shared" si="336"/>
        <v>0</v>
      </c>
      <c r="AY75" s="110">
        <f t="shared" si="336"/>
        <v>0</v>
      </c>
      <c r="AZ75" s="110">
        <f t="shared" si="336"/>
        <v>118800</v>
      </c>
      <c r="BA75" s="110">
        <f t="shared" si="336"/>
        <v>0</v>
      </c>
      <c r="BB75" s="110">
        <f t="shared" si="336"/>
        <v>118800</v>
      </c>
      <c r="BC75" s="110">
        <f t="shared" si="336"/>
        <v>0</v>
      </c>
    </row>
    <row r="76" spans="1:55" s="109" customFormat="1" ht="45.75" hidden="1" customHeight="1" x14ac:dyDescent="0.25">
      <c r="A76" s="147" t="s">
        <v>22</v>
      </c>
      <c r="B76" s="111"/>
      <c r="C76" s="111"/>
      <c r="D76" s="111"/>
      <c r="E76" s="120">
        <v>851</v>
      </c>
      <c r="F76" s="143" t="s">
        <v>58</v>
      </c>
      <c r="G76" s="148" t="s">
        <v>64</v>
      </c>
      <c r="H76" s="145" t="s">
        <v>383</v>
      </c>
      <c r="I76" s="143" t="s">
        <v>23</v>
      </c>
      <c r="J76" s="110">
        <f t="shared" ref="J76:BC76" si="337">J77</f>
        <v>118800</v>
      </c>
      <c r="K76" s="110">
        <f t="shared" si="337"/>
        <v>0</v>
      </c>
      <c r="L76" s="110">
        <f t="shared" si="337"/>
        <v>118800</v>
      </c>
      <c r="M76" s="110">
        <f t="shared" si="337"/>
        <v>0</v>
      </c>
      <c r="N76" s="110">
        <f t="shared" si="337"/>
        <v>0</v>
      </c>
      <c r="O76" s="110">
        <f t="shared" si="337"/>
        <v>0</v>
      </c>
      <c r="P76" s="110">
        <f t="shared" si="337"/>
        <v>0</v>
      </c>
      <c r="Q76" s="110">
        <f t="shared" si="337"/>
        <v>0</v>
      </c>
      <c r="R76" s="110">
        <f t="shared" si="337"/>
        <v>118800</v>
      </c>
      <c r="S76" s="110">
        <f t="shared" si="337"/>
        <v>0</v>
      </c>
      <c r="T76" s="110">
        <f t="shared" si="337"/>
        <v>118800</v>
      </c>
      <c r="U76" s="110">
        <f t="shared" si="337"/>
        <v>0</v>
      </c>
      <c r="V76" s="110"/>
      <c r="W76" s="110"/>
      <c r="X76" s="110"/>
      <c r="Y76" s="110"/>
      <c r="Z76" s="110"/>
      <c r="AA76" s="110"/>
      <c r="AB76" s="110"/>
      <c r="AC76" s="110"/>
      <c r="AD76" s="110"/>
      <c r="AE76" s="110">
        <f t="shared" si="337"/>
        <v>118800</v>
      </c>
      <c r="AF76" s="110">
        <f t="shared" si="337"/>
        <v>0</v>
      </c>
      <c r="AG76" s="110">
        <f t="shared" si="337"/>
        <v>118800</v>
      </c>
      <c r="AH76" s="110">
        <f t="shared" si="337"/>
        <v>0</v>
      </c>
      <c r="AI76" s="110">
        <f t="shared" si="337"/>
        <v>0</v>
      </c>
      <c r="AJ76" s="110">
        <f t="shared" si="337"/>
        <v>0</v>
      </c>
      <c r="AK76" s="110">
        <f t="shared" si="337"/>
        <v>0</v>
      </c>
      <c r="AL76" s="110">
        <f t="shared" si="337"/>
        <v>0</v>
      </c>
      <c r="AM76" s="110">
        <f t="shared" si="337"/>
        <v>118800</v>
      </c>
      <c r="AN76" s="110">
        <f t="shared" si="337"/>
        <v>0</v>
      </c>
      <c r="AO76" s="110">
        <f t="shared" si="337"/>
        <v>118800</v>
      </c>
      <c r="AP76" s="110">
        <f t="shared" si="337"/>
        <v>0</v>
      </c>
      <c r="AQ76" s="110"/>
      <c r="AR76" s="110">
        <f t="shared" si="337"/>
        <v>118800</v>
      </c>
      <c r="AS76" s="110">
        <f t="shared" si="337"/>
        <v>0</v>
      </c>
      <c r="AT76" s="110">
        <f t="shared" si="337"/>
        <v>118800</v>
      </c>
      <c r="AU76" s="110">
        <f t="shared" si="337"/>
        <v>0</v>
      </c>
      <c r="AV76" s="110">
        <f t="shared" si="337"/>
        <v>0</v>
      </c>
      <c r="AW76" s="110">
        <f t="shared" si="337"/>
        <v>0</v>
      </c>
      <c r="AX76" s="110">
        <f t="shared" si="337"/>
        <v>0</v>
      </c>
      <c r="AY76" s="110">
        <f t="shared" si="337"/>
        <v>0</v>
      </c>
      <c r="AZ76" s="110">
        <f t="shared" si="337"/>
        <v>118800</v>
      </c>
      <c r="BA76" s="110">
        <f t="shared" si="337"/>
        <v>0</v>
      </c>
      <c r="BB76" s="110">
        <f t="shared" si="337"/>
        <v>118800</v>
      </c>
      <c r="BC76" s="110">
        <f t="shared" si="337"/>
        <v>0</v>
      </c>
    </row>
    <row r="77" spans="1:55" s="109" customFormat="1" ht="45.75" hidden="1" customHeight="1" x14ac:dyDescent="0.25">
      <c r="A77" s="147" t="s">
        <v>9</v>
      </c>
      <c r="B77" s="35"/>
      <c r="C77" s="35"/>
      <c r="D77" s="35"/>
      <c r="E77" s="120">
        <v>851</v>
      </c>
      <c r="F77" s="143" t="s">
        <v>58</v>
      </c>
      <c r="G77" s="148" t="s">
        <v>64</v>
      </c>
      <c r="H77" s="145" t="s">
        <v>383</v>
      </c>
      <c r="I77" s="143" t="s">
        <v>24</v>
      </c>
      <c r="J77" s="110">
        <v>118800</v>
      </c>
      <c r="K77" s="110"/>
      <c r="L77" s="110">
        <f>J77</f>
        <v>118800</v>
      </c>
      <c r="M77" s="110"/>
      <c r="N77" s="110"/>
      <c r="O77" s="110"/>
      <c r="P77" s="110">
        <f>N77</f>
        <v>0</v>
      </c>
      <c r="Q77" s="110"/>
      <c r="R77" s="110">
        <f t="shared" si="312"/>
        <v>118800</v>
      </c>
      <c r="S77" s="110">
        <f t="shared" ref="S77" si="338">K77+O77</f>
        <v>0</v>
      </c>
      <c r="T77" s="110">
        <f t="shared" ref="T77" si="339">L77+P77</f>
        <v>118800</v>
      </c>
      <c r="U77" s="110">
        <f t="shared" ref="U77" si="340">M77+Q77</f>
        <v>0</v>
      </c>
      <c r="V77" s="110"/>
      <c r="W77" s="110"/>
      <c r="X77" s="110"/>
      <c r="Y77" s="110"/>
      <c r="Z77" s="110"/>
      <c r="AA77" s="110"/>
      <c r="AB77" s="110"/>
      <c r="AC77" s="110"/>
      <c r="AD77" s="110"/>
      <c r="AE77" s="110">
        <v>118800</v>
      </c>
      <c r="AF77" s="110"/>
      <c r="AG77" s="110">
        <f>AE77</f>
        <v>118800</v>
      </c>
      <c r="AH77" s="110"/>
      <c r="AI77" s="110"/>
      <c r="AJ77" s="110"/>
      <c r="AK77" s="110">
        <f>AI77</f>
        <v>0</v>
      </c>
      <c r="AL77" s="110"/>
      <c r="AM77" s="110">
        <f t="shared" ref="AM77" si="341">AE77+AI77</f>
        <v>118800</v>
      </c>
      <c r="AN77" s="110">
        <f t="shared" ref="AN77" si="342">AF77+AJ77</f>
        <v>0</v>
      </c>
      <c r="AO77" s="110">
        <f t="shared" ref="AO77" si="343">AG77+AK77</f>
        <v>118800</v>
      </c>
      <c r="AP77" s="110">
        <f t="shared" ref="AP77" si="344">AH77+AL77</f>
        <v>0</v>
      </c>
      <c r="AQ77" s="110"/>
      <c r="AR77" s="110">
        <v>118800</v>
      </c>
      <c r="AS77" s="110"/>
      <c r="AT77" s="110">
        <f>AR77</f>
        <v>118800</v>
      </c>
      <c r="AU77" s="110"/>
      <c r="AV77" s="110"/>
      <c r="AW77" s="110"/>
      <c r="AX77" s="110">
        <f>AV77</f>
        <v>0</v>
      </c>
      <c r="AY77" s="110"/>
      <c r="AZ77" s="110">
        <f t="shared" ref="AZ77" si="345">AR77+AV77</f>
        <v>118800</v>
      </c>
      <c r="BA77" s="110">
        <f t="shared" ref="BA77" si="346">AS77+AW77</f>
        <v>0</v>
      </c>
      <c r="BB77" s="110">
        <f t="shared" ref="BB77" si="347">AT77+AX77</f>
        <v>118800</v>
      </c>
      <c r="BC77" s="110">
        <f t="shared" ref="BC77" si="348">AU77+AY77</f>
        <v>0</v>
      </c>
    </row>
    <row r="78" spans="1:55" s="12" customFormat="1" ht="18" customHeight="1" x14ac:dyDescent="0.25">
      <c r="A78" s="144" t="s">
        <v>68</v>
      </c>
      <c r="B78" s="146"/>
      <c r="C78" s="146"/>
      <c r="D78" s="146"/>
      <c r="E78" s="120">
        <v>851</v>
      </c>
      <c r="F78" s="25" t="s">
        <v>13</v>
      </c>
      <c r="G78" s="25"/>
      <c r="H78" s="145" t="s">
        <v>61</v>
      </c>
      <c r="I78" s="25"/>
      <c r="J78" s="26">
        <f>J79+J83+J90+J94</f>
        <v>9178070.1999999993</v>
      </c>
      <c r="K78" s="26">
        <f t="shared" ref="K78:U78" si="349">K79+K83+K90+K94</f>
        <v>269296.2</v>
      </c>
      <c r="L78" s="26">
        <f t="shared" si="349"/>
        <v>8908774</v>
      </c>
      <c r="M78" s="26">
        <f t="shared" si="349"/>
        <v>0</v>
      </c>
      <c r="N78" s="26">
        <f t="shared" si="349"/>
        <v>2148389.83</v>
      </c>
      <c r="O78" s="26">
        <f t="shared" ref="O78" si="350">O79+O83+O90+O94</f>
        <v>0</v>
      </c>
      <c r="P78" s="26">
        <f t="shared" ref="P78" si="351">P79+P83+P90+P94</f>
        <v>2148389.83</v>
      </c>
      <c r="Q78" s="26">
        <f t="shared" ref="Q78" si="352">Q79+Q83+Q90+Q94</f>
        <v>0</v>
      </c>
      <c r="R78" s="26">
        <f t="shared" si="349"/>
        <v>11326460.030000001</v>
      </c>
      <c r="S78" s="26">
        <f t="shared" si="349"/>
        <v>269296.2</v>
      </c>
      <c r="T78" s="26">
        <f t="shared" si="349"/>
        <v>11057163.83</v>
      </c>
      <c r="U78" s="26">
        <f t="shared" si="349"/>
        <v>0</v>
      </c>
      <c r="V78" s="26"/>
      <c r="W78" s="26"/>
      <c r="X78" s="26"/>
      <c r="Y78" s="26"/>
      <c r="Z78" s="26"/>
      <c r="AA78" s="26"/>
      <c r="AB78" s="26"/>
      <c r="AC78" s="26"/>
      <c r="AD78" s="26"/>
      <c r="AE78" s="26">
        <f>AE79+AE83+AE90+AE94</f>
        <v>9560270.1999999993</v>
      </c>
      <c r="AF78" s="26">
        <f t="shared" ref="AF78" si="353">AF79+AF83+AF90+AF94</f>
        <v>269296.2</v>
      </c>
      <c r="AG78" s="26">
        <f t="shared" ref="AG78" si="354">AG79+AG83+AG90+AG94</f>
        <v>9290974</v>
      </c>
      <c r="AH78" s="26">
        <f t="shared" ref="AH78:AP78" si="355">AH79+AH83+AH90+AH94</f>
        <v>0</v>
      </c>
      <c r="AI78" s="26">
        <f t="shared" si="355"/>
        <v>0</v>
      </c>
      <c r="AJ78" s="26">
        <f t="shared" si="355"/>
        <v>0</v>
      </c>
      <c r="AK78" s="26">
        <f t="shared" si="355"/>
        <v>0</v>
      </c>
      <c r="AL78" s="26">
        <f t="shared" si="355"/>
        <v>0</v>
      </c>
      <c r="AM78" s="26">
        <f t="shared" si="355"/>
        <v>9560270.1999999993</v>
      </c>
      <c r="AN78" s="26">
        <f t="shared" si="355"/>
        <v>269296.2</v>
      </c>
      <c r="AO78" s="26">
        <f t="shared" si="355"/>
        <v>9290974</v>
      </c>
      <c r="AP78" s="26">
        <f t="shared" si="355"/>
        <v>0</v>
      </c>
      <c r="AQ78" s="26"/>
      <c r="AR78" s="26">
        <f>AR79+AR83+AR90+AR94</f>
        <v>10031770.199999999</v>
      </c>
      <c r="AS78" s="26">
        <f t="shared" ref="AS78" si="356">AS79+AS83+AS90+AS94</f>
        <v>269296.2</v>
      </c>
      <c r="AT78" s="26">
        <f t="shared" ref="AT78" si="357">AT79+AT83+AT90+AT94</f>
        <v>9762474</v>
      </c>
      <c r="AU78" s="26">
        <f t="shared" ref="AU78:BC78" si="358">AU79+AU83+AU90+AU94</f>
        <v>0</v>
      </c>
      <c r="AV78" s="26">
        <f t="shared" si="358"/>
        <v>0</v>
      </c>
      <c r="AW78" s="26">
        <f t="shared" si="358"/>
        <v>0</v>
      </c>
      <c r="AX78" s="26">
        <f t="shared" si="358"/>
        <v>0</v>
      </c>
      <c r="AY78" s="26">
        <f t="shared" si="358"/>
        <v>0</v>
      </c>
      <c r="AZ78" s="26">
        <f t="shared" si="358"/>
        <v>10031770.199999999</v>
      </c>
      <c r="BA78" s="26">
        <f t="shared" si="358"/>
        <v>269296.2</v>
      </c>
      <c r="BB78" s="26">
        <f t="shared" si="358"/>
        <v>9762474</v>
      </c>
      <c r="BC78" s="26">
        <f t="shared" si="358"/>
        <v>0</v>
      </c>
    </row>
    <row r="79" spans="1:55" s="12" customFormat="1" ht="17.25" hidden="1" customHeight="1" x14ac:dyDescent="0.25">
      <c r="A79" s="144" t="s">
        <v>69</v>
      </c>
      <c r="B79" s="146"/>
      <c r="C79" s="146"/>
      <c r="D79" s="146"/>
      <c r="E79" s="120">
        <v>851</v>
      </c>
      <c r="F79" s="25" t="s">
        <v>13</v>
      </c>
      <c r="G79" s="25" t="s">
        <v>35</v>
      </c>
      <c r="H79" s="145" t="s">
        <v>61</v>
      </c>
      <c r="I79" s="25"/>
      <c r="J79" s="26">
        <f t="shared" ref="J79:BC81" si="359">J80</f>
        <v>52370.2</v>
      </c>
      <c r="K79" s="26">
        <f t="shared" si="359"/>
        <v>52370.2</v>
      </c>
      <c r="L79" s="26">
        <f t="shared" si="359"/>
        <v>0</v>
      </c>
      <c r="M79" s="26">
        <f t="shared" si="359"/>
        <v>0</v>
      </c>
      <c r="N79" s="26">
        <f t="shared" si="359"/>
        <v>0</v>
      </c>
      <c r="O79" s="26">
        <f t="shared" si="359"/>
        <v>0</v>
      </c>
      <c r="P79" s="26">
        <f t="shared" si="359"/>
        <v>0</v>
      </c>
      <c r="Q79" s="26">
        <f t="shared" si="359"/>
        <v>0</v>
      </c>
      <c r="R79" s="26">
        <f t="shared" si="359"/>
        <v>52370.2</v>
      </c>
      <c r="S79" s="26">
        <f t="shared" si="359"/>
        <v>52370.2</v>
      </c>
      <c r="T79" s="26">
        <f t="shared" si="359"/>
        <v>0</v>
      </c>
      <c r="U79" s="26">
        <f t="shared" si="359"/>
        <v>0</v>
      </c>
      <c r="V79" s="26"/>
      <c r="W79" s="26"/>
      <c r="X79" s="26"/>
      <c r="Y79" s="26"/>
      <c r="Z79" s="26"/>
      <c r="AA79" s="26"/>
      <c r="AB79" s="26"/>
      <c r="AC79" s="26"/>
      <c r="AD79" s="26"/>
      <c r="AE79" s="26">
        <f t="shared" si="359"/>
        <v>52370.2</v>
      </c>
      <c r="AF79" s="26">
        <f t="shared" si="359"/>
        <v>52370.2</v>
      </c>
      <c r="AG79" s="26">
        <f t="shared" si="359"/>
        <v>0</v>
      </c>
      <c r="AH79" s="26">
        <f t="shared" si="359"/>
        <v>0</v>
      </c>
      <c r="AI79" s="26">
        <f t="shared" si="359"/>
        <v>0</v>
      </c>
      <c r="AJ79" s="26">
        <f t="shared" si="359"/>
        <v>0</v>
      </c>
      <c r="AK79" s="26">
        <f t="shared" si="359"/>
        <v>0</v>
      </c>
      <c r="AL79" s="26">
        <f t="shared" si="359"/>
        <v>0</v>
      </c>
      <c r="AM79" s="26">
        <f t="shared" si="359"/>
        <v>52370.2</v>
      </c>
      <c r="AN79" s="26">
        <f t="shared" si="359"/>
        <v>52370.2</v>
      </c>
      <c r="AO79" s="26">
        <f t="shared" si="359"/>
        <v>0</v>
      </c>
      <c r="AP79" s="26">
        <f t="shared" si="359"/>
        <v>0</v>
      </c>
      <c r="AQ79" s="26"/>
      <c r="AR79" s="26">
        <f t="shared" si="359"/>
        <v>52370.2</v>
      </c>
      <c r="AS79" s="26">
        <f t="shared" si="359"/>
        <v>52370.2</v>
      </c>
      <c r="AT79" s="26">
        <f t="shared" si="359"/>
        <v>0</v>
      </c>
      <c r="AU79" s="26">
        <f t="shared" si="359"/>
        <v>0</v>
      </c>
      <c r="AV79" s="26">
        <f t="shared" si="359"/>
        <v>0</v>
      </c>
      <c r="AW79" s="26">
        <f t="shared" si="359"/>
        <v>0</v>
      </c>
      <c r="AX79" s="26">
        <f t="shared" si="359"/>
        <v>0</v>
      </c>
      <c r="AY79" s="26">
        <f t="shared" si="359"/>
        <v>0</v>
      </c>
      <c r="AZ79" s="26">
        <f t="shared" si="359"/>
        <v>52370.2</v>
      </c>
      <c r="BA79" s="26">
        <f t="shared" si="359"/>
        <v>52370.2</v>
      </c>
      <c r="BB79" s="26">
        <f t="shared" si="359"/>
        <v>0</v>
      </c>
      <c r="BC79" s="26">
        <f t="shared" si="359"/>
        <v>0</v>
      </c>
    </row>
    <row r="80" spans="1:55" s="12" customFormat="1" ht="36" hidden="1" customHeight="1" x14ac:dyDescent="0.25">
      <c r="A80" s="147" t="s">
        <v>70</v>
      </c>
      <c r="B80" s="146"/>
      <c r="C80" s="146"/>
      <c r="D80" s="146"/>
      <c r="E80" s="120">
        <v>851</v>
      </c>
      <c r="F80" s="143" t="s">
        <v>13</v>
      </c>
      <c r="G80" s="143" t="s">
        <v>35</v>
      </c>
      <c r="H80" s="145" t="s">
        <v>71</v>
      </c>
      <c r="I80" s="143"/>
      <c r="J80" s="110">
        <f t="shared" ref="J80:AV81" si="360">J81</f>
        <v>52370.2</v>
      </c>
      <c r="K80" s="110">
        <f t="shared" si="360"/>
        <v>52370.2</v>
      </c>
      <c r="L80" s="110">
        <f t="shared" si="360"/>
        <v>0</v>
      </c>
      <c r="M80" s="110">
        <f t="shared" si="360"/>
        <v>0</v>
      </c>
      <c r="N80" s="110">
        <f t="shared" si="360"/>
        <v>0</v>
      </c>
      <c r="O80" s="110">
        <f t="shared" si="360"/>
        <v>0</v>
      </c>
      <c r="P80" s="110">
        <f t="shared" si="360"/>
        <v>0</v>
      </c>
      <c r="Q80" s="110">
        <f t="shared" si="360"/>
        <v>0</v>
      </c>
      <c r="R80" s="110">
        <f t="shared" si="360"/>
        <v>52370.2</v>
      </c>
      <c r="S80" s="110">
        <f t="shared" si="360"/>
        <v>52370.2</v>
      </c>
      <c r="T80" s="110">
        <f t="shared" si="360"/>
        <v>0</v>
      </c>
      <c r="U80" s="110">
        <f t="shared" si="360"/>
        <v>0</v>
      </c>
      <c r="V80" s="110"/>
      <c r="W80" s="110"/>
      <c r="X80" s="110"/>
      <c r="Y80" s="110"/>
      <c r="Z80" s="110"/>
      <c r="AA80" s="110"/>
      <c r="AB80" s="110"/>
      <c r="AC80" s="110"/>
      <c r="AD80" s="110"/>
      <c r="AE80" s="110">
        <f t="shared" si="360"/>
        <v>52370.2</v>
      </c>
      <c r="AF80" s="110">
        <f t="shared" si="360"/>
        <v>52370.2</v>
      </c>
      <c r="AG80" s="110">
        <f t="shared" si="360"/>
        <v>0</v>
      </c>
      <c r="AH80" s="110">
        <f t="shared" si="360"/>
        <v>0</v>
      </c>
      <c r="AI80" s="110">
        <f t="shared" si="360"/>
        <v>0</v>
      </c>
      <c r="AJ80" s="110">
        <f t="shared" si="360"/>
        <v>0</v>
      </c>
      <c r="AK80" s="110">
        <f t="shared" si="360"/>
        <v>0</v>
      </c>
      <c r="AL80" s="110">
        <f t="shared" si="360"/>
        <v>0</v>
      </c>
      <c r="AM80" s="110">
        <f t="shared" si="360"/>
        <v>52370.2</v>
      </c>
      <c r="AN80" s="110">
        <f t="shared" si="360"/>
        <v>52370.2</v>
      </c>
      <c r="AO80" s="110">
        <f t="shared" si="360"/>
        <v>0</v>
      </c>
      <c r="AP80" s="110">
        <f t="shared" si="360"/>
        <v>0</v>
      </c>
      <c r="AQ80" s="110"/>
      <c r="AR80" s="110">
        <f t="shared" si="360"/>
        <v>52370.2</v>
      </c>
      <c r="AS80" s="110">
        <f t="shared" si="360"/>
        <v>52370.2</v>
      </c>
      <c r="AT80" s="110">
        <f t="shared" si="360"/>
        <v>0</v>
      </c>
      <c r="AU80" s="110">
        <f t="shared" si="360"/>
        <v>0</v>
      </c>
      <c r="AV80" s="110">
        <f t="shared" si="360"/>
        <v>0</v>
      </c>
      <c r="AW80" s="110">
        <f t="shared" si="359"/>
        <v>0</v>
      </c>
      <c r="AX80" s="110">
        <f t="shared" si="359"/>
        <v>0</v>
      </c>
      <c r="AY80" s="110">
        <f t="shared" si="359"/>
        <v>0</v>
      </c>
      <c r="AZ80" s="110">
        <f t="shared" si="359"/>
        <v>52370.2</v>
      </c>
      <c r="BA80" s="110">
        <f t="shared" si="359"/>
        <v>52370.2</v>
      </c>
      <c r="BB80" s="110">
        <f t="shared" si="359"/>
        <v>0</v>
      </c>
      <c r="BC80" s="110">
        <f t="shared" si="359"/>
        <v>0</v>
      </c>
    </row>
    <row r="81" spans="1:55" s="12" customFormat="1" ht="17.25" hidden="1" customHeight="1" x14ac:dyDescent="0.25">
      <c r="A81" s="147" t="s">
        <v>22</v>
      </c>
      <c r="B81" s="111"/>
      <c r="C81" s="111"/>
      <c r="D81" s="111"/>
      <c r="E81" s="120">
        <v>851</v>
      </c>
      <c r="F81" s="143" t="s">
        <v>13</v>
      </c>
      <c r="G81" s="143" t="s">
        <v>35</v>
      </c>
      <c r="H81" s="145" t="s">
        <v>71</v>
      </c>
      <c r="I81" s="143" t="s">
        <v>23</v>
      </c>
      <c r="J81" s="110">
        <f t="shared" si="360"/>
        <v>52370.2</v>
      </c>
      <c r="K81" s="110">
        <f t="shared" si="360"/>
        <v>52370.2</v>
      </c>
      <c r="L81" s="110">
        <f t="shared" si="360"/>
        <v>0</v>
      </c>
      <c r="M81" s="110">
        <f t="shared" si="360"/>
        <v>0</v>
      </c>
      <c r="N81" s="110">
        <f t="shared" si="360"/>
        <v>0</v>
      </c>
      <c r="O81" s="110">
        <f t="shared" si="360"/>
        <v>0</v>
      </c>
      <c r="P81" s="110">
        <f t="shared" si="360"/>
        <v>0</v>
      </c>
      <c r="Q81" s="110">
        <f t="shared" si="360"/>
        <v>0</v>
      </c>
      <c r="R81" s="110">
        <f t="shared" si="360"/>
        <v>52370.2</v>
      </c>
      <c r="S81" s="110">
        <f t="shared" si="360"/>
        <v>52370.2</v>
      </c>
      <c r="T81" s="110">
        <f t="shared" si="360"/>
        <v>0</v>
      </c>
      <c r="U81" s="110">
        <f t="shared" si="360"/>
        <v>0</v>
      </c>
      <c r="V81" s="110"/>
      <c r="W81" s="110"/>
      <c r="X81" s="110"/>
      <c r="Y81" s="110"/>
      <c r="Z81" s="110"/>
      <c r="AA81" s="110"/>
      <c r="AB81" s="110"/>
      <c r="AC81" s="110"/>
      <c r="AD81" s="110"/>
      <c r="AE81" s="110">
        <f t="shared" si="360"/>
        <v>52370.2</v>
      </c>
      <c r="AF81" s="110">
        <f t="shared" si="360"/>
        <v>52370.2</v>
      </c>
      <c r="AG81" s="110">
        <f t="shared" si="360"/>
        <v>0</v>
      </c>
      <c r="AH81" s="110">
        <f t="shared" si="360"/>
        <v>0</v>
      </c>
      <c r="AI81" s="110">
        <f t="shared" si="360"/>
        <v>0</v>
      </c>
      <c r="AJ81" s="110">
        <f t="shared" si="360"/>
        <v>0</v>
      </c>
      <c r="AK81" s="110">
        <f t="shared" si="360"/>
        <v>0</v>
      </c>
      <c r="AL81" s="110">
        <f t="shared" si="360"/>
        <v>0</v>
      </c>
      <c r="AM81" s="110">
        <f t="shared" si="360"/>
        <v>52370.2</v>
      </c>
      <c r="AN81" s="110">
        <f t="shared" si="360"/>
        <v>52370.2</v>
      </c>
      <c r="AO81" s="110">
        <f t="shared" si="360"/>
        <v>0</v>
      </c>
      <c r="AP81" s="110">
        <f t="shared" si="360"/>
        <v>0</v>
      </c>
      <c r="AQ81" s="110"/>
      <c r="AR81" s="110">
        <f t="shared" si="360"/>
        <v>52370.2</v>
      </c>
      <c r="AS81" s="110">
        <f t="shared" si="360"/>
        <v>52370.2</v>
      </c>
      <c r="AT81" s="110">
        <f t="shared" si="360"/>
        <v>0</v>
      </c>
      <c r="AU81" s="110">
        <f t="shared" si="360"/>
        <v>0</v>
      </c>
      <c r="AV81" s="110">
        <f t="shared" si="359"/>
        <v>0</v>
      </c>
      <c r="AW81" s="110">
        <f t="shared" si="359"/>
        <v>0</v>
      </c>
      <c r="AX81" s="110">
        <f t="shared" si="359"/>
        <v>0</v>
      </c>
      <c r="AY81" s="110">
        <f t="shared" si="359"/>
        <v>0</v>
      </c>
      <c r="AZ81" s="110">
        <f t="shared" si="359"/>
        <v>52370.2</v>
      </c>
      <c r="BA81" s="110">
        <f t="shared" si="359"/>
        <v>52370.2</v>
      </c>
      <c r="BB81" s="110">
        <f t="shared" si="359"/>
        <v>0</v>
      </c>
      <c r="BC81" s="110">
        <f t="shared" si="359"/>
        <v>0</v>
      </c>
    </row>
    <row r="82" spans="1:55" s="12" customFormat="1" ht="17.25" hidden="1" customHeight="1" x14ac:dyDescent="0.25">
      <c r="A82" s="147" t="s">
        <v>9</v>
      </c>
      <c r="B82" s="35"/>
      <c r="C82" s="35"/>
      <c r="D82" s="35"/>
      <c r="E82" s="120">
        <v>851</v>
      </c>
      <c r="F82" s="143" t="s">
        <v>13</v>
      </c>
      <c r="G82" s="143" t="s">
        <v>35</v>
      </c>
      <c r="H82" s="145" t="s">
        <v>71</v>
      </c>
      <c r="I82" s="143" t="s">
        <v>24</v>
      </c>
      <c r="J82" s="110">
        <v>52370.2</v>
      </c>
      <c r="K82" s="110">
        <f>J82</f>
        <v>52370.2</v>
      </c>
      <c r="L82" s="110"/>
      <c r="M82" s="110"/>
      <c r="N82" s="110"/>
      <c r="O82" s="110">
        <f>N82</f>
        <v>0</v>
      </c>
      <c r="P82" s="110"/>
      <c r="Q82" s="110"/>
      <c r="R82" s="110">
        <f t="shared" si="312"/>
        <v>52370.2</v>
      </c>
      <c r="S82" s="110">
        <f t="shared" ref="S82" si="361">K82+O82</f>
        <v>52370.2</v>
      </c>
      <c r="T82" s="110">
        <f t="shared" ref="T82" si="362">L82+P82</f>
        <v>0</v>
      </c>
      <c r="U82" s="110">
        <f t="shared" ref="U82" si="363">M82+Q82</f>
        <v>0</v>
      </c>
      <c r="V82" s="110"/>
      <c r="W82" s="110"/>
      <c r="X82" s="110"/>
      <c r="Y82" s="110"/>
      <c r="Z82" s="110"/>
      <c r="AA82" s="110"/>
      <c r="AB82" s="110"/>
      <c r="AC82" s="110"/>
      <c r="AD82" s="110"/>
      <c r="AE82" s="110">
        <v>52370.2</v>
      </c>
      <c r="AF82" s="110">
        <f>AE82</f>
        <v>52370.2</v>
      </c>
      <c r="AG82" s="110"/>
      <c r="AH82" s="110"/>
      <c r="AI82" s="110"/>
      <c r="AJ82" s="110">
        <f>AI82</f>
        <v>0</v>
      </c>
      <c r="AK82" s="110"/>
      <c r="AL82" s="110"/>
      <c r="AM82" s="110">
        <f t="shared" ref="AM82" si="364">AE82+AI82</f>
        <v>52370.2</v>
      </c>
      <c r="AN82" s="110">
        <f t="shared" ref="AN82" si="365">AF82+AJ82</f>
        <v>52370.2</v>
      </c>
      <c r="AO82" s="110">
        <f t="shared" ref="AO82" si="366">AG82+AK82</f>
        <v>0</v>
      </c>
      <c r="AP82" s="110">
        <f t="shared" ref="AP82" si="367">AH82+AL82</f>
        <v>0</v>
      </c>
      <c r="AQ82" s="110"/>
      <c r="AR82" s="110">
        <v>52370.2</v>
      </c>
      <c r="AS82" s="110">
        <f>AR82</f>
        <v>52370.2</v>
      </c>
      <c r="AT82" s="110"/>
      <c r="AU82" s="110"/>
      <c r="AV82" s="110"/>
      <c r="AW82" s="110">
        <f>AV82</f>
        <v>0</v>
      </c>
      <c r="AX82" s="110"/>
      <c r="AY82" s="110"/>
      <c r="AZ82" s="110">
        <f t="shared" ref="AZ82" si="368">AR82+AV82</f>
        <v>52370.2</v>
      </c>
      <c r="BA82" s="110">
        <f t="shared" ref="BA82" si="369">AS82+AW82</f>
        <v>52370.2</v>
      </c>
      <c r="BB82" s="110">
        <f t="shared" ref="BB82" si="370">AT82+AX82</f>
        <v>0</v>
      </c>
      <c r="BC82" s="110">
        <f t="shared" ref="BC82" si="371">AU82+AY82</f>
        <v>0</v>
      </c>
    </row>
    <row r="83" spans="1:55" s="12" customFormat="1" ht="17.25" customHeight="1" x14ac:dyDescent="0.25">
      <c r="A83" s="144" t="s">
        <v>74</v>
      </c>
      <c r="B83" s="146"/>
      <c r="C83" s="146"/>
      <c r="D83" s="146"/>
      <c r="E83" s="11">
        <v>851</v>
      </c>
      <c r="F83" s="25" t="s">
        <v>13</v>
      </c>
      <c r="G83" s="25" t="s">
        <v>75</v>
      </c>
      <c r="H83" s="145" t="s">
        <v>61</v>
      </c>
      <c r="I83" s="25"/>
      <c r="J83" s="26">
        <f>J84+J87</f>
        <v>1590974</v>
      </c>
      <c r="K83" s="26">
        <f t="shared" ref="K83:U83" si="372">K84+K87</f>
        <v>0</v>
      </c>
      <c r="L83" s="26">
        <f t="shared" si="372"/>
        <v>1590974</v>
      </c>
      <c r="M83" s="26">
        <f t="shared" si="372"/>
        <v>0</v>
      </c>
      <c r="N83" s="26">
        <f t="shared" si="372"/>
        <v>580416.75</v>
      </c>
      <c r="O83" s="26">
        <f t="shared" ref="O83" si="373">O84+O87</f>
        <v>0</v>
      </c>
      <c r="P83" s="26">
        <f t="shared" ref="P83" si="374">P84+P87</f>
        <v>580416.75</v>
      </c>
      <c r="Q83" s="26">
        <f t="shared" ref="Q83" si="375">Q84+Q87</f>
        <v>0</v>
      </c>
      <c r="R83" s="26">
        <f t="shared" si="372"/>
        <v>2171390.75</v>
      </c>
      <c r="S83" s="26">
        <f t="shared" si="372"/>
        <v>0</v>
      </c>
      <c r="T83" s="26">
        <f t="shared" si="372"/>
        <v>2171390.75</v>
      </c>
      <c r="U83" s="26">
        <f t="shared" si="372"/>
        <v>0</v>
      </c>
      <c r="V83" s="26"/>
      <c r="W83" s="26"/>
      <c r="X83" s="26"/>
      <c r="Y83" s="26"/>
      <c r="Z83" s="26"/>
      <c r="AA83" s="26"/>
      <c r="AB83" s="26"/>
      <c r="AC83" s="26"/>
      <c r="AD83" s="26"/>
      <c r="AE83" s="26">
        <f t="shared" ref="AE83:AR83" si="376">AE84+AE87</f>
        <v>1590974</v>
      </c>
      <c r="AF83" s="26">
        <f t="shared" ref="AF83" si="377">AF84+AF87</f>
        <v>0</v>
      </c>
      <c r="AG83" s="26">
        <f t="shared" ref="AG83" si="378">AG84+AG87</f>
        <v>1590974</v>
      </c>
      <c r="AH83" s="26">
        <f t="shared" ref="AH83:AP83" si="379">AH84+AH87</f>
        <v>0</v>
      </c>
      <c r="AI83" s="26">
        <f t="shared" si="379"/>
        <v>0</v>
      </c>
      <c r="AJ83" s="26">
        <f t="shared" si="379"/>
        <v>0</v>
      </c>
      <c r="AK83" s="26">
        <f t="shared" si="379"/>
        <v>0</v>
      </c>
      <c r="AL83" s="26">
        <f t="shared" si="379"/>
        <v>0</v>
      </c>
      <c r="AM83" s="26">
        <f t="shared" si="379"/>
        <v>1590974</v>
      </c>
      <c r="AN83" s="26">
        <f t="shared" si="379"/>
        <v>0</v>
      </c>
      <c r="AO83" s="26">
        <f t="shared" si="379"/>
        <v>1590974</v>
      </c>
      <c r="AP83" s="26">
        <f t="shared" si="379"/>
        <v>0</v>
      </c>
      <c r="AQ83" s="26"/>
      <c r="AR83" s="26">
        <f t="shared" si="376"/>
        <v>1590974</v>
      </c>
      <c r="AS83" s="26">
        <f t="shared" ref="AS83" si="380">AS84+AS87</f>
        <v>0</v>
      </c>
      <c r="AT83" s="26">
        <f t="shared" ref="AT83" si="381">AT84+AT87</f>
        <v>1590974</v>
      </c>
      <c r="AU83" s="26">
        <f t="shared" ref="AU83:BC83" si="382">AU84+AU87</f>
        <v>0</v>
      </c>
      <c r="AV83" s="26">
        <f t="shared" si="382"/>
        <v>0</v>
      </c>
      <c r="AW83" s="26">
        <f t="shared" si="382"/>
        <v>0</v>
      </c>
      <c r="AX83" s="26">
        <f t="shared" si="382"/>
        <v>0</v>
      </c>
      <c r="AY83" s="26">
        <f t="shared" si="382"/>
        <v>0</v>
      </c>
      <c r="AZ83" s="26">
        <f t="shared" si="382"/>
        <v>1590974</v>
      </c>
      <c r="BA83" s="26">
        <f t="shared" si="382"/>
        <v>0</v>
      </c>
      <c r="BB83" s="26">
        <f t="shared" si="382"/>
        <v>1590974</v>
      </c>
      <c r="BC83" s="26">
        <f t="shared" si="382"/>
        <v>0</v>
      </c>
    </row>
    <row r="84" spans="1:55" s="109" customFormat="1" ht="153.75" customHeight="1" x14ac:dyDescent="0.25">
      <c r="A84" s="147" t="s">
        <v>718</v>
      </c>
      <c r="B84" s="35"/>
      <c r="C84" s="35"/>
      <c r="D84" s="35"/>
      <c r="E84" s="120">
        <v>851</v>
      </c>
      <c r="F84" s="143" t="s">
        <v>13</v>
      </c>
      <c r="G84" s="143" t="s">
        <v>75</v>
      </c>
      <c r="H84" s="145" t="s">
        <v>76</v>
      </c>
      <c r="I84" s="143"/>
      <c r="J84" s="110">
        <f t="shared" ref="J84:AV85" si="383">J85</f>
        <v>1540814</v>
      </c>
      <c r="K84" s="110">
        <f t="shared" si="383"/>
        <v>0</v>
      </c>
      <c r="L84" s="110">
        <f t="shared" si="383"/>
        <v>1540814</v>
      </c>
      <c r="M84" s="110">
        <f t="shared" si="383"/>
        <v>0</v>
      </c>
      <c r="N84" s="110">
        <f t="shared" si="383"/>
        <v>580416.75</v>
      </c>
      <c r="O84" s="110">
        <f t="shared" si="383"/>
        <v>0</v>
      </c>
      <c r="P84" s="110">
        <f t="shared" si="383"/>
        <v>580416.75</v>
      </c>
      <c r="Q84" s="110">
        <f t="shared" si="383"/>
        <v>0</v>
      </c>
      <c r="R84" s="110">
        <f t="shared" si="383"/>
        <v>2121230.75</v>
      </c>
      <c r="S84" s="110">
        <f t="shared" si="383"/>
        <v>0</v>
      </c>
      <c r="T84" s="110">
        <f t="shared" si="383"/>
        <v>2121230.75</v>
      </c>
      <c r="U84" s="110">
        <f t="shared" si="383"/>
        <v>0</v>
      </c>
      <c r="V84" s="110"/>
      <c r="W84" s="110"/>
      <c r="X84" s="110"/>
      <c r="Y84" s="110"/>
      <c r="Z84" s="110"/>
      <c r="AA84" s="110"/>
      <c r="AB84" s="110"/>
      <c r="AC84" s="110"/>
      <c r="AD84" s="110"/>
      <c r="AE84" s="110">
        <f t="shared" si="383"/>
        <v>1540814</v>
      </c>
      <c r="AF84" s="110">
        <f t="shared" si="383"/>
        <v>0</v>
      </c>
      <c r="AG84" s="110">
        <f t="shared" si="383"/>
        <v>1540814</v>
      </c>
      <c r="AH84" s="110">
        <f t="shared" si="383"/>
        <v>0</v>
      </c>
      <c r="AI84" s="110">
        <f t="shared" si="383"/>
        <v>0</v>
      </c>
      <c r="AJ84" s="110">
        <f t="shared" si="383"/>
        <v>0</v>
      </c>
      <c r="AK84" s="110">
        <f t="shared" si="383"/>
        <v>0</v>
      </c>
      <c r="AL84" s="110">
        <f t="shared" si="383"/>
        <v>0</v>
      </c>
      <c r="AM84" s="110">
        <f t="shared" si="383"/>
        <v>1540814</v>
      </c>
      <c r="AN84" s="110">
        <f t="shared" si="383"/>
        <v>0</v>
      </c>
      <c r="AO84" s="110">
        <f t="shared" si="383"/>
        <v>1540814</v>
      </c>
      <c r="AP84" s="110">
        <f t="shared" si="383"/>
        <v>0</v>
      </c>
      <c r="AQ84" s="110"/>
      <c r="AR84" s="110">
        <f t="shared" si="383"/>
        <v>1540814</v>
      </c>
      <c r="AS84" s="110">
        <f t="shared" si="383"/>
        <v>0</v>
      </c>
      <c r="AT84" s="110">
        <f t="shared" si="383"/>
        <v>1540814</v>
      </c>
      <c r="AU84" s="110">
        <f t="shared" si="383"/>
        <v>0</v>
      </c>
      <c r="AV84" s="110">
        <f t="shared" si="383"/>
        <v>0</v>
      </c>
      <c r="AW84" s="110">
        <f t="shared" ref="AV84:BC85" si="384">AW85</f>
        <v>0</v>
      </c>
      <c r="AX84" s="110">
        <f t="shared" si="384"/>
        <v>0</v>
      </c>
      <c r="AY84" s="110">
        <f t="shared" si="384"/>
        <v>0</v>
      </c>
      <c r="AZ84" s="110">
        <f t="shared" si="384"/>
        <v>1540814</v>
      </c>
      <c r="BA84" s="110">
        <f t="shared" si="384"/>
        <v>0</v>
      </c>
      <c r="BB84" s="110">
        <f t="shared" si="384"/>
        <v>1540814</v>
      </c>
      <c r="BC84" s="110">
        <f t="shared" si="384"/>
        <v>0</v>
      </c>
    </row>
    <row r="85" spans="1:55" s="109" customFormat="1" ht="17.25" customHeight="1" x14ac:dyDescent="0.25">
      <c r="A85" s="147" t="s">
        <v>25</v>
      </c>
      <c r="B85" s="35"/>
      <c r="C85" s="35"/>
      <c r="D85" s="35"/>
      <c r="E85" s="120">
        <v>851</v>
      </c>
      <c r="F85" s="143" t="s">
        <v>13</v>
      </c>
      <c r="G85" s="143" t="s">
        <v>75</v>
      </c>
      <c r="H85" s="145" t="s">
        <v>76</v>
      </c>
      <c r="I85" s="143" t="s">
        <v>26</v>
      </c>
      <c r="J85" s="110">
        <f t="shared" si="383"/>
        <v>1540814</v>
      </c>
      <c r="K85" s="110">
        <f t="shared" si="383"/>
        <v>0</v>
      </c>
      <c r="L85" s="110">
        <f t="shared" si="383"/>
        <v>1540814</v>
      </c>
      <c r="M85" s="110">
        <f t="shared" si="383"/>
        <v>0</v>
      </c>
      <c r="N85" s="110">
        <f t="shared" si="383"/>
        <v>580416.75</v>
      </c>
      <c r="O85" s="110">
        <f t="shared" si="383"/>
        <v>0</v>
      </c>
      <c r="P85" s="110">
        <f t="shared" si="383"/>
        <v>580416.75</v>
      </c>
      <c r="Q85" s="110">
        <f t="shared" si="383"/>
        <v>0</v>
      </c>
      <c r="R85" s="110">
        <f t="shared" si="383"/>
        <v>2121230.75</v>
      </c>
      <c r="S85" s="110">
        <f t="shared" si="383"/>
        <v>0</v>
      </c>
      <c r="T85" s="110">
        <f t="shared" si="383"/>
        <v>2121230.75</v>
      </c>
      <c r="U85" s="110">
        <f t="shared" si="383"/>
        <v>0</v>
      </c>
      <c r="V85" s="110"/>
      <c r="W85" s="110"/>
      <c r="X85" s="110"/>
      <c r="Y85" s="110"/>
      <c r="Z85" s="110"/>
      <c r="AA85" s="110"/>
      <c r="AB85" s="110"/>
      <c r="AC85" s="110"/>
      <c r="AD85" s="110"/>
      <c r="AE85" s="110">
        <f t="shared" si="383"/>
        <v>1540814</v>
      </c>
      <c r="AF85" s="110">
        <f t="shared" si="383"/>
        <v>0</v>
      </c>
      <c r="AG85" s="110">
        <f t="shared" si="383"/>
        <v>1540814</v>
      </c>
      <c r="AH85" s="110">
        <f t="shared" si="383"/>
        <v>0</v>
      </c>
      <c r="AI85" s="110">
        <f t="shared" si="383"/>
        <v>0</v>
      </c>
      <c r="AJ85" s="110">
        <f t="shared" si="383"/>
        <v>0</v>
      </c>
      <c r="AK85" s="110">
        <f t="shared" si="383"/>
        <v>0</v>
      </c>
      <c r="AL85" s="110">
        <f t="shared" si="383"/>
        <v>0</v>
      </c>
      <c r="AM85" s="110">
        <f t="shared" si="383"/>
        <v>1540814</v>
      </c>
      <c r="AN85" s="110">
        <f t="shared" si="383"/>
        <v>0</v>
      </c>
      <c r="AO85" s="110">
        <f t="shared" si="383"/>
        <v>1540814</v>
      </c>
      <c r="AP85" s="110">
        <f t="shared" si="383"/>
        <v>0</v>
      </c>
      <c r="AQ85" s="110"/>
      <c r="AR85" s="110">
        <f t="shared" si="383"/>
        <v>1540814</v>
      </c>
      <c r="AS85" s="110">
        <f t="shared" si="383"/>
        <v>0</v>
      </c>
      <c r="AT85" s="110">
        <f t="shared" si="383"/>
        <v>1540814</v>
      </c>
      <c r="AU85" s="110">
        <f t="shared" si="383"/>
        <v>0</v>
      </c>
      <c r="AV85" s="110">
        <f t="shared" si="384"/>
        <v>0</v>
      </c>
      <c r="AW85" s="110">
        <f t="shared" si="384"/>
        <v>0</v>
      </c>
      <c r="AX85" s="110">
        <f t="shared" si="384"/>
        <v>0</v>
      </c>
      <c r="AY85" s="110">
        <f t="shared" si="384"/>
        <v>0</v>
      </c>
      <c r="AZ85" s="110">
        <f t="shared" si="384"/>
        <v>1540814</v>
      </c>
      <c r="BA85" s="110">
        <f t="shared" si="384"/>
        <v>0</v>
      </c>
      <c r="BB85" s="110">
        <f t="shared" si="384"/>
        <v>1540814</v>
      </c>
      <c r="BC85" s="110">
        <f t="shared" si="384"/>
        <v>0</v>
      </c>
    </row>
    <row r="86" spans="1:55" s="109" customFormat="1" ht="90.75" customHeight="1" x14ac:dyDescent="0.25">
      <c r="A86" s="147" t="s">
        <v>72</v>
      </c>
      <c r="B86" s="35"/>
      <c r="C86" s="35"/>
      <c r="D86" s="35"/>
      <c r="E86" s="120">
        <v>851</v>
      </c>
      <c r="F86" s="143" t="s">
        <v>13</v>
      </c>
      <c r="G86" s="143" t="s">
        <v>75</v>
      </c>
      <c r="H86" s="145" t="s">
        <v>76</v>
      </c>
      <c r="I86" s="143" t="s">
        <v>73</v>
      </c>
      <c r="J86" s="110">
        <v>1540814</v>
      </c>
      <c r="K86" s="110"/>
      <c r="L86" s="110">
        <f>J86</f>
        <v>1540814</v>
      </c>
      <c r="M86" s="110"/>
      <c r="N86" s="110">
        <v>580416.75</v>
      </c>
      <c r="O86" s="110"/>
      <c r="P86" s="110">
        <f>N86</f>
        <v>580416.75</v>
      </c>
      <c r="Q86" s="110"/>
      <c r="R86" s="110">
        <f t="shared" si="312"/>
        <v>2121230.75</v>
      </c>
      <c r="S86" s="110">
        <f t="shared" ref="S86" si="385">K86+O86</f>
        <v>0</v>
      </c>
      <c r="T86" s="110">
        <f t="shared" ref="T86" si="386">L86+P86</f>
        <v>2121230.75</v>
      </c>
      <c r="U86" s="110">
        <f t="shared" ref="U86" si="387">M86+Q86</f>
        <v>0</v>
      </c>
      <c r="V86" s="110"/>
      <c r="W86" s="110"/>
      <c r="X86" s="110"/>
      <c r="Y86" s="110"/>
      <c r="Z86" s="110"/>
      <c r="AA86" s="110"/>
      <c r="AB86" s="110"/>
      <c r="AC86" s="110"/>
      <c r="AD86" s="110"/>
      <c r="AE86" s="110">
        <v>1540814</v>
      </c>
      <c r="AF86" s="110"/>
      <c r="AG86" s="110">
        <f>AE86</f>
        <v>1540814</v>
      </c>
      <c r="AH86" s="110"/>
      <c r="AI86" s="110"/>
      <c r="AJ86" s="110"/>
      <c r="AK86" s="110">
        <f>AI86</f>
        <v>0</v>
      </c>
      <c r="AL86" s="110"/>
      <c r="AM86" s="110">
        <f t="shared" ref="AM86" si="388">AE86+AI86</f>
        <v>1540814</v>
      </c>
      <c r="AN86" s="110">
        <f t="shared" ref="AN86" si="389">AF86+AJ86</f>
        <v>0</v>
      </c>
      <c r="AO86" s="110">
        <f t="shared" ref="AO86" si="390">AG86+AK86</f>
        <v>1540814</v>
      </c>
      <c r="AP86" s="110">
        <f t="shared" ref="AP86" si="391">AH86+AL86</f>
        <v>0</v>
      </c>
      <c r="AQ86" s="110"/>
      <c r="AR86" s="110">
        <v>1540814</v>
      </c>
      <c r="AS86" s="110"/>
      <c r="AT86" s="110">
        <f>AR86</f>
        <v>1540814</v>
      </c>
      <c r="AU86" s="110"/>
      <c r="AV86" s="110"/>
      <c r="AW86" s="110"/>
      <c r="AX86" s="110">
        <f>AV86</f>
        <v>0</v>
      </c>
      <c r="AY86" s="110"/>
      <c r="AZ86" s="110">
        <f t="shared" ref="AZ86" si="392">AR86+AV86</f>
        <v>1540814</v>
      </c>
      <c r="BA86" s="110">
        <f t="shared" ref="BA86" si="393">AS86+AW86</f>
        <v>0</v>
      </c>
      <c r="BB86" s="110">
        <f t="shared" ref="BB86" si="394">AT86+AX86</f>
        <v>1540814</v>
      </c>
      <c r="BC86" s="110">
        <f t="shared" ref="BC86" si="395">AU86+AY86</f>
        <v>0</v>
      </c>
    </row>
    <row r="87" spans="1:55" s="109" customFormat="1" ht="27.75" hidden="1" customHeight="1" x14ac:dyDescent="0.25">
      <c r="A87" s="147" t="s">
        <v>719</v>
      </c>
      <c r="B87" s="35"/>
      <c r="C87" s="35"/>
      <c r="D87" s="35"/>
      <c r="E87" s="120">
        <v>851</v>
      </c>
      <c r="F87" s="143" t="s">
        <v>13</v>
      </c>
      <c r="G87" s="143" t="s">
        <v>75</v>
      </c>
      <c r="H87" s="145" t="s">
        <v>269</v>
      </c>
      <c r="I87" s="143"/>
      <c r="J87" s="110">
        <f t="shared" ref="J87:AV88" si="396">J88</f>
        <v>50160</v>
      </c>
      <c r="K87" s="110">
        <f t="shared" si="396"/>
        <v>0</v>
      </c>
      <c r="L87" s="110">
        <f t="shared" si="396"/>
        <v>50160</v>
      </c>
      <c r="M87" s="110">
        <f t="shared" si="396"/>
        <v>0</v>
      </c>
      <c r="N87" s="110">
        <f t="shared" si="396"/>
        <v>0</v>
      </c>
      <c r="O87" s="110">
        <f t="shared" si="396"/>
        <v>0</v>
      </c>
      <c r="P87" s="110">
        <f t="shared" si="396"/>
        <v>0</v>
      </c>
      <c r="Q87" s="110">
        <f t="shared" si="396"/>
        <v>0</v>
      </c>
      <c r="R87" s="110">
        <f t="shared" si="396"/>
        <v>50160</v>
      </c>
      <c r="S87" s="110">
        <f t="shared" si="396"/>
        <v>0</v>
      </c>
      <c r="T87" s="110">
        <f t="shared" si="396"/>
        <v>50160</v>
      </c>
      <c r="U87" s="110">
        <f t="shared" si="396"/>
        <v>0</v>
      </c>
      <c r="V87" s="110"/>
      <c r="W87" s="110"/>
      <c r="X87" s="110"/>
      <c r="Y87" s="110"/>
      <c r="Z87" s="110"/>
      <c r="AA87" s="110"/>
      <c r="AB87" s="110"/>
      <c r="AC87" s="110"/>
      <c r="AD87" s="110"/>
      <c r="AE87" s="110">
        <f t="shared" si="396"/>
        <v>50160</v>
      </c>
      <c r="AF87" s="110">
        <f t="shared" si="396"/>
        <v>0</v>
      </c>
      <c r="AG87" s="110">
        <f t="shared" si="396"/>
        <v>50160</v>
      </c>
      <c r="AH87" s="110">
        <f t="shared" si="396"/>
        <v>0</v>
      </c>
      <c r="AI87" s="110">
        <f t="shared" si="396"/>
        <v>0</v>
      </c>
      <c r="AJ87" s="110">
        <f t="shared" si="396"/>
        <v>0</v>
      </c>
      <c r="AK87" s="110">
        <f t="shared" si="396"/>
        <v>0</v>
      </c>
      <c r="AL87" s="110">
        <f t="shared" si="396"/>
        <v>0</v>
      </c>
      <c r="AM87" s="110">
        <f t="shared" si="396"/>
        <v>50160</v>
      </c>
      <c r="AN87" s="110">
        <f t="shared" si="396"/>
        <v>0</v>
      </c>
      <c r="AO87" s="110">
        <f t="shared" si="396"/>
        <v>50160</v>
      </c>
      <c r="AP87" s="110">
        <f t="shared" si="396"/>
        <v>0</v>
      </c>
      <c r="AQ87" s="110"/>
      <c r="AR87" s="110">
        <f t="shared" si="396"/>
        <v>50160</v>
      </c>
      <c r="AS87" s="110">
        <f t="shared" si="396"/>
        <v>0</v>
      </c>
      <c r="AT87" s="110">
        <f t="shared" si="396"/>
        <v>50160</v>
      </c>
      <c r="AU87" s="110">
        <f t="shared" si="396"/>
        <v>0</v>
      </c>
      <c r="AV87" s="110">
        <f t="shared" si="396"/>
        <v>0</v>
      </c>
      <c r="AW87" s="110">
        <f t="shared" ref="AV87:BC88" si="397">AW88</f>
        <v>0</v>
      </c>
      <c r="AX87" s="110">
        <f t="shared" si="397"/>
        <v>0</v>
      </c>
      <c r="AY87" s="110">
        <f t="shared" si="397"/>
        <v>0</v>
      </c>
      <c r="AZ87" s="110">
        <f t="shared" si="397"/>
        <v>50160</v>
      </c>
      <c r="BA87" s="110">
        <f t="shared" si="397"/>
        <v>0</v>
      </c>
      <c r="BB87" s="110">
        <f t="shared" si="397"/>
        <v>50160</v>
      </c>
      <c r="BC87" s="110">
        <f t="shared" si="397"/>
        <v>0</v>
      </c>
    </row>
    <row r="88" spans="1:55" s="109" customFormat="1" ht="17.25" hidden="1" customHeight="1" x14ac:dyDescent="0.25">
      <c r="A88" s="147" t="s">
        <v>25</v>
      </c>
      <c r="B88" s="35"/>
      <c r="C88" s="35"/>
      <c r="D88" s="35"/>
      <c r="E88" s="120">
        <v>851</v>
      </c>
      <c r="F88" s="143" t="s">
        <v>13</v>
      </c>
      <c r="G88" s="143" t="s">
        <v>75</v>
      </c>
      <c r="H88" s="145" t="s">
        <v>269</v>
      </c>
      <c r="I88" s="143" t="s">
        <v>26</v>
      </c>
      <c r="J88" s="110">
        <f t="shared" si="396"/>
        <v>50160</v>
      </c>
      <c r="K88" s="110">
        <f t="shared" si="396"/>
        <v>0</v>
      </c>
      <c r="L88" s="110">
        <f t="shared" si="396"/>
        <v>50160</v>
      </c>
      <c r="M88" s="110">
        <f t="shared" si="396"/>
        <v>0</v>
      </c>
      <c r="N88" s="110">
        <f t="shared" si="396"/>
        <v>0</v>
      </c>
      <c r="O88" s="110">
        <f t="shared" si="396"/>
        <v>0</v>
      </c>
      <c r="P88" s="110">
        <f t="shared" si="396"/>
        <v>0</v>
      </c>
      <c r="Q88" s="110">
        <f t="shared" si="396"/>
        <v>0</v>
      </c>
      <c r="R88" s="110">
        <f t="shared" si="396"/>
        <v>50160</v>
      </c>
      <c r="S88" s="110">
        <f t="shared" si="396"/>
        <v>0</v>
      </c>
      <c r="T88" s="110">
        <f t="shared" si="396"/>
        <v>50160</v>
      </c>
      <c r="U88" s="110">
        <f t="shared" si="396"/>
        <v>0</v>
      </c>
      <c r="V88" s="110"/>
      <c r="W88" s="110"/>
      <c r="X88" s="110"/>
      <c r="Y88" s="110"/>
      <c r="Z88" s="110"/>
      <c r="AA88" s="110"/>
      <c r="AB88" s="110"/>
      <c r="AC88" s="110"/>
      <c r="AD88" s="110"/>
      <c r="AE88" s="110">
        <f t="shared" si="396"/>
        <v>50160</v>
      </c>
      <c r="AF88" s="110">
        <f t="shared" si="396"/>
        <v>0</v>
      </c>
      <c r="AG88" s="110">
        <f t="shared" si="396"/>
        <v>50160</v>
      </c>
      <c r="AH88" s="110">
        <f t="shared" si="396"/>
        <v>0</v>
      </c>
      <c r="AI88" s="110">
        <f t="shared" si="396"/>
        <v>0</v>
      </c>
      <c r="AJ88" s="110">
        <f t="shared" si="396"/>
        <v>0</v>
      </c>
      <c r="AK88" s="110">
        <f t="shared" si="396"/>
        <v>0</v>
      </c>
      <c r="AL88" s="110">
        <f t="shared" si="396"/>
        <v>0</v>
      </c>
      <c r="AM88" s="110">
        <f t="shared" si="396"/>
        <v>50160</v>
      </c>
      <c r="AN88" s="110">
        <f t="shared" si="396"/>
        <v>0</v>
      </c>
      <c r="AO88" s="110">
        <f t="shared" si="396"/>
        <v>50160</v>
      </c>
      <c r="AP88" s="110">
        <f t="shared" si="396"/>
        <v>0</v>
      </c>
      <c r="AQ88" s="110"/>
      <c r="AR88" s="110">
        <f t="shared" si="396"/>
        <v>50160</v>
      </c>
      <c r="AS88" s="110">
        <f t="shared" si="396"/>
        <v>0</v>
      </c>
      <c r="AT88" s="110">
        <f t="shared" si="396"/>
        <v>50160</v>
      </c>
      <c r="AU88" s="110">
        <f t="shared" si="396"/>
        <v>0</v>
      </c>
      <c r="AV88" s="110">
        <f t="shared" si="397"/>
        <v>0</v>
      </c>
      <c r="AW88" s="110">
        <f t="shared" si="397"/>
        <v>0</v>
      </c>
      <c r="AX88" s="110">
        <f t="shared" si="397"/>
        <v>0</v>
      </c>
      <c r="AY88" s="110">
        <f t="shared" si="397"/>
        <v>0</v>
      </c>
      <c r="AZ88" s="110">
        <f t="shared" si="397"/>
        <v>50160</v>
      </c>
      <c r="BA88" s="110">
        <f t="shared" si="397"/>
        <v>0</v>
      </c>
      <c r="BB88" s="110">
        <f t="shared" si="397"/>
        <v>50160</v>
      </c>
      <c r="BC88" s="110">
        <f t="shared" si="397"/>
        <v>0</v>
      </c>
    </row>
    <row r="89" spans="1:55" s="109" customFormat="1" ht="17.25" hidden="1" customHeight="1" x14ac:dyDescent="0.25">
      <c r="A89" s="147" t="s">
        <v>27</v>
      </c>
      <c r="B89" s="35"/>
      <c r="C89" s="35"/>
      <c r="D89" s="35"/>
      <c r="E89" s="120">
        <v>851</v>
      </c>
      <c r="F89" s="143" t="s">
        <v>13</v>
      </c>
      <c r="G89" s="143" t="s">
        <v>75</v>
      </c>
      <c r="H89" s="145" t="s">
        <v>269</v>
      </c>
      <c r="I89" s="143" t="s">
        <v>28</v>
      </c>
      <c r="J89" s="110">
        <v>50160</v>
      </c>
      <c r="K89" s="110"/>
      <c r="L89" s="110">
        <f>J89</f>
        <v>50160</v>
      </c>
      <c r="M89" s="110"/>
      <c r="N89" s="110"/>
      <c r="O89" s="110"/>
      <c r="P89" s="110">
        <f>N89</f>
        <v>0</v>
      </c>
      <c r="Q89" s="110"/>
      <c r="R89" s="110">
        <f t="shared" si="312"/>
        <v>50160</v>
      </c>
      <c r="S89" s="110">
        <f t="shared" ref="S89" si="398">K89+O89</f>
        <v>0</v>
      </c>
      <c r="T89" s="110">
        <f t="shared" ref="T89" si="399">L89+P89</f>
        <v>50160</v>
      </c>
      <c r="U89" s="110">
        <f t="shared" ref="U89" si="400">M89+Q89</f>
        <v>0</v>
      </c>
      <c r="V89" s="110"/>
      <c r="W89" s="110"/>
      <c r="X89" s="110"/>
      <c r="Y89" s="110"/>
      <c r="Z89" s="110"/>
      <c r="AA89" s="110"/>
      <c r="AB89" s="110"/>
      <c r="AC89" s="110"/>
      <c r="AD89" s="110"/>
      <c r="AE89" s="110">
        <v>50160</v>
      </c>
      <c r="AF89" s="110"/>
      <c r="AG89" s="110">
        <f>AE89</f>
        <v>50160</v>
      </c>
      <c r="AH89" s="110"/>
      <c r="AI89" s="110"/>
      <c r="AJ89" s="110"/>
      <c r="AK89" s="110">
        <f>AI89</f>
        <v>0</v>
      </c>
      <c r="AL89" s="110"/>
      <c r="AM89" s="110">
        <f t="shared" ref="AM89" si="401">AE89+AI89</f>
        <v>50160</v>
      </c>
      <c r="AN89" s="110">
        <f t="shared" ref="AN89" si="402">AF89+AJ89</f>
        <v>0</v>
      </c>
      <c r="AO89" s="110">
        <f t="shared" ref="AO89" si="403">AG89+AK89</f>
        <v>50160</v>
      </c>
      <c r="AP89" s="110">
        <f t="shared" ref="AP89" si="404">AH89+AL89</f>
        <v>0</v>
      </c>
      <c r="AQ89" s="110"/>
      <c r="AR89" s="110">
        <v>50160</v>
      </c>
      <c r="AS89" s="110"/>
      <c r="AT89" s="110">
        <f>AR89</f>
        <v>50160</v>
      </c>
      <c r="AU89" s="110"/>
      <c r="AV89" s="110"/>
      <c r="AW89" s="110"/>
      <c r="AX89" s="110">
        <f>AV89</f>
        <v>0</v>
      </c>
      <c r="AY89" s="110"/>
      <c r="AZ89" s="110">
        <f t="shared" ref="AZ89" si="405">AR89+AV89</f>
        <v>50160</v>
      </c>
      <c r="BA89" s="110">
        <f t="shared" ref="BA89" si="406">AS89+AW89</f>
        <v>0</v>
      </c>
      <c r="BB89" s="110">
        <f t="shared" ref="BB89" si="407">AT89+AX89</f>
        <v>50160</v>
      </c>
      <c r="BC89" s="110">
        <f t="shared" ref="BC89" si="408">AU89+AY89</f>
        <v>0</v>
      </c>
    </row>
    <row r="90" spans="1:55" s="12" customFormat="1" ht="33.75" customHeight="1" x14ac:dyDescent="0.25">
      <c r="A90" s="144" t="s">
        <v>78</v>
      </c>
      <c r="B90" s="146"/>
      <c r="C90" s="146"/>
      <c r="D90" s="146"/>
      <c r="E90" s="11">
        <v>851</v>
      </c>
      <c r="F90" s="25" t="s">
        <v>13</v>
      </c>
      <c r="G90" s="25" t="s">
        <v>64</v>
      </c>
      <c r="H90" s="145" t="s">
        <v>61</v>
      </c>
      <c r="I90" s="25"/>
      <c r="J90" s="26">
        <f t="shared" ref="J90:BC92" si="409">J91</f>
        <v>7317800</v>
      </c>
      <c r="K90" s="26">
        <f t="shared" si="409"/>
        <v>0</v>
      </c>
      <c r="L90" s="26">
        <f t="shared" si="409"/>
        <v>7317800</v>
      </c>
      <c r="M90" s="26">
        <f t="shared" si="409"/>
        <v>0</v>
      </c>
      <c r="N90" s="26">
        <f t="shared" si="409"/>
        <v>1567973.08</v>
      </c>
      <c r="O90" s="26">
        <f t="shared" si="409"/>
        <v>0</v>
      </c>
      <c r="P90" s="26">
        <f t="shared" si="409"/>
        <v>1567973.08</v>
      </c>
      <c r="Q90" s="26">
        <f t="shared" si="409"/>
        <v>0</v>
      </c>
      <c r="R90" s="26">
        <f t="shared" si="409"/>
        <v>8885773.0800000001</v>
      </c>
      <c r="S90" s="26">
        <f t="shared" si="409"/>
        <v>0</v>
      </c>
      <c r="T90" s="26">
        <f t="shared" si="409"/>
        <v>8885773.0800000001</v>
      </c>
      <c r="U90" s="26">
        <f t="shared" si="409"/>
        <v>0</v>
      </c>
      <c r="V90" s="26"/>
      <c r="W90" s="26"/>
      <c r="X90" s="26"/>
      <c r="Y90" s="26"/>
      <c r="Z90" s="26"/>
      <c r="AA90" s="26"/>
      <c r="AB90" s="26"/>
      <c r="AC90" s="26"/>
      <c r="AD90" s="26"/>
      <c r="AE90" s="26">
        <f t="shared" si="409"/>
        <v>7700000</v>
      </c>
      <c r="AF90" s="26">
        <f t="shared" si="409"/>
        <v>0</v>
      </c>
      <c r="AG90" s="26">
        <f t="shared" si="409"/>
        <v>7700000</v>
      </c>
      <c r="AH90" s="26">
        <f t="shared" si="409"/>
        <v>0</v>
      </c>
      <c r="AI90" s="26">
        <f t="shared" si="409"/>
        <v>0</v>
      </c>
      <c r="AJ90" s="26">
        <f t="shared" si="409"/>
        <v>0</v>
      </c>
      <c r="AK90" s="26">
        <f t="shared" si="409"/>
        <v>0</v>
      </c>
      <c r="AL90" s="26">
        <f t="shared" si="409"/>
        <v>0</v>
      </c>
      <c r="AM90" s="26">
        <f t="shared" si="409"/>
        <v>7700000</v>
      </c>
      <c r="AN90" s="26">
        <f t="shared" si="409"/>
        <v>0</v>
      </c>
      <c r="AO90" s="26">
        <f t="shared" si="409"/>
        <v>7700000</v>
      </c>
      <c r="AP90" s="26">
        <f t="shared" si="409"/>
        <v>0</v>
      </c>
      <c r="AQ90" s="26"/>
      <c r="AR90" s="26">
        <f t="shared" si="409"/>
        <v>8171500</v>
      </c>
      <c r="AS90" s="26">
        <f t="shared" si="409"/>
        <v>0</v>
      </c>
      <c r="AT90" s="26">
        <f t="shared" si="409"/>
        <v>8171500</v>
      </c>
      <c r="AU90" s="26">
        <f t="shared" si="409"/>
        <v>0</v>
      </c>
      <c r="AV90" s="26">
        <f t="shared" si="409"/>
        <v>0</v>
      </c>
      <c r="AW90" s="26">
        <f t="shared" si="409"/>
        <v>0</v>
      </c>
      <c r="AX90" s="26">
        <f t="shared" si="409"/>
        <v>0</v>
      </c>
      <c r="AY90" s="26">
        <f t="shared" si="409"/>
        <v>0</v>
      </c>
      <c r="AZ90" s="26">
        <f t="shared" si="409"/>
        <v>8171500</v>
      </c>
      <c r="BA90" s="26">
        <f t="shared" si="409"/>
        <v>0</v>
      </c>
      <c r="BB90" s="26">
        <f t="shared" si="409"/>
        <v>8171500</v>
      </c>
      <c r="BC90" s="26">
        <f t="shared" si="409"/>
        <v>0</v>
      </c>
    </row>
    <row r="91" spans="1:55" s="109" customFormat="1" ht="362.25" customHeight="1" x14ac:dyDescent="0.25">
      <c r="A91" s="147" t="s">
        <v>720</v>
      </c>
      <c r="B91" s="35"/>
      <c r="C91" s="35"/>
      <c r="D91" s="35"/>
      <c r="E91" s="120">
        <v>851</v>
      </c>
      <c r="F91" s="148" t="s">
        <v>13</v>
      </c>
      <c r="G91" s="148" t="s">
        <v>64</v>
      </c>
      <c r="H91" s="145" t="s">
        <v>271</v>
      </c>
      <c r="I91" s="148"/>
      <c r="J91" s="110">
        <f t="shared" ref="J91:AV92" si="410">J92</f>
        <v>7317800</v>
      </c>
      <c r="K91" s="110">
        <f t="shared" si="410"/>
        <v>0</v>
      </c>
      <c r="L91" s="110">
        <f t="shared" si="410"/>
        <v>7317800</v>
      </c>
      <c r="M91" s="110">
        <f t="shared" si="410"/>
        <v>0</v>
      </c>
      <c r="N91" s="110">
        <f t="shared" si="410"/>
        <v>1567973.08</v>
      </c>
      <c r="O91" s="110">
        <f t="shared" si="410"/>
        <v>0</v>
      </c>
      <c r="P91" s="110">
        <f t="shared" si="410"/>
        <v>1567973.08</v>
      </c>
      <c r="Q91" s="110">
        <f t="shared" si="410"/>
        <v>0</v>
      </c>
      <c r="R91" s="110">
        <f t="shared" si="410"/>
        <v>8885773.0800000001</v>
      </c>
      <c r="S91" s="110">
        <f t="shared" si="410"/>
        <v>0</v>
      </c>
      <c r="T91" s="110">
        <f t="shared" si="410"/>
        <v>8885773.0800000001</v>
      </c>
      <c r="U91" s="110">
        <f t="shared" si="410"/>
        <v>0</v>
      </c>
      <c r="V91" s="110"/>
      <c r="W91" s="110"/>
      <c r="X91" s="110"/>
      <c r="Y91" s="110"/>
      <c r="Z91" s="110"/>
      <c r="AA91" s="110"/>
      <c r="AB91" s="110"/>
      <c r="AC91" s="110"/>
      <c r="AD91" s="110"/>
      <c r="AE91" s="110">
        <f t="shared" si="410"/>
        <v>7700000</v>
      </c>
      <c r="AF91" s="110">
        <f t="shared" si="410"/>
        <v>0</v>
      </c>
      <c r="AG91" s="110">
        <f t="shared" si="410"/>
        <v>7700000</v>
      </c>
      <c r="AH91" s="110">
        <f t="shared" si="410"/>
        <v>0</v>
      </c>
      <c r="AI91" s="110">
        <f t="shared" si="410"/>
        <v>0</v>
      </c>
      <c r="AJ91" s="110">
        <f t="shared" si="410"/>
        <v>0</v>
      </c>
      <c r="AK91" s="110">
        <f t="shared" si="410"/>
        <v>0</v>
      </c>
      <c r="AL91" s="110">
        <f t="shared" si="410"/>
        <v>0</v>
      </c>
      <c r="AM91" s="110">
        <f t="shared" si="410"/>
        <v>7700000</v>
      </c>
      <c r="AN91" s="110">
        <f t="shared" si="410"/>
        <v>0</v>
      </c>
      <c r="AO91" s="110">
        <f t="shared" si="410"/>
        <v>7700000</v>
      </c>
      <c r="AP91" s="110">
        <f t="shared" si="410"/>
        <v>0</v>
      </c>
      <c r="AQ91" s="110"/>
      <c r="AR91" s="110">
        <f t="shared" si="410"/>
        <v>8171500</v>
      </c>
      <c r="AS91" s="110">
        <f t="shared" si="410"/>
        <v>0</v>
      </c>
      <c r="AT91" s="110">
        <f t="shared" si="410"/>
        <v>8171500</v>
      </c>
      <c r="AU91" s="110">
        <f t="shared" si="410"/>
        <v>0</v>
      </c>
      <c r="AV91" s="110">
        <f t="shared" si="410"/>
        <v>0</v>
      </c>
      <c r="AW91" s="110">
        <f t="shared" si="409"/>
        <v>0</v>
      </c>
      <c r="AX91" s="110">
        <f t="shared" si="409"/>
        <v>0</v>
      </c>
      <c r="AY91" s="110">
        <f t="shared" si="409"/>
        <v>0</v>
      </c>
      <c r="AZ91" s="110">
        <f t="shared" si="409"/>
        <v>8171500</v>
      </c>
      <c r="BA91" s="110">
        <f t="shared" si="409"/>
        <v>0</v>
      </c>
      <c r="BB91" s="110">
        <f t="shared" si="409"/>
        <v>8171500</v>
      </c>
      <c r="BC91" s="110">
        <f t="shared" si="409"/>
        <v>0</v>
      </c>
    </row>
    <row r="92" spans="1:55" s="109" customFormat="1" ht="17.25" customHeight="1" x14ac:dyDescent="0.25">
      <c r="A92" s="147" t="s">
        <v>42</v>
      </c>
      <c r="B92" s="35"/>
      <c r="C92" s="35"/>
      <c r="D92" s="35"/>
      <c r="E92" s="120">
        <v>851</v>
      </c>
      <c r="F92" s="148" t="s">
        <v>13</v>
      </c>
      <c r="G92" s="148" t="s">
        <v>64</v>
      </c>
      <c r="H92" s="145" t="s">
        <v>271</v>
      </c>
      <c r="I92" s="143" t="s">
        <v>43</v>
      </c>
      <c r="J92" s="110">
        <f t="shared" si="410"/>
        <v>7317800</v>
      </c>
      <c r="K92" s="110">
        <f t="shared" si="410"/>
        <v>0</v>
      </c>
      <c r="L92" s="110">
        <f t="shared" si="410"/>
        <v>7317800</v>
      </c>
      <c r="M92" s="110">
        <f t="shared" si="410"/>
        <v>0</v>
      </c>
      <c r="N92" s="110">
        <f t="shared" si="410"/>
        <v>1567973.08</v>
      </c>
      <c r="O92" s="110">
        <f t="shared" si="410"/>
        <v>0</v>
      </c>
      <c r="P92" s="110">
        <f t="shared" si="410"/>
        <v>1567973.08</v>
      </c>
      <c r="Q92" s="110">
        <f t="shared" si="410"/>
        <v>0</v>
      </c>
      <c r="R92" s="110">
        <f t="shared" si="410"/>
        <v>8885773.0800000001</v>
      </c>
      <c r="S92" s="110">
        <f t="shared" si="410"/>
        <v>0</v>
      </c>
      <c r="T92" s="110">
        <f t="shared" si="410"/>
        <v>8885773.0800000001</v>
      </c>
      <c r="U92" s="110">
        <f t="shared" si="410"/>
        <v>0</v>
      </c>
      <c r="V92" s="110"/>
      <c r="W92" s="110"/>
      <c r="X92" s="110"/>
      <c r="Y92" s="110"/>
      <c r="Z92" s="110"/>
      <c r="AA92" s="110"/>
      <c r="AB92" s="110"/>
      <c r="AC92" s="110"/>
      <c r="AD92" s="110"/>
      <c r="AE92" s="110">
        <f t="shared" si="410"/>
        <v>7700000</v>
      </c>
      <c r="AF92" s="110">
        <f t="shared" si="410"/>
        <v>0</v>
      </c>
      <c r="AG92" s="110">
        <f t="shared" si="410"/>
        <v>7700000</v>
      </c>
      <c r="AH92" s="110">
        <f t="shared" si="410"/>
        <v>0</v>
      </c>
      <c r="AI92" s="110">
        <f t="shared" si="410"/>
        <v>0</v>
      </c>
      <c r="AJ92" s="110">
        <f t="shared" si="410"/>
        <v>0</v>
      </c>
      <c r="AK92" s="110">
        <f t="shared" si="410"/>
        <v>0</v>
      </c>
      <c r="AL92" s="110">
        <f t="shared" si="410"/>
        <v>0</v>
      </c>
      <c r="AM92" s="110">
        <f t="shared" si="410"/>
        <v>7700000</v>
      </c>
      <c r="AN92" s="110">
        <f t="shared" si="410"/>
        <v>0</v>
      </c>
      <c r="AO92" s="110">
        <f t="shared" si="410"/>
        <v>7700000</v>
      </c>
      <c r="AP92" s="110">
        <f t="shared" si="410"/>
        <v>0</v>
      </c>
      <c r="AQ92" s="110"/>
      <c r="AR92" s="110">
        <f t="shared" si="410"/>
        <v>8171500</v>
      </c>
      <c r="AS92" s="110">
        <f t="shared" si="410"/>
        <v>0</v>
      </c>
      <c r="AT92" s="110">
        <f t="shared" si="410"/>
        <v>8171500</v>
      </c>
      <c r="AU92" s="110">
        <f t="shared" si="410"/>
        <v>0</v>
      </c>
      <c r="AV92" s="110">
        <f t="shared" si="409"/>
        <v>0</v>
      </c>
      <c r="AW92" s="110">
        <f t="shared" si="409"/>
        <v>0</v>
      </c>
      <c r="AX92" s="110">
        <f t="shared" si="409"/>
        <v>0</v>
      </c>
      <c r="AY92" s="110">
        <f t="shared" si="409"/>
        <v>0</v>
      </c>
      <c r="AZ92" s="110">
        <f t="shared" si="409"/>
        <v>8171500</v>
      </c>
      <c r="BA92" s="110">
        <f t="shared" si="409"/>
        <v>0</v>
      </c>
      <c r="BB92" s="110">
        <f t="shared" si="409"/>
        <v>8171500</v>
      </c>
      <c r="BC92" s="110">
        <f t="shared" si="409"/>
        <v>0</v>
      </c>
    </row>
    <row r="93" spans="1:55" s="109" customFormat="1" ht="33.75" customHeight="1" x14ac:dyDescent="0.25">
      <c r="A93" s="147" t="s">
        <v>79</v>
      </c>
      <c r="B93" s="35"/>
      <c r="C93" s="35"/>
      <c r="D93" s="35"/>
      <c r="E93" s="120">
        <v>851</v>
      </c>
      <c r="F93" s="148" t="s">
        <v>13</v>
      </c>
      <c r="G93" s="148" t="s">
        <v>64</v>
      </c>
      <c r="H93" s="145" t="s">
        <v>271</v>
      </c>
      <c r="I93" s="143" t="s">
        <v>80</v>
      </c>
      <c r="J93" s="152">
        <v>7317800</v>
      </c>
      <c r="K93" s="152"/>
      <c r="L93" s="110">
        <f>J93</f>
        <v>7317800</v>
      </c>
      <c r="M93" s="152"/>
      <c r="N93" s="152">
        <v>1567973.08</v>
      </c>
      <c r="O93" s="152"/>
      <c r="P93" s="110">
        <f>N93</f>
        <v>1567973.08</v>
      </c>
      <c r="Q93" s="152"/>
      <c r="R93" s="110">
        <f t="shared" si="312"/>
        <v>8885773.0800000001</v>
      </c>
      <c r="S93" s="110">
        <f t="shared" ref="S93" si="411">K93+O93</f>
        <v>0</v>
      </c>
      <c r="T93" s="110">
        <f t="shared" ref="T93" si="412">L93+P93</f>
        <v>8885773.0800000001</v>
      </c>
      <c r="U93" s="110">
        <f t="shared" ref="U93" si="413">M93+Q93</f>
        <v>0</v>
      </c>
      <c r="V93" s="152"/>
      <c r="W93" s="152"/>
      <c r="X93" s="152"/>
      <c r="Y93" s="152"/>
      <c r="Z93" s="152"/>
      <c r="AA93" s="152"/>
      <c r="AB93" s="152"/>
      <c r="AC93" s="152"/>
      <c r="AD93" s="152"/>
      <c r="AE93" s="152">
        <v>7700000</v>
      </c>
      <c r="AF93" s="152"/>
      <c r="AG93" s="110">
        <f>AE93</f>
        <v>7700000</v>
      </c>
      <c r="AH93" s="152"/>
      <c r="AI93" s="152"/>
      <c r="AJ93" s="152"/>
      <c r="AK93" s="110">
        <f>AI93</f>
        <v>0</v>
      </c>
      <c r="AL93" s="152"/>
      <c r="AM93" s="110">
        <f t="shared" ref="AM93" si="414">AE93+AI93</f>
        <v>7700000</v>
      </c>
      <c r="AN93" s="110">
        <f t="shared" ref="AN93" si="415">AF93+AJ93</f>
        <v>0</v>
      </c>
      <c r="AO93" s="110">
        <f t="shared" ref="AO93" si="416">AG93+AK93</f>
        <v>7700000</v>
      </c>
      <c r="AP93" s="110">
        <f t="shared" ref="AP93" si="417">AH93+AL93</f>
        <v>0</v>
      </c>
      <c r="AQ93" s="153"/>
      <c r="AR93" s="152">
        <v>8171500</v>
      </c>
      <c r="AS93" s="152"/>
      <c r="AT93" s="110">
        <f>AR93</f>
        <v>8171500</v>
      </c>
      <c r="AU93" s="152"/>
      <c r="AV93" s="152"/>
      <c r="AW93" s="152"/>
      <c r="AX93" s="110">
        <f>AV93</f>
        <v>0</v>
      </c>
      <c r="AY93" s="152"/>
      <c r="AZ93" s="110">
        <f t="shared" ref="AZ93" si="418">AR93+AV93</f>
        <v>8171500</v>
      </c>
      <c r="BA93" s="110">
        <f t="shared" ref="BA93" si="419">AS93+AW93</f>
        <v>0</v>
      </c>
      <c r="BB93" s="110">
        <f t="shared" ref="BB93" si="420">AT93+AX93</f>
        <v>8171500</v>
      </c>
      <c r="BC93" s="110">
        <f t="shared" ref="BC93" si="421">AU93+AY93</f>
        <v>0</v>
      </c>
    </row>
    <row r="94" spans="1:55" s="12" customFormat="1" ht="17.25" hidden="1" customHeight="1" x14ac:dyDescent="0.25">
      <c r="A94" s="144" t="s">
        <v>81</v>
      </c>
      <c r="B94" s="146"/>
      <c r="C94" s="146"/>
      <c r="D94" s="146"/>
      <c r="E94" s="120">
        <v>851</v>
      </c>
      <c r="F94" s="25" t="s">
        <v>13</v>
      </c>
      <c r="G94" s="25" t="s">
        <v>82</v>
      </c>
      <c r="H94" s="145" t="s">
        <v>61</v>
      </c>
      <c r="I94" s="25"/>
      <c r="J94" s="26">
        <f>J95</f>
        <v>216926</v>
      </c>
      <c r="K94" s="26">
        <f t="shared" ref="K94:V94" si="422">K95</f>
        <v>216926</v>
      </c>
      <c r="L94" s="26">
        <f t="shared" si="422"/>
        <v>0</v>
      </c>
      <c r="M94" s="26">
        <f t="shared" si="422"/>
        <v>0</v>
      </c>
      <c r="N94" s="26">
        <f t="shared" si="422"/>
        <v>0</v>
      </c>
      <c r="O94" s="26">
        <f t="shared" ref="O94" si="423">O95</f>
        <v>0</v>
      </c>
      <c r="P94" s="26">
        <f t="shared" ref="P94" si="424">P95</f>
        <v>0</v>
      </c>
      <c r="Q94" s="26">
        <f t="shared" ref="Q94" si="425">Q95</f>
        <v>0</v>
      </c>
      <c r="R94" s="26">
        <f t="shared" si="422"/>
        <v>216926</v>
      </c>
      <c r="S94" s="26">
        <f t="shared" si="422"/>
        <v>216926</v>
      </c>
      <c r="T94" s="26">
        <f t="shared" si="422"/>
        <v>0</v>
      </c>
      <c r="U94" s="26">
        <f t="shared" si="422"/>
        <v>0</v>
      </c>
      <c r="V94" s="26">
        <f t="shared" si="422"/>
        <v>0</v>
      </c>
      <c r="W94" s="26"/>
      <c r="X94" s="26"/>
      <c r="Y94" s="26"/>
      <c r="Z94" s="26"/>
      <c r="AA94" s="26"/>
      <c r="AB94" s="26"/>
      <c r="AC94" s="26"/>
      <c r="AD94" s="26"/>
      <c r="AE94" s="26">
        <f t="shared" ref="AE94:AR94" si="426">AE95</f>
        <v>216926</v>
      </c>
      <c r="AF94" s="26">
        <f t="shared" ref="AF94" si="427">AF95</f>
        <v>216926</v>
      </c>
      <c r="AG94" s="26">
        <f t="shared" ref="AG94" si="428">AG95</f>
        <v>0</v>
      </c>
      <c r="AH94" s="26">
        <f t="shared" ref="AH94:AP94" si="429">AH95</f>
        <v>0</v>
      </c>
      <c r="AI94" s="26">
        <f t="shared" si="429"/>
        <v>0</v>
      </c>
      <c r="AJ94" s="26">
        <f t="shared" si="429"/>
        <v>0</v>
      </c>
      <c r="AK94" s="26">
        <f t="shared" si="429"/>
        <v>0</v>
      </c>
      <c r="AL94" s="26">
        <f t="shared" si="429"/>
        <v>0</v>
      </c>
      <c r="AM94" s="26">
        <f t="shared" si="429"/>
        <v>216926</v>
      </c>
      <c r="AN94" s="26">
        <f t="shared" si="429"/>
        <v>216926</v>
      </c>
      <c r="AO94" s="26">
        <f t="shared" si="429"/>
        <v>0</v>
      </c>
      <c r="AP94" s="26">
        <f t="shared" si="429"/>
        <v>0</v>
      </c>
      <c r="AQ94" s="26"/>
      <c r="AR94" s="26">
        <f t="shared" si="426"/>
        <v>216926</v>
      </c>
      <c r="AS94" s="26">
        <f t="shared" ref="AS94" si="430">AS95</f>
        <v>216926</v>
      </c>
      <c r="AT94" s="26">
        <f t="shared" ref="AT94" si="431">AT95</f>
        <v>0</v>
      </c>
      <c r="AU94" s="26">
        <f t="shared" ref="AU94:BC94" si="432">AU95</f>
        <v>0</v>
      </c>
      <c r="AV94" s="26">
        <f t="shared" si="432"/>
        <v>0</v>
      </c>
      <c r="AW94" s="26">
        <f t="shared" si="432"/>
        <v>0</v>
      </c>
      <c r="AX94" s="26">
        <f t="shared" si="432"/>
        <v>0</v>
      </c>
      <c r="AY94" s="26">
        <f t="shared" si="432"/>
        <v>0</v>
      </c>
      <c r="AZ94" s="26">
        <f t="shared" si="432"/>
        <v>216926</v>
      </c>
      <c r="BA94" s="26">
        <f t="shared" si="432"/>
        <v>216926</v>
      </c>
      <c r="BB94" s="26">
        <f t="shared" si="432"/>
        <v>0</v>
      </c>
      <c r="BC94" s="26">
        <f t="shared" si="432"/>
        <v>0</v>
      </c>
    </row>
    <row r="95" spans="1:55" s="109" customFormat="1" ht="39.75" hidden="1" customHeight="1" x14ac:dyDescent="0.25">
      <c r="A95" s="147" t="s">
        <v>83</v>
      </c>
      <c r="B95" s="35"/>
      <c r="C95" s="35"/>
      <c r="D95" s="35"/>
      <c r="E95" s="120">
        <v>851</v>
      </c>
      <c r="F95" s="148" t="s">
        <v>13</v>
      </c>
      <c r="G95" s="148" t="s">
        <v>82</v>
      </c>
      <c r="H95" s="145" t="s">
        <v>84</v>
      </c>
      <c r="I95" s="148"/>
      <c r="J95" s="110">
        <f t="shared" ref="J95" si="433">J96+J98</f>
        <v>216926</v>
      </c>
      <c r="K95" s="110">
        <f t="shared" ref="K95:V95" si="434">K96+K98</f>
        <v>216926</v>
      </c>
      <c r="L95" s="110">
        <f t="shared" si="434"/>
        <v>0</v>
      </c>
      <c r="M95" s="110">
        <f t="shared" si="434"/>
        <v>0</v>
      </c>
      <c r="N95" s="110">
        <f t="shared" si="434"/>
        <v>0</v>
      </c>
      <c r="O95" s="110">
        <f t="shared" ref="O95:Q95" si="435">O96+O98</f>
        <v>0</v>
      </c>
      <c r="P95" s="110">
        <f t="shared" si="435"/>
        <v>0</v>
      </c>
      <c r="Q95" s="110">
        <f t="shared" si="435"/>
        <v>0</v>
      </c>
      <c r="R95" s="110">
        <f t="shared" si="434"/>
        <v>216926</v>
      </c>
      <c r="S95" s="110">
        <f t="shared" si="434"/>
        <v>216926</v>
      </c>
      <c r="T95" s="110">
        <f t="shared" si="434"/>
        <v>0</v>
      </c>
      <c r="U95" s="110">
        <f t="shared" si="434"/>
        <v>0</v>
      </c>
      <c r="V95" s="110">
        <f t="shared" si="434"/>
        <v>0</v>
      </c>
      <c r="W95" s="110"/>
      <c r="X95" s="110"/>
      <c r="Y95" s="110"/>
      <c r="Z95" s="110"/>
      <c r="AA95" s="110"/>
      <c r="AB95" s="110"/>
      <c r="AC95" s="110"/>
      <c r="AD95" s="110"/>
      <c r="AE95" s="110">
        <f t="shared" ref="AE95:AR95" si="436">AE96+AE98</f>
        <v>216926</v>
      </c>
      <c r="AF95" s="110">
        <f t="shared" si="436"/>
        <v>216926</v>
      </c>
      <c r="AG95" s="110">
        <f t="shared" si="436"/>
        <v>0</v>
      </c>
      <c r="AH95" s="110">
        <f t="shared" si="436"/>
        <v>0</v>
      </c>
      <c r="AI95" s="110">
        <f t="shared" si="436"/>
        <v>0</v>
      </c>
      <c r="AJ95" s="110">
        <f t="shared" si="436"/>
        <v>0</v>
      </c>
      <c r="AK95" s="110">
        <f t="shared" si="436"/>
        <v>0</v>
      </c>
      <c r="AL95" s="110">
        <f t="shared" si="436"/>
        <v>0</v>
      </c>
      <c r="AM95" s="110">
        <f t="shared" si="436"/>
        <v>216926</v>
      </c>
      <c r="AN95" s="110">
        <f t="shared" si="436"/>
        <v>216926</v>
      </c>
      <c r="AO95" s="110">
        <f t="shared" si="436"/>
        <v>0</v>
      </c>
      <c r="AP95" s="110">
        <f t="shared" si="436"/>
        <v>0</v>
      </c>
      <c r="AQ95" s="110"/>
      <c r="AR95" s="110">
        <f t="shared" si="436"/>
        <v>216926</v>
      </c>
      <c r="AS95" s="110">
        <f t="shared" ref="AS95:BC95" si="437">AS96+AS98</f>
        <v>216926</v>
      </c>
      <c r="AT95" s="110">
        <f t="shared" si="437"/>
        <v>0</v>
      </c>
      <c r="AU95" s="110">
        <f t="shared" si="437"/>
        <v>0</v>
      </c>
      <c r="AV95" s="110">
        <f t="shared" si="437"/>
        <v>0</v>
      </c>
      <c r="AW95" s="110">
        <f t="shared" si="437"/>
        <v>0</v>
      </c>
      <c r="AX95" s="110">
        <f t="shared" si="437"/>
        <v>0</v>
      </c>
      <c r="AY95" s="110">
        <f t="shared" si="437"/>
        <v>0</v>
      </c>
      <c r="AZ95" s="110">
        <f t="shared" si="437"/>
        <v>216926</v>
      </c>
      <c r="BA95" s="110">
        <f t="shared" si="437"/>
        <v>216926</v>
      </c>
      <c r="BB95" s="110">
        <f t="shared" si="437"/>
        <v>0</v>
      </c>
      <c r="BC95" s="110">
        <f t="shared" si="437"/>
        <v>0</v>
      </c>
    </row>
    <row r="96" spans="1:55" s="109" customFormat="1" ht="17.25" hidden="1" customHeight="1" x14ac:dyDescent="0.25">
      <c r="A96" s="147" t="s">
        <v>16</v>
      </c>
      <c r="B96" s="35"/>
      <c r="C96" s="35"/>
      <c r="D96" s="35"/>
      <c r="E96" s="120">
        <v>851</v>
      </c>
      <c r="F96" s="148" t="s">
        <v>13</v>
      </c>
      <c r="G96" s="148" t="s">
        <v>82</v>
      </c>
      <c r="H96" s="145" t="s">
        <v>84</v>
      </c>
      <c r="I96" s="143" t="s">
        <v>18</v>
      </c>
      <c r="J96" s="110">
        <f t="shared" ref="J96:BC96" si="438">J97</f>
        <v>138000</v>
      </c>
      <c r="K96" s="110">
        <f t="shared" si="438"/>
        <v>138000</v>
      </c>
      <c r="L96" s="110">
        <f t="shared" si="438"/>
        <v>0</v>
      </c>
      <c r="M96" s="110">
        <f t="shared" si="438"/>
        <v>0</v>
      </c>
      <c r="N96" s="110">
        <f t="shared" si="438"/>
        <v>0</v>
      </c>
      <c r="O96" s="110">
        <f t="shared" si="438"/>
        <v>0</v>
      </c>
      <c r="P96" s="110">
        <f t="shared" si="438"/>
        <v>0</v>
      </c>
      <c r="Q96" s="110">
        <f t="shared" si="438"/>
        <v>0</v>
      </c>
      <c r="R96" s="110">
        <f t="shared" si="438"/>
        <v>138000</v>
      </c>
      <c r="S96" s="110">
        <f t="shared" si="438"/>
        <v>138000</v>
      </c>
      <c r="T96" s="110">
        <f t="shared" si="438"/>
        <v>0</v>
      </c>
      <c r="U96" s="110">
        <f t="shared" si="438"/>
        <v>0</v>
      </c>
      <c r="V96" s="110">
        <f t="shared" si="438"/>
        <v>0</v>
      </c>
      <c r="W96" s="110"/>
      <c r="X96" s="110"/>
      <c r="Y96" s="110"/>
      <c r="Z96" s="110"/>
      <c r="AA96" s="110"/>
      <c r="AB96" s="110"/>
      <c r="AC96" s="110"/>
      <c r="AD96" s="110"/>
      <c r="AE96" s="110">
        <f t="shared" si="438"/>
        <v>138000</v>
      </c>
      <c r="AF96" s="110">
        <f t="shared" si="438"/>
        <v>138000</v>
      </c>
      <c r="AG96" s="110">
        <f t="shared" si="438"/>
        <v>0</v>
      </c>
      <c r="AH96" s="110">
        <f t="shared" si="438"/>
        <v>0</v>
      </c>
      <c r="AI96" s="110">
        <f t="shared" si="438"/>
        <v>0</v>
      </c>
      <c r="AJ96" s="110">
        <f t="shared" si="438"/>
        <v>0</v>
      </c>
      <c r="AK96" s="110">
        <f t="shared" si="438"/>
        <v>0</v>
      </c>
      <c r="AL96" s="110">
        <f t="shared" si="438"/>
        <v>0</v>
      </c>
      <c r="AM96" s="110">
        <f t="shared" si="438"/>
        <v>138000</v>
      </c>
      <c r="AN96" s="110">
        <f t="shared" si="438"/>
        <v>138000</v>
      </c>
      <c r="AO96" s="110">
        <f t="shared" si="438"/>
        <v>0</v>
      </c>
      <c r="AP96" s="110">
        <f t="shared" si="438"/>
        <v>0</v>
      </c>
      <c r="AQ96" s="110"/>
      <c r="AR96" s="110">
        <f t="shared" si="438"/>
        <v>138000</v>
      </c>
      <c r="AS96" s="110">
        <f t="shared" si="438"/>
        <v>138000</v>
      </c>
      <c r="AT96" s="110">
        <f t="shared" si="438"/>
        <v>0</v>
      </c>
      <c r="AU96" s="110">
        <f t="shared" si="438"/>
        <v>0</v>
      </c>
      <c r="AV96" s="110">
        <f t="shared" si="438"/>
        <v>0</v>
      </c>
      <c r="AW96" s="110">
        <f t="shared" si="438"/>
        <v>0</v>
      </c>
      <c r="AX96" s="110">
        <f t="shared" si="438"/>
        <v>0</v>
      </c>
      <c r="AY96" s="110">
        <f t="shared" si="438"/>
        <v>0</v>
      </c>
      <c r="AZ96" s="110">
        <f t="shared" si="438"/>
        <v>138000</v>
      </c>
      <c r="BA96" s="110">
        <f t="shared" si="438"/>
        <v>138000</v>
      </c>
      <c r="BB96" s="110">
        <f t="shared" si="438"/>
        <v>0</v>
      </c>
      <c r="BC96" s="110">
        <f t="shared" si="438"/>
        <v>0</v>
      </c>
    </row>
    <row r="97" spans="1:55" s="109" customFormat="1" ht="17.25" hidden="1" customHeight="1" x14ac:dyDescent="0.25">
      <c r="A97" s="147" t="s">
        <v>715</v>
      </c>
      <c r="B97" s="111"/>
      <c r="C97" s="111"/>
      <c r="D97" s="111"/>
      <c r="E97" s="120">
        <v>851</v>
      </c>
      <c r="F97" s="148" t="s">
        <v>13</v>
      </c>
      <c r="G97" s="148" t="s">
        <v>82</v>
      </c>
      <c r="H97" s="145" t="s">
        <v>84</v>
      </c>
      <c r="I97" s="143" t="s">
        <v>19</v>
      </c>
      <c r="J97" s="110">
        <v>138000</v>
      </c>
      <c r="K97" s="110">
        <f>J97</f>
        <v>138000</v>
      </c>
      <c r="L97" s="110"/>
      <c r="M97" s="110"/>
      <c r="N97" s="110"/>
      <c r="O97" s="110">
        <f>N97</f>
        <v>0</v>
      </c>
      <c r="P97" s="110"/>
      <c r="Q97" s="110"/>
      <c r="R97" s="110">
        <f t="shared" si="312"/>
        <v>138000</v>
      </c>
      <c r="S97" s="110">
        <f t="shared" ref="S97" si="439">K97+O97</f>
        <v>138000</v>
      </c>
      <c r="T97" s="110">
        <f t="shared" ref="T97" si="440">L97+P97</f>
        <v>0</v>
      </c>
      <c r="U97" s="110">
        <f t="shared" ref="U97" si="441">M97+Q97</f>
        <v>0</v>
      </c>
      <c r="V97" s="110"/>
      <c r="W97" s="110"/>
      <c r="X97" s="110"/>
      <c r="Y97" s="110"/>
      <c r="Z97" s="110"/>
      <c r="AA97" s="110"/>
      <c r="AB97" s="110"/>
      <c r="AC97" s="110"/>
      <c r="AD97" s="110"/>
      <c r="AE97" s="110">
        <v>138000</v>
      </c>
      <c r="AF97" s="110">
        <f>AE97</f>
        <v>138000</v>
      </c>
      <c r="AG97" s="110"/>
      <c r="AH97" s="110"/>
      <c r="AI97" s="110"/>
      <c r="AJ97" s="110">
        <f>AI97</f>
        <v>0</v>
      </c>
      <c r="AK97" s="110"/>
      <c r="AL97" s="110"/>
      <c r="AM97" s="110">
        <f t="shared" ref="AM97" si="442">AE97+AI97</f>
        <v>138000</v>
      </c>
      <c r="AN97" s="110">
        <f t="shared" ref="AN97" si="443">AF97+AJ97</f>
        <v>138000</v>
      </c>
      <c r="AO97" s="110">
        <f t="shared" ref="AO97" si="444">AG97+AK97</f>
        <v>0</v>
      </c>
      <c r="AP97" s="110">
        <f t="shared" ref="AP97" si="445">AH97+AL97</f>
        <v>0</v>
      </c>
      <c r="AQ97" s="110"/>
      <c r="AR97" s="110">
        <v>138000</v>
      </c>
      <c r="AS97" s="110">
        <f>AR97</f>
        <v>138000</v>
      </c>
      <c r="AT97" s="110"/>
      <c r="AU97" s="110"/>
      <c r="AV97" s="110"/>
      <c r="AW97" s="110">
        <f>AV97</f>
        <v>0</v>
      </c>
      <c r="AX97" s="110"/>
      <c r="AY97" s="110"/>
      <c r="AZ97" s="110">
        <f t="shared" ref="AZ97" si="446">AR97+AV97</f>
        <v>138000</v>
      </c>
      <c r="BA97" s="110">
        <f t="shared" ref="BA97" si="447">AS97+AW97</f>
        <v>138000</v>
      </c>
      <c r="BB97" s="110">
        <f t="shared" ref="BB97" si="448">AT97+AX97</f>
        <v>0</v>
      </c>
      <c r="BC97" s="110">
        <f t="shared" ref="BC97" si="449">AU97+AY97</f>
        <v>0</v>
      </c>
    </row>
    <row r="98" spans="1:55" s="109" customFormat="1" ht="17.25" hidden="1" customHeight="1" x14ac:dyDescent="0.25">
      <c r="A98" s="147" t="s">
        <v>22</v>
      </c>
      <c r="B98" s="111"/>
      <c r="C98" s="111"/>
      <c r="D98" s="111"/>
      <c r="E98" s="120">
        <v>851</v>
      </c>
      <c r="F98" s="148" t="s">
        <v>13</v>
      </c>
      <c r="G98" s="148" t="s">
        <v>82</v>
      </c>
      <c r="H98" s="145" t="s">
        <v>84</v>
      </c>
      <c r="I98" s="143" t="s">
        <v>23</v>
      </c>
      <c r="J98" s="110">
        <f t="shared" ref="J98:BC98" si="450">J99</f>
        <v>78926</v>
      </c>
      <c r="K98" s="110">
        <f t="shared" si="450"/>
        <v>78926</v>
      </c>
      <c r="L98" s="110">
        <f t="shared" si="450"/>
        <v>0</v>
      </c>
      <c r="M98" s="110">
        <f t="shared" si="450"/>
        <v>0</v>
      </c>
      <c r="N98" s="110">
        <f t="shared" si="450"/>
        <v>0</v>
      </c>
      <c r="O98" s="110">
        <f t="shared" si="450"/>
        <v>0</v>
      </c>
      <c r="P98" s="110">
        <f t="shared" si="450"/>
        <v>0</v>
      </c>
      <c r="Q98" s="110">
        <f t="shared" si="450"/>
        <v>0</v>
      </c>
      <c r="R98" s="110">
        <f t="shared" si="450"/>
        <v>78926</v>
      </c>
      <c r="S98" s="110">
        <f t="shared" si="450"/>
        <v>78926</v>
      </c>
      <c r="T98" s="110">
        <f t="shared" si="450"/>
        <v>0</v>
      </c>
      <c r="U98" s="110">
        <f t="shared" si="450"/>
        <v>0</v>
      </c>
      <c r="V98" s="110"/>
      <c r="W98" s="110"/>
      <c r="X98" s="110"/>
      <c r="Y98" s="110"/>
      <c r="Z98" s="110"/>
      <c r="AA98" s="110"/>
      <c r="AB98" s="110"/>
      <c r="AC98" s="110"/>
      <c r="AD98" s="110"/>
      <c r="AE98" s="110">
        <f t="shared" si="450"/>
        <v>78926</v>
      </c>
      <c r="AF98" s="110">
        <f t="shared" si="450"/>
        <v>78926</v>
      </c>
      <c r="AG98" s="110">
        <f t="shared" si="450"/>
        <v>0</v>
      </c>
      <c r="AH98" s="110">
        <f t="shared" si="450"/>
        <v>0</v>
      </c>
      <c r="AI98" s="110">
        <f t="shared" si="450"/>
        <v>0</v>
      </c>
      <c r="AJ98" s="110">
        <f t="shared" si="450"/>
        <v>0</v>
      </c>
      <c r="AK98" s="110">
        <f t="shared" si="450"/>
        <v>0</v>
      </c>
      <c r="AL98" s="110">
        <f t="shared" si="450"/>
        <v>0</v>
      </c>
      <c r="AM98" s="110">
        <f t="shared" si="450"/>
        <v>78926</v>
      </c>
      <c r="AN98" s="110">
        <f t="shared" si="450"/>
        <v>78926</v>
      </c>
      <c r="AO98" s="110">
        <f t="shared" si="450"/>
        <v>0</v>
      </c>
      <c r="AP98" s="110">
        <f t="shared" si="450"/>
        <v>0</v>
      </c>
      <c r="AQ98" s="110"/>
      <c r="AR98" s="110">
        <f t="shared" si="450"/>
        <v>78926</v>
      </c>
      <c r="AS98" s="110">
        <f t="shared" si="450"/>
        <v>78926</v>
      </c>
      <c r="AT98" s="110">
        <f t="shared" si="450"/>
        <v>0</v>
      </c>
      <c r="AU98" s="110">
        <f t="shared" si="450"/>
        <v>0</v>
      </c>
      <c r="AV98" s="110">
        <f t="shared" si="450"/>
        <v>0</v>
      </c>
      <c r="AW98" s="110">
        <f t="shared" si="450"/>
        <v>0</v>
      </c>
      <c r="AX98" s="110">
        <f t="shared" si="450"/>
        <v>0</v>
      </c>
      <c r="AY98" s="110">
        <f t="shared" si="450"/>
        <v>0</v>
      </c>
      <c r="AZ98" s="110">
        <f t="shared" si="450"/>
        <v>78926</v>
      </c>
      <c r="BA98" s="110">
        <f t="shared" si="450"/>
        <v>78926</v>
      </c>
      <c r="BB98" s="110">
        <f t="shared" si="450"/>
        <v>0</v>
      </c>
      <c r="BC98" s="110">
        <f t="shared" si="450"/>
        <v>0</v>
      </c>
    </row>
    <row r="99" spans="1:55" s="109" customFormat="1" ht="17.25" hidden="1" customHeight="1" x14ac:dyDescent="0.25">
      <c r="A99" s="147" t="s">
        <v>9</v>
      </c>
      <c r="B99" s="35"/>
      <c r="C99" s="35"/>
      <c r="D99" s="35"/>
      <c r="E99" s="120">
        <v>851</v>
      </c>
      <c r="F99" s="148" t="s">
        <v>13</v>
      </c>
      <c r="G99" s="148" t="s">
        <v>82</v>
      </c>
      <c r="H99" s="145" t="s">
        <v>84</v>
      </c>
      <c r="I99" s="143" t="s">
        <v>24</v>
      </c>
      <c r="J99" s="110">
        <v>78926</v>
      </c>
      <c r="K99" s="110">
        <f>J99</f>
        <v>78926</v>
      </c>
      <c r="L99" s="110"/>
      <c r="M99" s="110"/>
      <c r="N99" s="110"/>
      <c r="O99" s="110">
        <f>N99</f>
        <v>0</v>
      </c>
      <c r="P99" s="110"/>
      <c r="Q99" s="110"/>
      <c r="R99" s="110">
        <f t="shared" si="312"/>
        <v>78926</v>
      </c>
      <c r="S99" s="110">
        <f t="shared" ref="S99" si="451">K99+O99</f>
        <v>78926</v>
      </c>
      <c r="T99" s="110">
        <f t="shared" ref="T99" si="452">L99+P99</f>
        <v>0</v>
      </c>
      <c r="U99" s="110">
        <f t="shared" ref="U99" si="453">M99+Q99</f>
        <v>0</v>
      </c>
      <c r="V99" s="110"/>
      <c r="W99" s="110"/>
      <c r="X99" s="110"/>
      <c r="Y99" s="110"/>
      <c r="Z99" s="110"/>
      <c r="AA99" s="110"/>
      <c r="AB99" s="110"/>
      <c r="AC99" s="110"/>
      <c r="AD99" s="110"/>
      <c r="AE99" s="110">
        <v>78926</v>
      </c>
      <c r="AF99" s="110">
        <f>AE99</f>
        <v>78926</v>
      </c>
      <c r="AG99" s="110"/>
      <c r="AH99" s="110"/>
      <c r="AI99" s="110"/>
      <c r="AJ99" s="110">
        <f>AI99</f>
        <v>0</v>
      </c>
      <c r="AK99" s="110"/>
      <c r="AL99" s="110"/>
      <c r="AM99" s="110">
        <f t="shared" ref="AM99" si="454">AE99+AI99</f>
        <v>78926</v>
      </c>
      <c r="AN99" s="110">
        <f t="shared" ref="AN99" si="455">AF99+AJ99</f>
        <v>78926</v>
      </c>
      <c r="AO99" s="110">
        <f t="shared" ref="AO99" si="456">AG99+AK99</f>
        <v>0</v>
      </c>
      <c r="AP99" s="110">
        <f t="shared" ref="AP99" si="457">AH99+AL99</f>
        <v>0</v>
      </c>
      <c r="AQ99" s="110"/>
      <c r="AR99" s="110">
        <v>78926</v>
      </c>
      <c r="AS99" s="110">
        <f>AR99</f>
        <v>78926</v>
      </c>
      <c r="AT99" s="110"/>
      <c r="AU99" s="110"/>
      <c r="AV99" s="110"/>
      <c r="AW99" s="110">
        <f>AV99</f>
        <v>0</v>
      </c>
      <c r="AX99" s="110"/>
      <c r="AY99" s="110"/>
      <c r="AZ99" s="110">
        <f t="shared" ref="AZ99" si="458">AR99+AV99</f>
        <v>78926</v>
      </c>
      <c r="BA99" s="110">
        <f t="shared" ref="BA99" si="459">AS99+AW99</f>
        <v>78926</v>
      </c>
      <c r="BB99" s="110">
        <f t="shared" ref="BB99" si="460">AT99+AX99</f>
        <v>0</v>
      </c>
      <c r="BC99" s="110">
        <f t="shared" ref="BC99" si="461">AU99+AY99</f>
        <v>0</v>
      </c>
    </row>
    <row r="100" spans="1:55" s="12" customFormat="1" ht="33.75" customHeight="1" x14ac:dyDescent="0.25">
      <c r="A100" s="144" t="s">
        <v>85</v>
      </c>
      <c r="B100" s="146"/>
      <c r="C100" s="146"/>
      <c r="D100" s="154"/>
      <c r="E100" s="120">
        <v>851</v>
      </c>
      <c r="F100" s="90" t="s">
        <v>35</v>
      </c>
      <c r="G100" s="90"/>
      <c r="H100" s="145" t="s">
        <v>61</v>
      </c>
      <c r="I100" s="25"/>
      <c r="J100" s="26">
        <f t="shared" ref="J100:AR100" si="462">J101+J108+J127+J131</f>
        <v>2070691.18</v>
      </c>
      <c r="K100" s="26">
        <f t="shared" ref="K100:U100" si="463">K101+K108+K127+K131</f>
        <v>1793001</v>
      </c>
      <c r="L100" s="26">
        <f t="shared" si="463"/>
        <v>277690.18</v>
      </c>
      <c r="M100" s="26">
        <f t="shared" si="463"/>
        <v>0</v>
      </c>
      <c r="N100" s="26">
        <f t="shared" si="463"/>
        <v>3206354</v>
      </c>
      <c r="O100" s="26">
        <f t="shared" ref="O100:Q100" si="464">O101+O108+O127+O131</f>
        <v>0</v>
      </c>
      <c r="P100" s="26">
        <f t="shared" si="464"/>
        <v>3206354</v>
      </c>
      <c r="Q100" s="26">
        <f t="shared" si="464"/>
        <v>0</v>
      </c>
      <c r="R100" s="26">
        <f t="shared" si="463"/>
        <v>5277045.18</v>
      </c>
      <c r="S100" s="26">
        <f t="shared" si="463"/>
        <v>1793001</v>
      </c>
      <c r="T100" s="26">
        <f t="shared" si="463"/>
        <v>3484044.18</v>
      </c>
      <c r="U100" s="26">
        <f t="shared" si="463"/>
        <v>0</v>
      </c>
      <c r="V100" s="26"/>
      <c r="W100" s="26"/>
      <c r="X100" s="26"/>
      <c r="Y100" s="26"/>
      <c r="Z100" s="26"/>
      <c r="AA100" s="26"/>
      <c r="AB100" s="26"/>
      <c r="AC100" s="26"/>
      <c r="AD100" s="26"/>
      <c r="AE100" s="26">
        <f t="shared" si="462"/>
        <v>30923809.439999998</v>
      </c>
      <c r="AF100" s="26">
        <f t="shared" si="462"/>
        <v>29964170</v>
      </c>
      <c r="AG100" s="26">
        <f t="shared" si="462"/>
        <v>959639.44000000006</v>
      </c>
      <c r="AH100" s="26">
        <f t="shared" si="462"/>
        <v>0</v>
      </c>
      <c r="AI100" s="26">
        <f t="shared" si="462"/>
        <v>0</v>
      </c>
      <c r="AJ100" s="26">
        <f t="shared" si="462"/>
        <v>0</v>
      </c>
      <c r="AK100" s="26">
        <f t="shared" si="462"/>
        <v>0</v>
      </c>
      <c r="AL100" s="26">
        <f t="shared" si="462"/>
        <v>0</v>
      </c>
      <c r="AM100" s="26">
        <f t="shared" si="462"/>
        <v>30923809.439999998</v>
      </c>
      <c r="AN100" s="26">
        <f t="shared" si="462"/>
        <v>29964170</v>
      </c>
      <c r="AO100" s="26">
        <f t="shared" si="462"/>
        <v>959639.44000000006</v>
      </c>
      <c r="AP100" s="26">
        <f t="shared" si="462"/>
        <v>0</v>
      </c>
      <c r="AQ100" s="26"/>
      <c r="AR100" s="26">
        <f t="shared" si="462"/>
        <v>16725833.65</v>
      </c>
      <c r="AS100" s="26">
        <f t="shared" ref="AS100:BC100" si="465">AS101+AS108+AS127+AS131</f>
        <v>16226500</v>
      </c>
      <c r="AT100" s="26">
        <f t="shared" si="465"/>
        <v>499333.65</v>
      </c>
      <c r="AU100" s="26">
        <f t="shared" si="465"/>
        <v>0</v>
      </c>
      <c r="AV100" s="26">
        <f t="shared" si="465"/>
        <v>0</v>
      </c>
      <c r="AW100" s="26">
        <f t="shared" si="465"/>
        <v>0</v>
      </c>
      <c r="AX100" s="26">
        <f t="shared" si="465"/>
        <v>0</v>
      </c>
      <c r="AY100" s="26">
        <f t="shared" si="465"/>
        <v>0</v>
      </c>
      <c r="AZ100" s="26">
        <f t="shared" si="465"/>
        <v>16725833.65</v>
      </c>
      <c r="BA100" s="26">
        <f t="shared" si="465"/>
        <v>16226500</v>
      </c>
      <c r="BB100" s="26">
        <f t="shared" si="465"/>
        <v>499333.65</v>
      </c>
      <c r="BC100" s="26">
        <f t="shared" si="465"/>
        <v>0</v>
      </c>
    </row>
    <row r="101" spans="1:55" s="12" customFormat="1" ht="17.25" hidden="1" customHeight="1" x14ac:dyDescent="0.25">
      <c r="A101" s="144" t="s">
        <v>86</v>
      </c>
      <c r="B101" s="146"/>
      <c r="C101" s="146"/>
      <c r="D101" s="154"/>
      <c r="E101" s="120">
        <v>851</v>
      </c>
      <c r="F101" s="90" t="s">
        <v>35</v>
      </c>
      <c r="G101" s="90" t="s">
        <v>11</v>
      </c>
      <c r="H101" s="145" t="s">
        <v>61</v>
      </c>
      <c r="I101" s="25"/>
      <c r="J101" s="26">
        <f t="shared" ref="J101" si="466">J102+J105</f>
        <v>162935</v>
      </c>
      <c r="K101" s="26">
        <f t="shared" ref="K101:U101" si="467">K102+K105</f>
        <v>0</v>
      </c>
      <c r="L101" s="26">
        <f t="shared" si="467"/>
        <v>162935</v>
      </c>
      <c r="M101" s="26">
        <f t="shared" si="467"/>
        <v>0</v>
      </c>
      <c r="N101" s="26">
        <f t="shared" si="467"/>
        <v>0</v>
      </c>
      <c r="O101" s="26">
        <f t="shared" ref="O101:Q101" si="468">O102+O105</f>
        <v>0</v>
      </c>
      <c r="P101" s="26">
        <f t="shared" si="468"/>
        <v>0</v>
      </c>
      <c r="Q101" s="26">
        <f t="shared" si="468"/>
        <v>0</v>
      </c>
      <c r="R101" s="26">
        <f t="shared" si="467"/>
        <v>162935</v>
      </c>
      <c r="S101" s="26">
        <f t="shared" si="467"/>
        <v>0</v>
      </c>
      <c r="T101" s="26">
        <f t="shared" si="467"/>
        <v>162935</v>
      </c>
      <c r="U101" s="26">
        <f t="shared" si="467"/>
        <v>0</v>
      </c>
      <c r="V101" s="26"/>
      <c r="W101" s="26"/>
      <c r="X101" s="26"/>
      <c r="Y101" s="26"/>
      <c r="Z101" s="26"/>
      <c r="AA101" s="26"/>
      <c r="AB101" s="26"/>
      <c r="AC101" s="26"/>
      <c r="AD101" s="26"/>
      <c r="AE101" s="26">
        <f t="shared" ref="AE101:AR101" si="469">AE102+AE105</f>
        <v>162935</v>
      </c>
      <c r="AF101" s="26">
        <f t="shared" si="469"/>
        <v>0</v>
      </c>
      <c r="AG101" s="26">
        <f t="shared" si="469"/>
        <v>162935</v>
      </c>
      <c r="AH101" s="26">
        <f t="shared" si="469"/>
        <v>0</v>
      </c>
      <c r="AI101" s="26">
        <f t="shared" si="469"/>
        <v>0</v>
      </c>
      <c r="AJ101" s="26">
        <f t="shared" si="469"/>
        <v>0</v>
      </c>
      <c r="AK101" s="26">
        <f t="shared" si="469"/>
        <v>0</v>
      </c>
      <c r="AL101" s="26">
        <f t="shared" si="469"/>
        <v>0</v>
      </c>
      <c r="AM101" s="26">
        <f t="shared" si="469"/>
        <v>162935</v>
      </c>
      <c r="AN101" s="26">
        <f t="shared" si="469"/>
        <v>0</v>
      </c>
      <c r="AO101" s="26">
        <f t="shared" si="469"/>
        <v>162935</v>
      </c>
      <c r="AP101" s="26">
        <f t="shared" si="469"/>
        <v>0</v>
      </c>
      <c r="AQ101" s="26"/>
      <c r="AR101" s="26">
        <f t="shared" si="469"/>
        <v>162935</v>
      </c>
      <c r="AS101" s="26">
        <f t="shared" ref="AS101:BC101" si="470">AS102+AS105</f>
        <v>0</v>
      </c>
      <c r="AT101" s="26">
        <f t="shared" si="470"/>
        <v>162935</v>
      </c>
      <c r="AU101" s="26">
        <f t="shared" si="470"/>
        <v>0</v>
      </c>
      <c r="AV101" s="26">
        <f t="shared" si="470"/>
        <v>0</v>
      </c>
      <c r="AW101" s="26">
        <f t="shared" si="470"/>
        <v>0</v>
      </c>
      <c r="AX101" s="26">
        <f t="shared" si="470"/>
        <v>0</v>
      </c>
      <c r="AY101" s="26">
        <f t="shared" si="470"/>
        <v>0</v>
      </c>
      <c r="AZ101" s="26">
        <f t="shared" si="470"/>
        <v>162935</v>
      </c>
      <c r="BA101" s="26">
        <f t="shared" si="470"/>
        <v>0</v>
      </c>
      <c r="BB101" s="26">
        <f t="shared" si="470"/>
        <v>162935</v>
      </c>
      <c r="BC101" s="26">
        <f t="shared" si="470"/>
        <v>0</v>
      </c>
    </row>
    <row r="102" spans="1:55" s="12" customFormat="1" ht="36" hidden="1" customHeight="1" x14ac:dyDescent="0.25">
      <c r="A102" s="147" t="s">
        <v>87</v>
      </c>
      <c r="B102" s="35"/>
      <c r="C102" s="35"/>
      <c r="D102" s="108"/>
      <c r="E102" s="120">
        <v>851</v>
      </c>
      <c r="F102" s="148" t="s">
        <v>35</v>
      </c>
      <c r="G102" s="148" t="s">
        <v>11</v>
      </c>
      <c r="H102" s="145" t="s">
        <v>88</v>
      </c>
      <c r="I102" s="143"/>
      <c r="J102" s="110">
        <f t="shared" ref="J102:AV106" si="471">J103</f>
        <v>81051</v>
      </c>
      <c r="K102" s="110">
        <f t="shared" si="471"/>
        <v>0</v>
      </c>
      <c r="L102" s="110">
        <f t="shared" si="471"/>
        <v>81051</v>
      </c>
      <c r="M102" s="110">
        <f t="shared" si="471"/>
        <v>0</v>
      </c>
      <c r="N102" s="110">
        <f t="shared" si="471"/>
        <v>0</v>
      </c>
      <c r="O102" s="110">
        <f t="shared" si="471"/>
        <v>0</v>
      </c>
      <c r="P102" s="110">
        <f t="shared" si="471"/>
        <v>0</v>
      </c>
      <c r="Q102" s="110">
        <f t="shared" si="471"/>
        <v>0</v>
      </c>
      <c r="R102" s="110">
        <f t="shared" si="471"/>
        <v>81051</v>
      </c>
      <c r="S102" s="110">
        <f t="shared" si="471"/>
        <v>0</v>
      </c>
      <c r="T102" s="110">
        <f t="shared" si="471"/>
        <v>81051</v>
      </c>
      <c r="U102" s="110">
        <f t="shared" si="471"/>
        <v>0</v>
      </c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>
        <f t="shared" si="471"/>
        <v>81051</v>
      </c>
      <c r="AF102" s="110">
        <f t="shared" si="471"/>
        <v>0</v>
      </c>
      <c r="AG102" s="110">
        <f t="shared" si="471"/>
        <v>81051</v>
      </c>
      <c r="AH102" s="110">
        <f t="shared" si="471"/>
        <v>0</v>
      </c>
      <c r="AI102" s="110">
        <f t="shared" si="471"/>
        <v>0</v>
      </c>
      <c r="AJ102" s="110">
        <f t="shared" si="471"/>
        <v>0</v>
      </c>
      <c r="AK102" s="110">
        <f t="shared" si="471"/>
        <v>0</v>
      </c>
      <c r="AL102" s="110">
        <f t="shared" si="471"/>
        <v>0</v>
      </c>
      <c r="AM102" s="110">
        <f t="shared" si="471"/>
        <v>81051</v>
      </c>
      <c r="AN102" s="110">
        <f t="shared" si="471"/>
        <v>0</v>
      </c>
      <c r="AO102" s="110">
        <f t="shared" si="471"/>
        <v>81051</v>
      </c>
      <c r="AP102" s="110">
        <f t="shared" si="471"/>
        <v>0</v>
      </c>
      <c r="AQ102" s="110"/>
      <c r="AR102" s="110">
        <f t="shared" si="471"/>
        <v>81051</v>
      </c>
      <c r="AS102" s="110">
        <f t="shared" si="471"/>
        <v>0</v>
      </c>
      <c r="AT102" s="110">
        <f t="shared" si="471"/>
        <v>81051</v>
      </c>
      <c r="AU102" s="110">
        <f t="shared" si="471"/>
        <v>0</v>
      </c>
      <c r="AV102" s="110">
        <f t="shared" si="471"/>
        <v>0</v>
      </c>
      <c r="AW102" s="110">
        <f t="shared" ref="AV102:BC106" si="472">AW103</f>
        <v>0</v>
      </c>
      <c r="AX102" s="110">
        <f t="shared" si="472"/>
        <v>0</v>
      </c>
      <c r="AY102" s="110">
        <f t="shared" si="472"/>
        <v>0</v>
      </c>
      <c r="AZ102" s="110">
        <f t="shared" si="472"/>
        <v>81051</v>
      </c>
      <c r="BA102" s="110">
        <f t="shared" si="472"/>
        <v>0</v>
      </c>
      <c r="BB102" s="110">
        <f t="shared" si="472"/>
        <v>81051</v>
      </c>
      <c r="BC102" s="110">
        <f t="shared" si="472"/>
        <v>0</v>
      </c>
    </row>
    <row r="103" spans="1:55" s="12" customFormat="1" ht="17.25" hidden="1" customHeight="1" x14ac:dyDescent="0.25">
      <c r="A103" s="147" t="s">
        <v>22</v>
      </c>
      <c r="B103" s="35"/>
      <c r="C103" s="35"/>
      <c r="D103" s="35"/>
      <c r="E103" s="120">
        <v>851</v>
      </c>
      <c r="F103" s="148" t="s">
        <v>35</v>
      </c>
      <c r="G103" s="148" t="s">
        <v>11</v>
      </c>
      <c r="H103" s="145" t="s">
        <v>88</v>
      </c>
      <c r="I103" s="143" t="s">
        <v>23</v>
      </c>
      <c r="J103" s="110">
        <f t="shared" si="471"/>
        <v>81051</v>
      </c>
      <c r="K103" s="110">
        <f t="shared" si="471"/>
        <v>0</v>
      </c>
      <c r="L103" s="110">
        <f t="shared" si="471"/>
        <v>81051</v>
      </c>
      <c r="M103" s="110">
        <f t="shared" si="471"/>
        <v>0</v>
      </c>
      <c r="N103" s="110">
        <f t="shared" si="471"/>
        <v>0</v>
      </c>
      <c r="O103" s="110">
        <f t="shared" si="471"/>
        <v>0</v>
      </c>
      <c r="P103" s="110">
        <f t="shared" si="471"/>
        <v>0</v>
      </c>
      <c r="Q103" s="110">
        <f t="shared" si="471"/>
        <v>0</v>
      </c>
      <c r="R103" s="110">
        <f t="shared" si="471"/>
        <v>81051</v>
      </c>
      <c r="S103" s="110">
        <f t="shared" si="471"/>
        <v>0</v>
      </c>
      <c r="T103" s="110">
        <f t="shared" si="471"/>
        <v>81051</v>
      </c>
      <c r="U103" s="110">
        <f t="shared" si="471"/>
        <v>0</v>
      </c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>
        <f t="shared" si="471"/>
        <v>81051</v>
      </c>
      <c r="AF103" s="110">
        <f t="shared" si="471"/>
        <v>0</v>
      </c>
      <c r="AG103" s="110">
        <f t="shared" si="471"/>
        <v>81051</v>
      </c>
      <c r="AH103" s="110">
        <f t="shared" si="471"/>
        <v>0</v>
      </c>
      <c r="AI103" s="110">
        <f t="shared" si="471"/>
        <v>0</v>
      </c>
      <c r="AJ103" s="110">
        <f t="shared" si="471"/>
        <v>0</v>
      </c>
      <c r="AK103" s="110">
        <f t="shared" si="471"/>
        <v>0</v>
      </c>
      <c r="AL103" s="110">
        <f t="shared" si="471"/>
        <v>0</v>
      </c>
      <c r="AM103" s="110">
        <f t="shared" si="471"/>
        <v>81051</v>
      </c>
      <c r="AN103" s="110">
        <f t="shared" si="471"/>
        <v>0</v>
      </c>
      <c r="AO103" s="110">
        <f t="shared" si="471"/>
        <v>81051</v>
      </c>
      <c r="AP103" s="110">
        <f t="shared" si="471"/>
        <v>0</v>
      </c>
      <c r="AQ103" s="110"/>
      <c r="AR103" s="110">
        <f t="shared" si="471"/>
        <v>81051</v>
      </c>
      <c r="AS103" s="110">
        <f t="shared" si="471"/>
        <v>0</v>
      </c>
      <c r="AT103" s="110">
        <f t="shared" si="471"/>
        <v>81051</v>
      </c>
      <c r="AU103" s="110">
        <f t="shared" si="471"/>
        <v>0</v>
      </c>
      <c r="AV103" s="110">
        <f t="shared" si="472"/>
        <v>0</v>
      </c>
      <c r="AW103" s="110">
        <f t="shared" si="472"/>
        <v>0</v>
      </c>
      <c r="AX103" s="110">
        <f t="shared" si="472"/>
        <v>0</v>
      </c>
      <c r="AY103" s="110">
        <f t="shared" si="472"/>
        <v>0</v>
      </c>
      <c r="AZ103" s="110">
        <f t="shared" si="472"/>
        <v>81051</v>
      </c>
      <c r="BA103" s="110">
        <f t="shared" si="472"/>
        <v>0</v>
      </c>
      <c r="BB103" s="110">
        <f t="shared" si="472"/>
        <v>81051</v>
      </c>
      <c r="BC103" s="110">
        <f t="shared" si="472"/>
        <v>0</v>
      </c>
    </row>
    <row r="104" spans="1:55" s="12" customFormat="1" ht="17.25" hidden="1" customHeight="1" x14ac:dyDescent="0.25">
      <c r="A104" s="147" t="s">
        <v>9</v>
      </c>
      <c r="B104" s="35"/>
      <c r="C104" s="35"/>
      <c r="D104" s="35"/>
      <c r="E104" s="120">
        <v>851</v>
      </c>
      <c r="F104" s="148" t="s">
        <v>35</v>
      </c>
      <c r="G104" s="148" t="s">
        <v>11</v>
      </c>
      <c r="H104" s="145" t="s">
        <v>88</v>
      </c>
      <c r="I104" s="143" t="s">
        <v>24</v>
      </c>
      <c r="J104" s="110">
        <v>81051</v>
      </c>
      <c r="K104" s="110"/>
      <c r="L104" s="110">
        <f>J104</f>
        <v>81051</v>
      </c>
      <c r="M104" s="110"/>
      <c r="N104" s="110"/>
      <c r="O104" s="110"/>
      <c r="P104" s="110">
        <f>N104</f>
        <v>0</v>
      </c>
      <c r="Q104" s="110"/>
      <c r="R104" s="110">
        <f t="shared" si="312"/>
        <v>81051</v>
      </c>
      <c r="S104" s="110">
        <f t="shared" ref="S104" si="473">K104+O104</f>
        <v>0</v>
      </c>
      <c r="T104" s="110">
        <f t="shared" ref="T104" si="474">L104+P104</f>
        <v>81051</v>
      </c>
      <c r="U104" s="110">
        <f t="shared" ref="U104" si="475">M104+Q104</f>
        <v>0</v>
      </c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>
        <v>81051</v>
      </c>
      <c r="AF104" s="110"/>
      <c r="AG104" s="110">
        <f>AE104</f>
        <v>81051</v>
      </c>
      <c r="AH104" s="110"/>
      <c r="AI104" s="110"/>
      <c r="AJ104" s="110"/>
      <c r="AK104" s="110">
        <f>AI104</f>
        <v>0</v>
      </c>
      <c r="AL104" s="110"/>
      <c r="AM104" s="110">
        <f t="shared" ref="AM104" si="476">AE104+AI104</f>
        <v>81051</v>
      </c>
      <c r="AN104" s="110">
        <f t="shared" ref="AN104" si="477">AF104+AJ104</f>
        <v>0</v>
      </c>
      <c r="AO104" s="110">
        <f t="shared" ref="AO104" si="478">AG104+AK104</f>
        <v>81051</v>
      </c>
      <c r="AP104" s="110">
        <f t="shared" ref="AP104" si="479">AH104+AL104</f>
        <v>0</v>
      </c>
      <c r="AQ104" s="110"/>
      <c r="AR104" s="110">
        <v>81051</v>
      </c>
      <c r="AS104" s="110"/>
      <c r="AT104" s="110">
        <f>AR104</f>
        <v>81051</v>
      </c>
      <c r="AU104" s="110"/>
      <c r="AV104" s="110"/>
      <c r="AW104" s="110"/>
      <c r="AX104" s="110">
        <f>AV104</f>
        <v>0</v>
      </c>
      <c r="AY104" s="110"/>
      <c r="AZ104" s="110">
        <f t="shared" ref="AZ104" si="480">AR104+AV104</f>
        <v>81051</v>
      </c>
      <c r="BA104" s="110">
        <f t="shared" ref="BA104" si="481">AS104+AW104</f>
        <v>0</v>
      </c>
      <c r="BB104" s="110">
        <f t="shared" ref="BB104" si="482">AT104+AX104</f>
        <v>81051</v>
      </c>
      <c r="BC104" s="110">
        <f t="shared" ref="BC104" si="483">AU104+AY104</f>
        <v>0</v>
      </c>
    </row>
    <row r="105" spans="1:55" s="12" customFormat="1" ht="78.75" hidden="1" customHeight="1" x14ac:dyDescent="0.25">
      <c r="A105" s="147" t="s">
        <v>89</v>
      </c>
      <c r="B105" s="35"/>
      <c r="C105" s="35"/>
      <c r="D105" s="35"/>
      <c r="E105" s="120">
        <v>851</v>
      </c>
      <c r="F105" s="148" t="s">
        <v>35</v>
      </c>
      <c r="G105" s="148" t="s">
        <v>11</v>
      </c>
      <c r="H105" s="145" t="s">
        <v>90</v>
      </c>
      <c r="I105" s="143"/>
      <c r="J105" s="110">
        <f t="shared" si="471"/>
        <v>81884</v>
      </c>
      <c r="K105" s="110">
        <f t="shared" si="471"/>
        <v>0</v>
      </c>
      <c r="L105" s="110">
        <f t="shared" si="471"/>
        <v>81884</v>
      </c>
      <c r="M105" s="110">
        <f t="shared" si="471"/>
        <v>0</v>
      </c>
      <c r="N105" s="110">
        <f t="shared" si="471"/>
        <v>0</v>
      </c>
      <c r="O105" s="110">
        <f t="shared" si="471"/>
        <v>0</v>
      </c>
      <c r="P105" s="110">
        <f t="shared" si="471"/>
        <v>0</v>
      </c>
      <c r="Q105" s="110">
        <f t="shared" si="471"/>
        <v>0</v>
      </c>
      <c r="R105" s="110">
        <f t="shared" si="471"/>
        <v>81884</v>
      </c>
      <c r="S105" s="110">
        <f t="shared" si="471"/>
        <v>0</v>
      </c>
      <c r="T105" s="110">
        <f t="shared" si="471"/>
        <v>81884</v>
      </c>
      <c r="U105" s="110">
        <f t="shared" si="471"/>
        <v>0</v>
      </c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>
        <f t="shared" si="471"/>
        <v>81884</v>
      </c>
      <c r="AF105" s="110">
        <f t="shared" si="471"/>
        <v>0</v>
      </c>
      <c r="AG105" s="110">
        <f t="shared" si="471"/>
        <v>81884</v>
      </c>
      <c r="AH105" s="110">
        <f t="shared" si="471"/>
        <v>0</v>
      </c>
      <c r="AI105" s="110">
        <f t="shared" si="471"/>
        <v>0</v>
      </c>
      <c r="AJ105" s="110">
        <f t="shared" si="471"/>
        <v>0</v>
      </c>
      <c r="AK105" s="110">
        <f t="shared" si="471"/>
        <v>0</v>
      </c>
      <c r="AL105" s="110">
        <f t="shared" si="471"/>
        <v>0</v>
      </c>
      <c r="AM105" s="110">
        <f t="shared" si="471"/>
        <v>81884</v>
      </c>
      <c r="AN105" s="110">
        <f t="shared" si="471"/>
        <v>0</v>
      </c>
      <c r="AO105" s="110">
        <f t="shared" si="471"/>
        <v>81884</v>
      </c>
      <c r="AP105" s="110">
        <f t="shared" si="471"/>
        <v>0</v>
      </c>
      <c r="AQ105" s="110"/>
      <c r="AR105" s="110">
        <f t="shared" si="471"/>
        <v>81884</v>
      </c>
      <c r="AS105" s="110">
        <f t="shared" si="471"/>
        <v>0</v>
      </c>
      <c r="AT105" s="110">
        <f t="shared" si="471"/>
        <v>81884</v>
      </c>
      <c r="AU105" s="110">
        <f t="shared" si="471"/>
        <v>0</v>
      </c>
      <c r="AV105" s="110">
        <f t="shared" si="472"/>
        <v>0</v>
      </c>
      <c r="AW105" s="110">
        <f t="shared" si="472"/>
        <v>0</v>
      </c>
      <c r="AX105" s="110">
        <f t="shared" si="472"/>
        <v>0</v>
      </c>
      <c r="AY105" s="110">
        <f t="shared" si="472"/>
        <v>0</v>
      </c>
      <c r="AZ105" s="110">
        <f t="shared" si="472"/>
        <v>81884</v>
      </c>
      <c r="BA105" s="110">
        <f t="shared" si="472"/>
        <v>0</v>
      </c>
      <c r="BB105" s="110">
        <f t="shared" si="472"/>
        <v>81884</v>
      </c>
      <c r="BC105" s="110">
        <f t="shared" si="472"/>
        <v>0</v>
      </c>
    </row>
    <row r="106" spans="1:55" s="12" customFormat="1" ht="17.25" hidden="1" customHeight="1" x14ac:dyDescent="0.25">
      <c r="A106" s="147" t="s">
        <v>42</v>
      </c>
      <c r="B106" s="35"/>
      <c r="C106" s="35"/>
      <c r="D106" s="35"/>
      <c r="E106" s="120">
        <v>851</v>
      </c>
      <c r="F106" s="148" t="s">
        <v>35</v>
      </c>
      <c r="G106" s="148" t="s">
        <v>11</v>
      </c>
      <c r="H106" s="145" t="s">
        <v>90</v>
      </c>
      <c r="I106" s="143" t="s">
        <v>43</v>
      </c>
      <c r="J106" s="110">
        <f t="shared" si="471"/>
        <v>81884</v>
      </c>
      <c r="K106" s="110">
        <f t="shared" si="471"/>
        <v>0</v>
      </c>
      <c r="L106" s="110">
        <f t="shared" si="471"/>
        <v>81884</v>
      </c>
      <c r="M106" s="110">
        <f t="shared" si="471"/>
        <v>0</v>
      </c>
      <c r="N106" s="110">
        <f t="shared" si="471"/>
        <v>0</v>
      </c>
      <c r="O106" s="110">
        <f t="shared" si="471"/>
        <v>0</v>
      </c>
      <c r="P106" s="110">
        <f t="shared" si="471"/>
        <v>0</v>
      </c>
      <c r="Q106" s="110">
        <f t="shared" si="471"/>
        <v>0</v>
      </c>
      <c r="R106" s="110">
        <f t="shared" si="471"/>
        <v>81884</v>
      </c>
      <c r="S106" s="110">
        <f t="shared" si="471"/>
        <v>0</v>
      </c>
      <c r="T106" s="110">
        <f t="shared" si="471"/>
        <v>81884</v>
      </c>
      <c r="U106" s="110">
        <f t="shared" si="471"/>
        <v>0</v>
      </c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>
        <f t="shared" si="471"/>
        <v>81884</v>
      </c>
      <c r="AF106" s="110">
        <f t="shared" si="471"/>
        <v>0</v>
      </c>
      <c r="AG106" s="110">
        <f t="shared" si="471"/>
        <v>81884</v>
      </c>
      <c r="AH106" s="110">
        <f t="shared" si="471"/>
        <v>0</v>
      </c>
      <c r="AI106" s="110">
        <f t="shared" si="471"/>
        <v>0</v>
      </c>
      <c r="AJ106" s="110">
        <f t="shared" si="471"/>
        <v>0</v>
      </c>
      <c r="AK106" s="110">
        <f t="shared" si="471"/>
        <v>0</v>
      </c>
      <c r="AL106" s="110">
        <f t="shared" si="471"/>
        <v>0</v>
      </c>
      <c r="AM106" s="110">
        <f t="shared" si="471"/>
        <v>81884</v>
      </c>
      <c r="AN106" s="110">
        <f t="shared" si="471"/>
        <v>0</v>
      </c>
      <c r="AO106" s="110">
        <f t="shared" si="471"/>
        <v>81884</v>
      </c>
      <c r="AP106" s="110">
        <f t="shared" si="471"/>
        <v>0</v>
      </c>
      <c r="AQ106" s="110"/>
      <c r="AR106" s="110">
        <f t="shared" si="471"/>
        <v>81884</v>
      </c>
      <c r="AS106" s="110">
        <f t="shared" si="471"/>
        <v>0</v>
      </c>
      <c r="AT106" s="110">
        <f t="shared" si="471"/>
        <v>81884</v>
      </c>
      <c r="AU106" s="110">
        <f t="shared" si="471"/>
        <v>0</v>
      </c>
      <c r="AV106" s="110">
        <f t="shared" si="472"/>
        <v>0</v>
      </c>
      <c r="AW106" s="110">
        <f t="shared" si="472"/>
        <v>0</v>
      </c>
      <c r="AX106" s="110">
        <f t="shared" si="472"/>
        <v>0</v>
      </c>
      <c r="AY106" s="110">
        <f t="shared" si="472"/>
        <v>0</v>
      </c>
      <c r="AZ106" s="110">
        <f t="shared" si="472"/>
        <v>81884</v>
      </c>
      <c r="BA106" s="110">
        <f t="shared" si="472"/>
        <v>0</v>
      </c>
      <c r="BB106" s="110">
        <f t="shared" si="472"/>
        <v>81884</v>
      </c>
      <c r="BC106" s="110">
        <f t="shared" si="472"/>
        <v>0</v>
      </c>
    </row>
    <row r="107" spans="1:55" s="12" customFormat="1" ht="17.25" hidden="1" customHeight="1" x14ac:dyDescent="0.25">
      <c r="A107" s="147" t="s">
        <v>79</v>
      </c>
      <c r="B107" s="35"/>
      <c r="C107" s="35"/>
      <c r="D107" s="35"/>
      <c r="E107" s="120">
        <v>851</v>
      </c>
      <c r="F107" s="148" t="s">
        <v>35</v>
      </c>
      <c r="G107" s="148" t="s">
        <v>11</v>
      </c>
      <c r="H107" s="145" t="s">
        <v>90</v>
      </c>
      <c r="I107" s="143" t="s">
        <v>80</v>
      </c>
      <c r="J107" s="110">
        <v>81884</v>
      </c>
      <c r="K107" s="110"/>
      <c r="L107" s="110">
        <f>J107</f>
        <v>81884</v>
      </c>
      <c r="M107" s="110"/>
      <c r="N107" s="110"/>
      <c r="O107" s="110"/>
      <c r="P107" s="110">
        <f>N107</f>
        <v>0</v>
      </c>
      <c r="Q107" s="110"/>
      <c r="R107" s="110">
        <f t="shared" si="312"/>
        <v>81884</v>
      </c>
      <c r="S107" s="110">
        <f t="shared" ref="S107" si="484">K107+O107</f>
        <v>0</v>
      </c>
      <c r="T107" s="110">
        <f t="shared" ref="T107" si="485">L107+P107</f>
        <v>81884</v>
      </c>
      <c r="U107" s="110">
        <f t="shared" ref="U107" si="486">M107+Q107</f>
        <v>0</v>
      </c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>
        <v>81884</v>
      </c>
      <c r="AF107" s="110"/>
      <c r="AG107" s="110">
        <f>AE107</f>
        <v>81884</v>
      </c>
      <c r="AH107" s="110"/>
      <c r="AI107" s="110"/>
      <c r="AJ107" s="110"/>
      <c r="AK107" s="110">
        <f>AI107</f>
        <v>0</v>
      </c>
      <c r="AL107" s="110"/>
      <c r="AM107" s="110">
        <f t="shared" ref="AM107" si="487">AE107+AI107</f>
        <v>81884</v>
      </c>
      <c r="AN107" s="110">
        <f t="shared" ref="AN107" si="488">AF107+AJ107</f>
        <v>0</v>
      </c>
      <c r="AO107" s="110">
        <f t="shared" ref="AO107" si="489">AG107+AK107</f>
        <v>81884</v>
      </c>
      <c r="AP107" s="110">
        <f t="shared" ref="AP107" si="490">AH107+AL107</f>
        <v>0</v>
      </c>
      <c r="AQ107" s="110"/>
      <c r="AR107" s="110">
        <v>81884</v>
      </c>
      <c r="AS107" s="110"/>
      <c r="AT107" s="110">
        <f>AR107</f>
        <v>81884</v>
      </c>
      <c r="AU107" s="110"/>
      <c r="AV107" s="110"/>
      <c r="AW107" s="110"/>
      <c r="AX107" s="110">
        <f>AV107</f>
        <v>0</v>
      </c>
      <c r="AY107" s="110"/>
      <c r="AZ107" s="110">
        <f t="shared" ref="AZ107" si="491">AR107+AV107</f>
        <v>81884</v>
      </c>
      <c r="BA107" s="110">
        <f t="shared" ref="BA107" si="492">AS107+AW107</f>
        <v>0</v>
      </c>
      <c r="BB107" s="110">
        <f t="shared" ref="BB107" si="493">AT107+AX107</f>
        <v>81884</v>
      </c>
      <c r="BC107" s="110">
        <f t="shared" ref="BC107" si="494">AU107+AY107</f>
        <v>0</v>
      </c>
    </row>
    <row r="108" spans="1:55" s="12" customFormat="1" ht="17.25" customHeight="1" x14ac:dyDescent="0.25">
      <c r="A108" s="144" t="s">
        <v>91</v>
      </c>
      <c r="B108" s="146"/>
      <c r="C108" s="146"/>
      <c r="D108" s="154"/>
      <c r="E108" s="120">
        <v>851</v>
      </c>
      <c r="F108" s="90" t="s">
        <v>35</v>
      </c>
      <c r="G108" s="90" t="s">
        <v>56</v>
      </c>
      <c r="H108" s="145" t="s">
        <v>61</v>
      </c>
      <c r="I108" s="25"/>
      <c r="J108" s="26">
        <f t="shared" ref="J108:AR108" si="495">J109+J112+J115+J118+J121+J124</f>
        <v>1907756.18</v>
      </c>
      <c r="K108" s="26">
        <f t="shared" ref="K108:U108" si="496">K109+K112+K115+K118+K121+K124</f>
        <v>1793001</v>
      </c>
      <c r="L108" s="26">
        <f t="shared" si="496"/>
        <v>114755.18000000001</v>
      </c>
      <c r="M108" s="26">
        <f t="shared" si="496"/>
        <v>0</v>
      </c>
      <c r="N108" s="26">
        <f t="shared" si="496"/>
        <v>3206354</v>
      </c>
      <c r="O108" s="26">
        <f t="shared" ref="O108:Q108" si="497">O109+O112+O115+O118+O121+O124</f>
        <v>0</v>
      </c>
      <c r="P108" s="26">
        <f t="shared" si="497"/>
        <v>3206354</v>
      </c>
      <c r="Q108" s="26">
        <f t="shared" si="497"/>
        <v>0</v>
      </c>
      <c r="R108" s="26">
        <f t="shared" si="496"/>
        <v>5114110.18</v>
      </c>
      <c r="S108" s="26">
        <f t="shared" si="496"/>
        <v>1793001</v>
      </c>
      <c r="T108" s="26">
        <f t="shared" si="496"/>
        <v>3321109.18</v>
      </c>
      <c r="U108" s="26">
        <f t="shared" si="496"/>
        <v>0</v>
      </c>
      <c r="V108" s="26"/>
      <c r="W108" s="26"/>
      <c r="X108" s="26"/>
      <c r="Y108" s="26"/>
      <c r="Z108" s="26"/>
      <c r="AA108" s="26"/>
      <c r="AB108" s="26"/>
      <c r="AC108" s="26"/>
      <c r="AD108" s="26"/>
      <c r="AE108" s="26">
        <f t="shared" si="495"/>
        <v>11729258.42</v>
      </c>
      <c r="AF108" s="26">
        <f t="shared" si="495"/>
        <v>11137205</v>
      </c>
      <c r="AG108" s="26">
        <f t="shared" si="495"/>
        <v>592053.42000000004</v>
      </c>
      <c r="AH108" s="26">
        <f t="shared" si="495"/>
        <v>0</v>
      </c>
      <c r="AI108" s="26">
        <f t="shared" si="495"/>
        <v>0</v>
      </c>
      <c r="AJ108" s="26">
        <f t="shared" si="495"/>
        <v>0</v>
      </c>
      <c r="AK108" s="26">
        <f t="shared" si="495"/>
        <v>0</v>
      </c>
      <c r="AL108" s="26">
        <f t="shared" si="495"/>
        <v>0</v>
      </c>
      <c r="AM108" s="26">
        <f t="shared" si="495"/>
        <v>11729258.42</v>
      </c>
      <c r="AN108" s="26">
        <f t="shared" si="495"/>
        <v>11137205</v>
      </c>
      <c r="AO108" s="26">
        <f t="shared" si="495"/>
        <v>592053.42000000004</v>
      </c>
      <c r="AP108" s="26">
        <f t="shared" si="495"/>
        <v>0</v>
      </c>
      <c r="AQ108" s="26"/>
      <c r="AR108" s="26">
        <f t="shared" si="495"/>
        <v>4211127.1400000006</v>
      </c>
      <c r="AS108" s="26">
        <f t="shared" ref="AS108:BC108" si="498">AS109+AS112+AS115+AS118+AS121+AS124</f>
        <v>4000000</v>
      </c>
      <c r="AT108" s="26">
        <f t="shared" si="498"/>
        <v>211127.14</v>
      </c>
      <c r="AU108" s="26">
        <f t="shared" si="498"/>
        <v>0</v>
      </c>
      <c r="AV108" s="26">
        <f t="shared" si="498"/>
        <v>0</v>
      </c>
      <c r="AW108" s="26">
        <f t="shared" si="498"/>
        <v>0</v>
      </c>
      <c r="AX108" s="26">
        <f t="shared" si="498"/>
        <v>0</v>
      </c>
      <c r="AY108" s="26">
        <f t="shared" si="498"/>
        <v>0</v>
      </c>
      <c r="AZ108" s="26">
        <f t="shared" si="498"/>
        <v>4211127.1400000006</v>
      </c>
      <c r="BA108" s="26">
        <f t="shared" si="498"/>
        <v>4000000</v>
      </c>
      <c r="BB108" s="26">
        <f t="shared" si="498"/>
        <v>211127.14</v>
      </c>
      <c r="BC108" s="26">
        <f t="shared" si="498"/>
        <v>0</v>
      </c>
    </row>
    <row r="109" spans="1:55" s="109" customFormat="1" ht="62.25" customHeight="1" x14ac:dyDescent="0.25">
      <c r="A109" s="155" t="s">
        <v>96</v>
      </c>
      <c r="B109" s="35"/>
      <c r="C109" s="35"/>
      <c r="D109" s="108"/>
      <c r="E109" s="120">
        <v>851</v>
      </c>
      <c r="F109" s="148" t="s">
        <v>35</v>
      </c>
      <c r="G109" s="148" t="s">
        <v>56</v>
      </c>
      <c r="H109" s="148" t="s">
        <v>97</v>
      </c>
      <c r="I109" s="143"/>
      <c r="J109" s="110">
        <f t="shared" ref="J109:AV113" si="499">J110</f>
        <v>0</v>
      </c>
      <c r="K109" s="110">
        <f t="shared" si="499"/>
        <v>0</v>
      </c>
      <c r="L109" s="110">
        <f t="shared" si="499"/>
        <v>0</v>
      </c>
      <c r="M109" s="110">
        <f t="shared" si="499"/>
        <v>0</v>
      </c>
      <c r="N109" s="110">
        <f t="shared" si="499"/>
        <v>3195926</v>
      </c>
      <c r="O109" s="110">
        <f t="shared" si="499"/>
        <v>0</v>
      </c>
      <c r="P109" s="110">
        <f t="shared" si="499"/>
        <v>3195926</v>
      </c>
      <c r="Q109" s="110">
        <f t="shared" si="499"/>
        <v>0</v>
      </c>
      <c r="R109" s="110">
        <f t="shared" si="499"/>
        <v>3195926</v>
      </c>
      <c r="S109" s="110">
        <f t="shared" si="499"/>
        <v>0</v>
      </c>
      <c r="T109" s="110">
        <f t="shared" si="499"/>
        <v>3195926</v>
      </c>
      <c r="U109" s="110">
        <f t="shared" si="499"/>
        <v>0</v>
      </c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>
        <f t="shared" si="499"/>
        <v>0</v>
      </c>
      <c r="AF109" s="110">
        <f t="shared" si="499"/>
        <v>0</v>
      </c>
      <c r="AG109" s="110">
        <f t="shared" si="499"/>
        <v>0</v>
      </c>
      <c r="AH109" s="110">
        <f t="shared" si="499"/>
        <v>0</v>
      </c>
      <c r="AI109" s="110">
        <f t="shared" si="499"/>
        <v>0</v>
      </c>
      <c r="AJ109" s="110">
        <f t="shared" si="499"/>
        <v>0</v>
      </c>
      <c r="AK109" s="110">
        <f t="shared" si="499"/>
        <v>0</v>
      </c>
      <c r="AL109" s="110">
        <f t="shared" si="499"/>
        <v>0</v>
      </c>
      <c r="AM109" s="110">
        <f t="shared" si="499"/>
        <v>0</v>
      </c>
      <c r="AN109" s="110">
        <f t="shared" si="499"/>
        <v>0</v>
      </c>
      <c r="AO109" s="110">
        <f t="shared" si="499"/>
        <v>0</v>
      </c>
      <c r="AP109" s="110">
        <f t="shared" si="499"/>
        <v>0</v>
      </c>
      <c r="AQ109" s="110"/>
      <c r="AR109" s="110">
        <f t="shared" si="499"/>
        <v>0</v>
      </c>
      <c r="AS109" s="110">
        <f t="shared" si="499"/>
        <v>0</v>
      </c>
      <c r="AT109" s="110">
        <f t="shared" si="499"/>
        <v>0</v>
      </c>
      <c r="AU109" s="110">
        <f t="shared" si="499"/>
        <v>0</v>
      </c>
      <c r="AV109" s="110">
        <f t="shared" si="499"/>
        <v>0</v>
      </c>
      <c r="AW109" s="110">
        <f t="shared" ref="AV109:BC113" si="500">AW110</f>
        <v>0</v>
      </c>
      <c r="AX109" s="110">
        <f t="shared" si="500"/>
        <v>0</v>
      </c>
      <c r="AY109" s="110">
        <f t="shared" si="500"/>
        <v>0</v>
      </c>
      <c r="AZ109" s="110">
        <f t="shared" si="500"/>
        <v>0</v>
      </c>
      <c r="BA109" s="110">
        <f t="shared" si="500"/>
        <v>0</v>
      </c>
      <c r="BB109" s="110">
        <f t="shared" si="500"/>
        <v>0</v>
      </c>
      <c r="BC109" s="110">
        <f t="shared" si="500"/>
        <v>0</v>
      </c>
    </row>
    <row r="110" spans="1:55" s="109" customFormat="1" ht="47.25" customHeight="1" x14ac:dyDescent="0.25">
      <c r="A110" s="35" t="s">
        <v>92</v>
      </c>
      <c r="B110" s="35"/>
      <c r="C110" s="35"/>
      <c r="D110" s="108"/>
      <c r="E110" s="120">
        <v>851</v>
      </c>
      <c r="F110" s="148" t="s">
        <v>35</v>
      </c>
      <c r="G110" s="148" t="s">
        <v>56</v>
      </c>
      <c r="H110" s="148" t="s">
        <v>97</v>
      </c>
      <c r="I110" s="143" t="s">
        <v>93</v>
      </c>
      <c r="J110" s="110">
        <f t="shared" si="499"/>
        <v>0</v>
      </c>
      <c r="K110" s="110">
        <f t="shared" si="499"/>
        <v>0</v>
      </c>
      <c r="L110" s="110">
        <f t="shared" si="499"/>
        <v>0</v>
      </c>
      <c r="M110" s="110">
        <f t="shared" si="499"/>
        <v>0</v>
      </c>
      <c r="N110" s="110">
        <f t="shared" si="499"/>
        <v>3195926</v>
      </c>
      <c r="O110" s="110">
        <f t="shared" si="499"/>
        <v>0</v>
      </c>
      <c r="P110" s="110">
        <f t="shared" si="499"/>
        <v>3195926</v>
      </c>
      <c r="Q110" s="110">
        <f t="shared" si="499"/>
        <v>0</v>
      </c>
      <c r="R110" s="110">
        <f t="shared" si="499"/>
        <v>3195926</v>
      </c>
      <c r="S110" s="110">
        <f t="shared" si="499"/>
        <v>0</v>
      </c>
      <c r="T110" s="110">
        <f t="shared" si="499"/>
        <v>3195926</v>
      </c>
      <c r="U110" s="110">
        <f t="shared" si="499"/>
        <v>0</v>
      </c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>
        <f t="shared" si="499"/>
        <v>0</v>
      </c>
      <c r="AF110" s="110">
        <f t="shared" si="499"/>
        <v>0</v>
      </c>
      <c r="AG110" s="110">
        <f t="shared" si="499"/>
        <v>0</v>
      </c>
      <c r="AH110" s="110">
        <f t="shared" si="499"/>
        <v>0</v>
      </c>
      <c r="AI110" s="110">
        <f t="shared" si="499"/>
        <v>0</v>
      </c>
      <c r="AJ110" s="110">
        <f t="shared" si="499"/>
        <v>0</v>
      </c>
      <c r="AK110" s="110">
        <f t="shared" si="499"/>
        <v>0</v>
      </c>
      <c r="AL110" s="110">
        <f t="shared" si="499"/>
        <v>0</v>
      </c>
      <c r="AM110" s="110">
        <f t="shared" si="499"/>
        <v>0</v>
      </c>
      <c r="AN110" s="110">
        <f t="shared" si="499"/>
        <v>0</v>
      </c>
      <c r="AO110" s="110">
        <f t="shared" si="499"/>
        <v>0</v>
      </c>
      <c r="AP110" s="110">
        <f t="shared" si="499"/>
        <v>0</v>
      </c>
      <c r="AQ110" s="110"/>
      <c r="AR110" s="110">
        <f t="shared" si="499"/>
        <v>0</v>
      </c>
      <c r="AS110" s="110">
        <f t="shared" si="499"/>
        <v>0</v>
      </c>
      <c r="AT110" s="110">
        <f t="shared" si="499"/>
        <v>0</v>
      </c>
      <c r="AU110" s="110">
        <f t="shared" si="499"/>
        <v>0</v>
      </c>
      <c r="AV110" s="110">
        <f t="shared" si="500"/>
        <v>0</v>
      </c>
      <c r="AW110" s="110">
        <f t="shared" si="500"/>
        <v>0</v>
      </c>
      <c r="AX110" s="110">
        <f t="shared" si="500"/>
        <v>0</v>
      </c>
      <c r="AY110" s="110">
        <f t="shared" si="500"/>
        <v>0</v>
      </c>
      <c r="AZ110" s="110">
        <f t="shared" si="500"/>
        <v>0</v>
      </c>
      <c r="BA110" s="110">
        <f t="shared" si="500"/>
        <v>0</v>
      </c>
      <c r="BB110" s="110">
        <f t="shared" si="500"/>
        <v>0</v>
      </c>
      <c r="BC110" s="110">
        <f t="shared" si="500"/>
        <v>0</v>
      </c>
    </row>
    <row r="111" spans="1:55" s="109" customFormat="1" ht="17.25" customHeight="1" x14ac:dyDescent="0.25">
      <c r="A111" s="35" t="s">
        <v>94</v>
      </c>
      <c r="B111" s="35"/>
      <c r="C111" s="35"/>
      <c r="D111" s="108"/>
      <c r="E111" s="120">
        <v>851</v>
      </c>
      <c r="F111" s="148" t="s">
        <v>35</v>
      </c>
      <c r="G111" s="148" t="s">
        <v>56</v>
      </c>
      <c r="H111" s="148" t="s">
        <v>97</v>
      </c>
      <c r="I111" s="143" t="s">
        <v>95</v>
      </c>
      <c r="J111" s="110"/>
      <c r="K111" s="110"/>
      <c r="L111" s="110">
        <f>J111</f>
        <v>0</v>
      </c>
      <c r="M111" s="110"/>
      <c r="N111" s="110">
        <v>3195926</v>
      </c>
      <c r="O111" s="110"/>
      <c r="P111" s="110">
        <f>N111</f>
        <v>3195926</v>
      </c>
      <c r="Q111" s="110"/>
      <c r="R111" s="110">
        <f t="shared" si="312"/>
        <v>3195926</v>
      </c>
      <c r="S111" s="110">
        <f t="shared" ref="S111" si="501">K111+O111</f>
        <v>0</v>
      </c>
      <c r="T111" s="110">
        <f t="shared" ref="T111" si="502">L111+P111</f>
        <v>3195926</v>
      </c>
      <c r="U111" s="110">
        <f t="shared" ref="U111" si="503">M111+Q111</f>
        <v>0</v>
      </c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>
        <f>AE111</f>
        <v>0</v>
      </c>
      <c r="AH111" s="110"/>
      <c r="AI111" s="110"/>
      <c r="AJ111" s="110"/>
      <c r="AK111" s="110">
        <f>AI111</f>
        <v>0</v>
      </c>
      <c r="AL111" s="110"/>
      <c r="AM111" s="110">
        <f t="shared" ref="AM111" si="504">AE111+AI111</f>
        <v>0</v>
      </c>
      <c r="AN111" s="110">
        <f t="shared" ref="AN111" si="505">AF111+AJ111</f>
        <v>0</v>
      </c>
      <c r="AO111" s="110">
        <f t="shared" ref="AO111" si="506">AG111+AK111</f>
        <v>0</v>
      </c>
      <c r="AP111" s="110">
        <f t="shared" ref="AP111" si="507">AH111+AL111</f>
        <v>0</v>
      </c>
      <c r="AQ111" s="110"/>
      <c r="AR111" s="110"/>
      <c r="AS111" s="110"/>
      <c r="AT111" s="110">
        <f>AR111</f>
        <v>0</v>
      </c>
      <c r="AU111" s="110"/>
      <c r="AV111" s="110"/>
      <c r="AW111" s="110"/>
      <c r="AX111" s="110">
        <f>AV111</f>
        <v>0</v>
      </c>
      <c r="AY111" s="110"/>
      <c r="AZ111" s="110">
        <f t="shared" ref="AZ111" si="508">AR111+AV111</f>
        <v>0</v>
      </c>
      <c r="BA111" s="110">
        <f t="shared" ref="BA111" si="509">AS111+AW111</f>
        <v>0</v>
      </c>
      <c r="BB111" s="110">
        <f t="shared" ref="BB111" si="510">AT111+AX111</f>
        <v>0</v>
      </c>
      <c r="BC111" s="110">
        <f t="shared" ref="BC111" si="511">AU111+AY111</f>
        <v>0</v>
      </c>
    </row>
    <row r="112" spans="1:55" s="109" customFormat="1" ht="30" customHeight="1" x14ac:dyDescent="0.25">
      <c r="A112" s="149" t="s">
        <v>352</v>
      </c>
      <c r="B112" s="35"/>
      <c r="C112" s="35"/>
      <c r="D112" s="108"/>
      <c r="E112" s="120">
        <v>851</v>
      </c>
      <c r="F112" s="148" t="s">
        <v>35</v>
      </c>
      <c r="G112" s="148" t="s">
        <v>56</v>
      </c>
      <c r="H112" s="148" t="s">
        <v>353</v>
      </c>
      <c r="I112" s="143"/>
      <c r="J112" s="110">
        <f t="shared" si="499"/>
        <v>0</v>
      </c>
      <c r="K112" s="110">
        <f t="shared" si="499"/>
        <v>0</v>
      </c>
      <c r="L112" s="110">
        <f t="shared" si="499"/>
        <v>0</v>
      </c>
      <c r="M112" s="110">
        <f t="shared" si="499"/>
        <v>0</v>
      </c>
      <c r="N112" s="110">
        <f t="shared" si="499"/>
        <v>10428</v>
      </c>
      <c r="O112" s="110">
        <f t="shared" si="499"/>
        <v>0</v>
      </c>
      <c r="P112" s="110">
        <f t="shared" si="499"/>
        <v>10428</v>
      </c>
      <c r="Q112" s="110">
        <f t="shared" si="499"/>
        <v>0</v>
      </c>
      <c r="R112" s="110">
        <f t="shared" si="499"/>
        <v>10428</v>
      </c>
      <c r="S112" s="110">
        <f t="shared" si="499"/>
        <v>0</v>
      </c>
      <c r="T112" s="110">
        <f t="shared" si="499"/>
        <v>10428</v>
      </c>
      <c r="U112" s="110">
        <f t="shared" si="499"/>
        <v>0</v>
      </c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>
        <f t="shared" si="499"/>
        <v>0</v>
      </c>
      <c r="AF112" s="110">
        <f t="shared" si="499"/>
        <v>0</v>
      </c>
      <c r="AG112" s="110">
        <f t="shared" si="499"/>
        <v>0</v>
      </c>
      <c r="AH112" s="110">
        <f t="shared" si="499"/>
        <v>0</v>
      </c>
      <c r="AI112" s="110">
        <f t="shared" si="499"/>
        <v>0</v>
      </c>
      <c r="AJ112" s="110">
        <f t="shared" si="499"/>
        <v>0</v>
      </c>
      <c r="AK112" s="110">
        <f t="shared" si="499"/>
        <v>0</v>
      </c>
      <c r="AL112" s="110">
        <f t="shared" si="499"/>
        <v>0</v>
      </c>
      <c r="AM112" s="110">
        <f t="shared" si="499"/>
        <v>0</v>
      </c>
      <c r="AN112" s="110">
        <f t="shared" si="499"/>
        <v>0</v>
      </c>
      <c r="AO112" s="110">
        <f t="shared" si="499"/>
        <v>0</v>
      </c>
      <c r="AP112" s="110">
        <f t="shared" si="499"/>
        <v>0</v>
      </c>
      <c r="AQ112" s="110"/>
      <c r="AR112" s="110">
        <f t="shared" si="499"/>
        <v>0</v>
      </c>
      <c r="AS112" s="110">
        <f t="shared" si="499"/>
        <v>0</v>
      </c>
      <c r="AT112" s="110">
        <f t="shared" si="499"/>
        <v>0</v>
      </c>
      <c r="AU112" s="110">
        <f t="shared" si="499"/>
        <v>0</v>
      </c>
      <c r="AV112" s="110">
        <f t="shared" si="500"/>
        <v>0</v>
      </c>
      <c r="AW112" s="110">
        <f t="shared" si="500"/>
        <v>0</v>
      </c>
      <c r="AX112" s="110">
        <f t="shared" si="500"/>
        <v>0</v>
      </c>
      <c r="AY112" s="110">
        <f t="shared" si="500"/>
        <v>0</v>
      </c>
      <c r="AZ112" s="110">
        <f t="shared" si="500"/>
        <v>0</v>
      </c>
      <c r="BA112" s="110">
        <f t="shared" si="500"/>
        <v>0</v>
      </c>
      <c r="BB112" s="110">
        <f t="shared" si="500"/>
        <v>0</v>
      </c>
      <c r="BC112" s="110">
        <f t="shared" si="500"/>
        <v>0</v>
      </c>
    </row>
    <row r="113" spans="1:55" s="109" customFormat="1" ht="61.5" customHeight="1" x14ac:dyDescent="0.25">
      <c r="A113" s="35" t="s">
        <v>22</v>
      </c>
      <c r="B113" s="35"/>
      <c r="C113" s="35"/>
      <c r="D113" s="108"/>
      <c r="E113" s="120">
        <v>851</v>
      </c>
      <c r="F113" s="148" t="s">
        <v>35</v>
      </c>
      <c r="G113" s="148" t="s">
        <v>56</v>
      </c>
      <c r="H113" s="148" t="s">
        <v>353</v>
      </c>
      <c r="I113" s="143" t="s">
        <v>23</v>
      </c>
      <c r="J113" s="110">
        <f t="shared" si="499"/>
        <v>0</v>
      </c>
      <c r="K113" s="110">
        <f t="shared" si="499"/>
        <v>0</v>
      </c>
      <c r="L113" s="110">
        <f t="shared" si="499"/>
        <v>0</v>
      </c>
      <c r="M113" s="110">
        <f t="shared" si="499"/>
        <v>0</v>
      </c>
      <c r="N113" s="110">
        <f t="shared" si="499"/>
        <v>10428</v>
      </c>
      <c r="O113" s="110">
        <f t="shared" si="499"/>
        <v>0</v>
      </c>
      <c r="P113" s="110">
        <f t="shared" si="499"/>
        <v>10428</v>
      </c>
      <c r="Q113" s="110">
        <f t="shared" si="499"/>
        <v>0</v>
      </c>
      <c r="R113" s="110">
        <f t="shared" si="499"/>
        <v>10428</v>
      </c>
      <c r="S113" s="110">
        <f t="shared" si="499"/>
        <v>0</v>
      </c>
      <c r="T113" s="110">
        <f t="shared" si="499"/>
        <v>10428</v>
      </c>
      <c r="U113" s="110">
        <f t="shared" si="499"/>
        <v>0</v>
      </c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>
        <f t="shared" si="499"/>
        <v>0</v>
      </c>
      <c r="AF113" s="110">
        <f t="shared" si="499"/>
        <v>0</v>
      </c>
      <c r="AG113" s="110">
        <f t="shared" si="499"/>
        <v>0</v>
      </c>
      <c r="AH113" s="110">
        <f t="shared" si="499"/>
        <v>0</v>
      </c>
      <c r="AI113" s="110">
        <f t="shared" si="499"/>
        <v>0</v>
      </c>
      <c r="AJ113" s="110">
        <f t="shared" si="499"/>
        <v>0</v>
      </c>
      <c r="AK113" s="110">
        <f t="shared" si="499"/>
        <v>0</v>
      </c>
      <c r="AL113" s="110">
        <f t="shared" si="499"/>
        <v>0</v>
      </c>
      <c r="AM113" s="110">
        <f t="shared" si="499"/>
        <v>0</v>
      </c>
      <c r="AN113" s="110">
        <f t="shared" si="499"/>
        <v>0</v>
      </c>
      <c r="AO113" s="110">
        <f t="shared" si="499"/>
        <v>0</v>
      </c>
      <c r="AP113" s="110">
        <f t="shared" si="499"/>
        <v>0</v>
      </c>
      <c r="AQ113" s="110"/>
      <c r="AR113" s="110">
        <f t="shared" si="499"/>
        <v>0</v>
      </c>
      <c r="AS113" s="110">
        <f t="shared" si="499"/>
        <v>0</v>
      </c>
      <c r="AT113" s="110">
        <f t="shared" si="499"/>
        <v>0</v>
      </c>
      <c r="AU113" s="110">
        <f t="shared" si="499"/>
        <v>0</v>
      </c>
      <c r="AV113" s="110">
        <f t="shared" si="500"/>
        <v>0</v>
      </c>
      <c r="AW113" s="110">
        <f t="shared" si="500"/>
        <v>0</v>
      </c>
      <c r="AX113" s="110">
        <f t="shared" si="500"/>
        <v>0</v>
      </c>
      <c r="AY113" s="110">
        <f t="shared" si="500"/>
        <v>0</v>
      </c>
      <c r="AZ113" s="110">
        <f t="shared" si="500"/>
        <v>0</v>
      </c>
      <c r="BA113" s="110">
        <f t="shared" si="500"/>
        <v>0</v>
      </c>
      <c r="BB113" s="110">
        <f t="shared" si="500"/>
        <v>0</v>
      </c>
      <c r="BC113" s="110">
        <f t="shared" si="500"/>
        <v>0</v>
      </c>
    </row>
    <row r="114" spans="1:55" s="109" customFormat="1" ht="61.5" customHeight="1" x14ac:dyDescent="0.25">
      <c r="A114" s="35" t="s">
        <v>9</v>
      </c>
      <c r="B114" s="35"/>
      <c r="C114" s="35"/>
      <c r="D114" s="108"/>
      <c r="E114" s="120">
        <v>851</v>
      </c>
      <c r="F114" s="148" t="s">
        <v>35</v>
      </c>
      <c r="G114" s="148" t="s">
        <v>56</v>
      </c>
      <c r="H114" s="148" t="s">
        <v>353</v>
      </c>
      <c r="I114" s="143" t="s">
        <v>24</v>
      </c>
      <c r="J114" s="110"/>
      <c r="K114" s="110"/>
      <c r="L114" s="110">
        <f>J114</f>
        <v>0</v>
      </c>
      <c r="M114" s="110"/>
      <c r="N114" s="110">
        <v>10428</v>
      </c>
      <c r="O114" s="110"/>
      <c r="P114" s="110">
        <f>N114</f>
        <v>10428</v>
      </c>
      <c r="Q114" s="110"/>
      <c r="R114" s="110">
        <f t="shared" si="312"/>
        <v>10428</v>
      </c>
      <c r="S114" s="110">
        <f t="shared" ref="S114" si="512">K114+O114</f>
        <v>0</v>
      </c>
      <c r="T114" s="110">
        <f t="shared" ref="T114" si="513">L114+P114</f>
        <v>10428</v>
      </c>
      <c r="U114" s="110">
        <f t="shared" ref="U114" si="514">M114+Q114</f>
        <v>0</v>
      </c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>
        <f>AE114</f>
        <v>0</v>
      </c>
      <c r="AH114" s="110"/>
      <c r="AI114" s="110"/>
      <c r="AJ114" s="110"/>
      <c r="AK114" s="110">
        <f>AI114</f>
        <v>0</v>
      </c>
      <c r="AL114" s="110"/>
      <c r="AM114" s="110">
        <f t="shared" ref="AM114" si="515">AE114+AI114</f>
        <v>0</v>
      </c>
      <c r="AN114" s="110">
        <f t="shared" ref="AN114" si="516">AF114+AJ114</f>
        <v>0</v>
      </c>
      <c r="AO114" s="110">
        <f t="shared" ref="AO114" si="517">AG114+AK114</f>
        <v>0</v>
      </c>
      <c r="AP114" s="110">
        <f t="shared" ref="AP114" si="518">AH114+AL114</f>
        <v>0</v>
      </c>
      <c r="AQ114" s="110"/>
      <c r="AR114" s="110"/>
      <c r="AS114" s="110"/>
      <c r="AT114" s="110">
        <f>AR114</f>
        <v>0</v>
      </c>
      <c r="AU114" s="110"/>
      <c r="AV114" s="110"/>
      <c r="AW114" s="110"/>
      <c r="AX114" s="110">
        <f>AV114</f>
        <v>0</v>
      </c>
      <c r="AY114" s="110"/>
      <c r="AZ114" s="110">
        <f t="shared" ref="AZ114" si="519">AR114+AV114</f>
        <v>0</v>
      </c>
      <c r="BA114" s="110">
        <f t="shared" ref="BA114" si="520">AS114+AW114</f>
        <v>0</v>
      </c>
      <c r="BB114" s="110">
        <f t="shared" ref="BB114" si="521">AT114+AX114</f>
        <v>0</v>
      </c>
      <c r="BC114" s="110">
        <f t="shared" ref="BC114" si="522">AU114+AY114</f>
        <v>0</v>
      </c>
    </row>
    <row r="115" spans="1:55" s="12" customFormat="1" ht="41.25" hidden="1" customHeight="1" x14ac:dyDescent="0.25">
      <c r="A115" s="147" t="s">
        <v>721</v>
      </c>
      <c r="B115" s="35"/>
      <c r="C115" s="35"/>
      <c r="D115" s="35"/>
      <c r="E115" s="120">
        <v>851</v>
      </c>
      <c r="F115" s="148" t="s">
        <v>35</v>
      </c>
      <c r="G115" s="148" t="s">
        <v>56</v>
      </c>
      <c r="H115" s="145" t="s">
        <v>288</v>
      </c>
      <c r="I115" s="143"/>
      <c r="J115" s="110">
        <f t="shared" ref="J115:AV116" si="523">J116</f>
        <v>600</v>
      </c>
      <c r="K115" s="110">
        <f t="shared" si="523"/>
        <v>0</v>
      </c>
      <c r="L115" s="110">
        <f t="shared" si="523"/>
        <v>600</v>
      </c>
      <c r="M115" s="110">
        <f t="shared" si="523"/>
        <v>0</v>
      </c>
      <c r="N115" s="110">
        <f t="shared" si="523"/>
        <v>0</v>
      </c>
      <c r="O115" s="110">
        <f t="shared" si="523"/>
        <v>0</v>
      </c>
      <c r="P115" s="110">
        <f t="shared" si="523"/>
        <v>0</v>
      </c>
      <c r="Q115" s="110">
        <f t="shared" si="523"/>
        <v>0</v>
      </c>
      <c r="R115" s="110">
        <f t="shared" si="523"/>
        <v>600</v>
      </c>
      <c r="S115" s="110">
        <f t="shared" si="523"/>
        <v>0</v>
      </c>
      <c r="T115" s="110">
        <f t="shared" si="523"/>
        <v>600</v>
      </c>
      <c r="U115" s="110">
        <f t="shared" si="523"/>
        <v>0</v>
      </c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>
        <f t="shared" si="523"/>
        <v>600</v>
      </c>
      <c r="AF115" s="110">
        <f t="shared" si="523"/>
        <v>0</v>
      </c>
      <c r="AG115" s="110">
        <f t="shared" si="523"/>
        <v>600</v>
      </c>
      <c r="AH115" s="110">
        <f t="shared" si="523"/>
        <v>0</v>
      </c>
      <c r="AI115" s="110">
        <f t="shared" si="523"/>
        <v>0</v>
      </c>
      <c r="AJ115" s="110">
        <f t="shared" si="523"/>
        <v>0</v>
      </c>
      <c r="AK115" s="110">
        <f t="shared" si="523"/>
        <v>0</v>
      </c>
      <c r="AL115" s="110">
        <f t="shared" si="523"/>
        <v>0</v>
      </c>
      <c r="AM115" s="110">
        <f t="shared" si="523"/>
        <v>600</v>
      </c>
      <c r="AN115" s="110">
        <f t="shared" si="523"/>
        <v>0</v>
      </c>
      <c r="AO115" s="110">
        <f t="shared" si="523"/>
        <v>600</v>
      </c>
      <c r="AP115" s="110">
        <f t="shared" si="523"/>
        <v>0</v>
      </c>
      <c r="AQ115" s="110"/>
      <c r="AR115" s="110">
        <f t="shared" si="523"/>
        <v>600</v>
      </c>
      <c r="AS115" s="110">
        <f t="shared" si="523"/>
        <v>0</v>
      </c>
      <c r="AT115" s="110">
        <f t="shared" si="523"/>
        <v>600</v>
      </c>
      <c r="AU115" s="110">
        <f t="shared" si="523"/>
        <v>0</v>
      </c>
      <c r="AV115" s="110">
        <f t="shared" si="523"/>
        <v>0</v>
      </c>
      <c r="AW115" s="110">
        <f t="shared" ref="AV115:BC116" si="524">AW116</f>
        <v>0</v>
      </c>
      <c r="AX115" s="110">
        <f t="shared" si="524"/>
        <v>0</v>
      </c>
      <c r="AY115" s="110">
        <f t="shared" si="524"/>
        <v>0</v>
      </c>
      <c r="AZ115" s="110">
        <f t="shared" si="524"/>
        <v>600</v>
      </c>
      <c r="BA115" s="110">
        <f t="shared" si="524"/>
        <v>0</v>
      </c>
      <c r="BB115" s="110">
        <f t="shared" si="524"/>
        <v>600</v>
      </c>
      <c r="BC115" s="110">
        <f t="shared" si="524"/>
        <v>0</v>
      </c>
    </row>
    <row r="116" spans="1:55" s="12" customFormat="1" ht="17.25" hidden="1" customHeight="1" x14ac:dyDescent="0.25">
      <c r="A116" s="147" t="s">
        <v>42</v>
      </c>
      <c r="B116" s="35"/>
      <c r="C116" s="35"/>
      <c r="D116" s="35"/>
      <c r="E116" s="120">
        <v>851</v>
      </c>
      <c r="F116" s="148" t="s">
        <v>35</v>
      </c>
      <c r="G116" s="148" t="s">
        <v>56</v>
      </c>
      <c r="H116" s="145" t="s">
        <v>288</v>
      </c>
      <c r="I116" s="143" t="s">
        <v>43</v>
      </c>
      <c r="J116" s="110">
        <f t="shared" si="523"/>
        <v>600</v>
      </c>
      <c r="K116" s="110">
        <f t="shared" si="523"/>
        <v>0</v>
      </c>
      <c r="L116" s="110">
        <f t="shared" si="523"/>
        <v>600</v>
      </c>
      <c r="M116" s="110">
        <f t="shared" si="523"/>
        <v>0</v>
      </c>
      <c r="N116" s="110">
        <f t="shared" si="523"/>
        <v>0</v>
      </c>
      <c r="O116" s="110">
        <f t="shared" si="523"/>
        <v>0</v>
      </c>
      <c r="P116" s="110">
        <f t="shared" si="523"/>
        <v>0</v>
      </c>
      <c r="Q116" s="110">
        <f t="shared" si="523"/>
        <v>0</v>
      </c>
      <c r="R116" s="110">
        <f t="shared" si="523"/>
        <v>600</v>
      </c>
      <c r="S116" s="110">
        <f t="shared" si="523"/>
        <v>0</v>
      </c>
      <c r="T116" s="110">
        <f t="shared" si="523"/>
        <v>600</v>
      </c>
      <c r="U116" s="110">
        <f t="shared" si="523"/>
        <v>0</v>
      </c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>
        <f t="shared" si="523"/>
        <v>600</v>
      </c>
      <c r="AF116" s="110">
        <f t="shared" si="523"/>
        <v>0</v>
      </c>
      <c r="AG116" s="110">
        <f t="shared" si="523"/>
        <v>600</v>
      </c>
      <c r="AH116" s="110">
        <f t="shared" si="523"/>
        <v>0</v>
      </c>
      <c r="AI116" s="110">
        <f t="shared" si="523"/>
        <v>0</v>
      </c>
      <c r="AJ116" s="110">
        <f t="shared" si="523"/>
        <v>0</v>
      </c>
      <c r="AK116" s="110">
        <f t="shared" si="523"/>
        <v>0</v>
      </c>
      <c r="AL116" s="110">
        <f t="shared" si="523"/>
        <v>0</v>
      </c>
      <c r="AM116" s="110">
        <f t="shared" si="523"/>
        <v>600</v>
      </c>
      <c r="AN116" s="110">
        <f t="shared" si="523"/>
        <v>0</v>
      </c>
      <c r="AO116" s="110">
        <f t="shared" si="523"/>
        <v>600</v>
      </c>
      <c r="AP116" s="110">
        <f t="shared" si="523"/>
        <v>0</v>
      </c>
      <c r="AQ116" s="110"/>
      <c r="AR116" s="110">
        <f t="shared" si="523"/>
        <v>600</v>
      </c>
      <c r="AS116" s="110">
        <f t="shared" si="523"/>
        <v>0</v>
      </c>
      <c r="AT116" s="110">
        <f t="shared" si="523"/>
        <v>600</v>
      </c>
      <c r="AU116" s="110">
        <f t="shared" si="523"/>
        <v>0</v>
      </c>
      <c r="AV116" s="110">
        <f t="shared" si="524"/>
        <v>0</v>
      </c>
      <c r="AW116" s="110">
        <f t="shared" si="524"/>
        <v>0</v>
      </c>
      <c r="AX116" s="110">
        <f t="shared" si="524"/>
        <v>0</v>
      </c>
      <c r="AY116" s="110">
        <f t="shared" si="524"/>
        <v>0</v>
      </c>
      <c r="AZ116" s="110">
        <f t="shared" si="524"/>
        <v>600</v>
      </c>
      <c r="BA116" s="110">
        <f t="shared" si="524"/>
        <v>0</v>
      </c>
      <c r="BB116" s="110">
        <f t="shared" si="524"/>
        <v>600</v>
      </c>
      <c r="BC116" s="110">
        <f t="shared" si="524"/>
        <v>0</v>
      </c>
    </row>
    <row r="117" spans="1:55" s="12" customFormat="1" ht="17.25" hidden="1" customHeight="1" x14ac:dyDescent="0.25">
      <c r="A117" s="147" t="s">
        <v>79</v>
      </c>
      <c r="B117" s="35"/>
      <c r="C117" s="35"/>
      <c r="D117" s="35"/>
      <c r="E117" s="120">
        <v>851</v>
      </c>
      <c r="F117" s="148" t="s">
        <v>35</v>
      </c>
      <c r="G117" s="148" t="s">
        <v>56</v>
      </c>
      <c r="H117" s="145" t="s">
        <v>288</v>
      </c>
      <c r="I117" s="143" t="s">
        <v>80</v>
      </c>
      <c r="J117" s="110">
        <v>600</v>
      </c>
      <c r="K117" s="110"/>
      <c r="L117" s="110">
        <f>J117</f>
        <v>600</v>
      </c>
      <c r="M117" s="110"/>
      <c r="N117" s="110"/>
      <c r="O117" s="110"/>
      <c r="P117" s="110">
        <f>N117</f>
        <v>0</v>
      </c>
      <c r="Q117" s="110"/>
      <c r="R117" s="110">
        <f t="shared" si="312"/>
        <v>600</v>
      </c>
      <c r="S117" s="110">
        <f t="shared" ref="S117" si="525">K117+O117</f>
        <v>0</v>
      </c>
      <c r="T117" s="110">
        <f t="shared" ref="T117" si="526">L117+P117</f>
        <v>600</v>
      </c>
      <c r="U117" s="110">
        <f t="shared" ref="U117" si="527">M117+Q117</f>
        <v>0</v>
      </c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>
        <v>600</v>
      </c>
      <c r="AF117" s="110"/>
      <c r="AG117" s="110">
        <f>AE117</f>
        <v>600</v>
      </c>
      <c r="AH117" s="110"/>
      <c r="AI117" s="110"/>
      <c r="AJ117" s="110"/>
      <c r="AK117" s="110">
        <f>AI117</f>
        <v>0</v>
      </c>
      <c r="AL117" s="110"/>
      <c r="AM117" s="110">
        <f t="shared" ref="AM117" si="528">AE117+AI117</f>
        <v>600</v>
      </c>
      <c r="AN117" s="110">
        <f t="shared" ref="AN117" si="529">AF117+AJ117</f>
        <v>0</v>
      </c>
      <c r="AO117" s="110">
        <f t="shared" ref="AO117" si="530">AG117+AK117</f>
        <v>600</v>
      </c>
      <c r="AP117" s="110">
        <f t="shared" ref="AP117" si="531">AH117+AL117</f>
        <v>0</v>
      </c>
      <c r="AQ117" s="110"/>
      <c r="AR117" s="110">
        <v>600</v>
      </c>
      <c r="AS117" s="110"/>
      <c r="AT117" s="110">
        <f>AR117</f>
        <v>600</v>
      </c>
      <c r="AU117" s="110"/>
      <c r="AV117" s="110"/>
      <c r="AW117" s="110"/>
      <c r="AX117" s="110">
        <f>AV117</f>
        <v>0</v>
      </c>
      <c r="AY117" s="110"/>
      <c r="AZ117" s="110">
        <f t="shared" ref="AZ117" si="532">AR117+AV117</f>
        <v>600</v>
      </c>
      <c r="BA117" s="110">
        <f t="shared" ref="BA117" si="533">AS117+AW117</f>
        <v>0</v>
      </c>
      <c r="BB117" s="110">
        <f t="shared" ref="BB117" si="534">AT117+AX117</f>
        <v>600</v>
      </c>
      <c r="BC117" s="110">
        <f t="shared" ref="BC117" si="535">AU117+AY117</f>
        <v>0</v>
      </c>
    </row>
    <row r="118" spans="1:55" s="12" customFormat="1" ht="25.5" hidden="1" customHeight="1" x14ac:dyDescent="0.25">
      <c r="A118" s="155" t="s">
        <v>334</v>
      </c>
      <c r="B118" s="35"/>
      <c r="C118" s="35"/>
      <c r="D118" s="35"/>
      <c r="E118" s="120">
        <v>851</v>
      </c>
      <c r="F118" s="148" t="s">
        <v>35</v>
      </c>
      <c r="G118" s="148" t="s">
        <v>56</v>
      </c>
      <c r="H118" s="148" t="s">
        <v>301</v>
      </c>
      <c r="I118" s="143"/>
      <c r="J118" s="110">
        <f>J119</f>
        <v>0</v>
      </c>
      <c r="K118" s="110">
        <f t="shared" ref="K118:U119" si="536">K119</f>
        <v>0</v>
      </c>
      <c r="L118" s="110">
        <f t="shared" si="536"/>
        <v>0</v>
      </c>
      <c r="M118" s="110">
        <f t="shared" si="536"/>
        <v>0</v>
      </c>
      <c r="N118" s="110">
        <f t="shared" si="536"/>
        <v>0</v>
      </c>
      <c r="O118" s="110">
        <f t="shared" ref="O118:O119" si="537">O119</f>
        <v>0</v>
      </c>
      <c r="P118" s="110">
        <f t="shared" ref="P118:P119" si="538">P119</f>
        <v>0</v>
      </c>
      <c r="Q118" s="110">
        <f t="shared" ref="Q118:Q119" si="539">Q119</f>
        <v>0</v>
      </c>
      <c r="R118" s="110">
        <f t="shared" si="536"/>
        <v>0</v>
      </c>
      <c r="S118" s="110">
        <f t="shared" si="536"/>
        <v>0</v>
      </c>
      <c r="T118" s="110">
        <f t="shared" si="536"/>
        <v>0</v>
      </c>
      <c r="U118" s="110">
        <f t="shared" si="536"/>
        <v>0</v>
      </c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>
        <f t="shared" ref="AE118:AR119" si="540">AE119</f>
        <v>0</v>
      </c>
      <c r="AF118" s="110">
        <f t="shared" ref="AF118:AF119" si="541">AF119</f>
        <v>0</v>
      </c>
      <c r="AG118" s="110">
        <f t="shared" ref="AG118:AG119" si="542">AG119</f>
        <v>0</v>
      </c>
      <c r="AH118" s="110">
        <f t="shared" ref="AH118:AP119" si="543">AH119</f>
        <v>0</v>
      </c>
      <c r="AI118" s="110">
        <f t="shared" si="543"/>
        <v>0</v>
      </c>
      <c r="AJ118" s="110">
        <f t="shared" si="543"/>
        <v>0</v>
      </c>
      <c r="AK118" s="110">
        <f t="shared" si="543"/>
        <v>0</v>
      </c>
      <c r="AL118" s="110">
        <f t="shared" si="543"/>
        <v>0</v>
      </c>
      <c r="AM118" s="110">
        <f t="shared" si="543"/>
        <v>0</v>
      </c>
      <c r="AN118" s="110">
        <f t="shared" si="543"/>
        <v>0</v>
      </c>
      <c r="AO118" s="110">
        <f t="shared" si="543"/>
        <v>0</v>
      </c>
      <c r="AP118" s="110">
        <f t="shared" si="543"/>
        <v>0</v>
      </c>
      <c r="AQ118" s="110"/>
      <c r="AR118" s="110">
        <f t="shared" si="540"/>
        <v>0</v>
      </c>
      <c r="AS118" s="110">
        <f t="shared" ref="AS118:AS119" si="544">AS119</f>
        <v>0</v>
      </c>
      <c r="AT118" s="110">
        <f t="shared" ref="AT118:AT119" si="545">AT119</f>
        <v>0</v>
      </c>
      <c r="AU118" s="110">
        <f t="shared" ref="AU118:BC119" si="546">AU119</f>
        <v>0</v>
      </c>
      <c r="AV118" s="110">
        <f t="shared" si="546"/>
        <v>0</v>
      </c>
      <c r="AW118" s="110">
        <f t="shared" si="546"/>
        <v>0</v>
      </c>
      <c r="AX118" s="110">
        <f t="shared" si="546"/>
        <v>0</v>
      </c>
      <c r="AY118" s="110">
        <f t="shared" si="546"/>
        <v>0</v>
      </c>
      <c r="AZ118" s="110">
        <f t="shared" si="546"/>
        <v>0</v>
      </c>
      <c r="BA118" s="110">
        <f t="shared" si="546"/>
        <v>0</v>
      </c>
      <c r="BB118" s="110">
        <f t="shared" si="546"/>
        <v>0</v>
      </c>
      <c r="BC118" s="110">
        <f t="shared" si="546"/>
        <v>0</v>
      </c>
    </row>
    <row r="119" spans="1:55" s="12" customFormat="1" ht="17.25" hidden="1" customHeight="1" x14ac:dyDescent="0.25">
      <c r="A119" s="35" t="s">
        <v>92</v>
      </c>
      <c r="B119" s="35"/>
      <c r="C119" s="35"/>
      <c r="D119" s="35"/>
      <c r="E119" s="120">
        <v>851</v>
      </c>
      <c r="F119" s="148" t="s">
        <v>35</v>
      </c>
      <c r="G119" s="148" t="s">
        <v>56</v>
      </c>
      <c r="H119" s="148" t="s">
        <v>301</v>
      </c>
      <c r="I119" s="143" t="s">
        <v>93</v>
      </c>
      <c r="J119" s="110">
        <f>J120</f>
        <v>0</v>
      </c>
      <c r="K119" s="110">
        <f t="shared" si="536"/>
        <v>0</v>
      </c>
      <c r="L119" s="110">
        <f t="shared" si="536"/>
        <v>0</v>
      </c>
      <c r="M119" s="110">
        <f t="shared" si="536"/>
        <v>0</v>
      </c>
      <c r="N119" s="110">
        <f t="shared" si="536"/>
        <v>0</v>
      </c>
      <c r="O119" s="110">
        <f t="shared" si="537"/>
        <v>0</v>
      </c>
      <c r="P119" s="110">
        <f t="shared" si="538"/>
        <v>0</v>
      </c>
      <c r="Q119" s="110">
        <f t="shared" si="539"/>
        <v>0</v>
      </c>
      <c r="R119" s="110">
        <f t="shared" si="536"/>
        <v>0</v>
      </c>
      <c r="S119" s="110">
        <f t="shared" si="536"/>
        <v>0</v>
      </c>
      <c r="T119" s="110">
        <f t="shared" si="536"/>
        <v>0</v>
      </c>
      <c r="U119" s="110">
        <f t="shared" si="536"/>
        <v>0</v>
      </c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>
        <f t="shared" si="540"/>
        <v>0</v>
      </c>
      <c r="AF119" s="110">
        <f t="shared" si="541"/>
        <v>0</v>
      </c>
      <c r="AG119" s="110">
        <f t="shared" si="542"/>
        <v>0</v>
      </c>
      <c r="AH119" s="110">
        <f t="shared" si="543"/>
        <v>0</v>
      </c>
      <c r="AI119" s="110">
        <f t="shared" si="543"/>
        <v>0</v>
      </c>
      <c r="AJ119" s="110">
        <f t="shared" si="543"/>
        <v>0</v>
      </c>
      <c r="AK119" s="110">
        <f t="shared" si="543"/>
        <v>0</v>
      </c>
      <c r="AL119" s="110">
        <f t="shared" si="543"/>
        <v>0</v>
      </c>
      <c r="AM119" s="110">
        <f t="shared" si="543"/>
        <v>0</v>
      </c>
      <c r="AN119" s="110">
        <f t="shared" si="543"/>
        <v>0</v>
      </c>
      <c r="AO119" s="110">
        <f t="shared" si="543"/>
        <v>0</v>
      </c>
      <c r="AP119" s="110">
        <f t="shared" si="543"/>
        <v>0</v>
      </c>
      <c r="AQ119" s="110"/>
      <c r="AR119" s="110">
        <f t="shared" si="540"/>
        <v>0</v>
      </c>
      <c r="AS119" s="110">
        <f t="shared" si="544"/>
        <v>0</v>
      </c>
      <c r="AT119" s="110">
        <f t="shared" si="545"/>
        <v>0</v>
      </c>
      <c r="AU119" s="110">
        <f t="shared" si="546"/>
        <v>0</v>
      </c>
      <c r="AV119" s="110">
        <f t="shared" si="546"/>
        <v>0</v>
      </c>
      <c r="AW119" s="110">
        <f t="shared" si="546"/>
        <v>0</v>
      </c>
      <c r="AX119" s="110">
        <f t="shared" si="546"/>
        <v>0</v>
      </c>
      <c r="AY119" s="110">
        <f t="shared" si="546"/>
        <v>0</v>
      </c>
      <c r="AZ119" s="110">
        <f t="shared" si="546"/>
        <v>0</v>
      </c>
      <c r="BA119" s="110">
        <f t="shared" si="546"/>
        <v>0</v>
      </c>
      <c r="BB119" s="110">
        <f t="shared" si="546"/>
        <v>0</v>
      </c>
      <c r="BC119" s="110">
        <f t="shared" si="546"/>
        <v>0</v>
      </c>
    </row>
    <row r="120" spans="1:55" s="12" customFormat="1" ht="17.25" hidden="1" customHeight="1" x14ac:dyDescent="0.25">
      <c r="A120" s="35" t="s">
        <v>94</v>
      </c>
      <c r="B120" s="35"/>
      <c r="C120" s="35"/>
      <c r="D120" s="35"/>
      <c r="E120" s="120">
        <v>851</v>
      </c>
      <c r="F120" s="148" t="s">
        <v>35</v>
      </c>
      <c r="G120" s="148" t="s">
        <v>56</v>
      </c>
      <c r="H120" s="148" t="s">
        <v>301</v>
      </c>
      <c r="I120" s="143" t="s">
        <v>95</v>
      </c>
      <c r="J120" s="110"/>
      <c r="K120" s="110"/>
      <c r="L120" s="110"/>
      <c r="M120" s="110"/>
      <c r="N120" s="110"/>
      <c r="O120" s="110"/>
      <c r="P120" s="110"/>
      <c r="Q120" s="110"/>
      <c r="R120" s="110">
        <f t="shared" si="312"/>
        <v>0</v>
      </c>
      <c r="S120" s="110">
        <f t="shared" ref="S120" si="547">K120+O120</f>
        <v>0</v>
      </c>
      <c r="T120" s="110">
        <f t="shared" ref="T120" si="548">L120+P120</f>
        <v>0</v>
      </c>
      <c r="U120" s="110">
        <f t="shared" ref="U120" si="549">M120+Q120</f>
        <v>0</v>
      </c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>
        <f t="shared" ref="AM120" si="550">AE120+AI120</f>
        <v>0</v>
      </c>
      <c r="AN120" s="110">
        <f t="shared" ref="AN120" si="551">AF120+AJ120</f>
        <v>0</v>
      </c>
      <c r="AO120" s="110">
        <f t="shared" ref="AO120" si="552">AG120+AK120</f>
        <v>0</v>
      </c>
      <c r="AP120" s="110">
        <f t="shared" ref="AP120" si="553">AH120+AL120</f>
        <v>0</v>
      </c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>
        <f t="shared" ref="AZ120" si="554">AR120+AV120</f>
        <v>0</v>
      </c>
      <c r="BA120" s="110">
        <f t="shared" ref="BA120" si="555">AS120+AW120</f>
        <v>0</v>
      </c>
      <c r="BB120" s="110">
        <f t="shared" ref="BB120" si="556">AT120+AX120</f>
        <v>0</v>
      </c>
      <c r="BC120" s="110">
        <f t="shared" ref="BC120" si="557">AU120+AY120</f>
        <v>0</v>
      </c>
    </row>
    <row r="121" spans="1:55" s="109" customFormat="1" ht="36.75" hidden="1" customHeight="1" x14ac:dyDescent="0.25">
      <c r="A121" s="147" t="s">
        <v>722</v>
      </c>
      <c r="B121" s="35"/>
      <c r="C121" s="35"/>
      <c r="D121" s="108"/>
      <c r="E121" s="120">
        <v>851</v>
      </c>
      <c r="F121" s="148" t="s">
        <v>35</v>
      </c>
      <c r="G121" s="148" t="s">
        <v>56</v>
      </c>
      <c r="H121" s="145" t="s">
        <v>99</v>
      </c>
      <c r="I121" s="143"/>
      <c r="J121" s="110">
        <f>J122</f>
        <v>1591366.71</v>
      </c>
      <c r="K121" s="110">
        <f t="shared" ref="K121:U122" si="558">K122</f>
        <v>1493001</v>
      </c>
      <c r="L121" s="110">
        <f t="shared" si="558"/>
        <v>98365.71</v>
      </c>
      <c r="M121" s="110">
        <f t="shared" si="558"/>
        <v>0</v>
      </c>
      <c r="N121" s="110">
        <f t="shared" si="558"/>
        <v>0</v>
      </c>
      <c r="O121" s="110">
        <f t="shared" ref="O121:O122" si="559">O122</f>
        <v>0</v>
      </c>
      <c r="P121" s="110">
        <f t="shared" ref="P121:P122" si="560">P122</f>
        <v>0</v>
      </c>
      <c r="Q121" s="110">
        <f t="shared" ref="Q121:Q122" si="561">Q122</f>
        <v>0</v>
      </c>
      <c r="R121" s="110">
        <f t="shared" si="558"/>
        <v>1591366.71</v>
      </c>
      <c r="S121" s="110">
        <f t="shared" si="558"/>
        <v>1493001</v>
      </c>
      <c r="T121" s="110">
        <f t="shared" si="558"/>
        <v>98365.71</v>
      </c>
      <c r="U121" s="110">
        <f t="shared" si="558"/>
        <v>0</v>
      </c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>
        <f t="shared" ref="AE121:AE122" si="562">AE122</f>
        <v>11728658.42</v>
      </c>
      <c r="AF121" s="110">
        <f t="shared" ref="AF121:AF122" si="563">AF122</f>
        <v>11137205</v>
      </c>
      <c r="AG121" s="110">
        <f t="shared" ref="AG121:AG122" si="564">AG122</f>
        <v>591453.42000000004</v>
      </c>
      <c r="AH121" s="110">
        <f t="shared" ref="AH121:AP122" si="565">AH122</f>
        <v>0</v>
      </c>
      <c r="AI121" s="110">
        <f t="shared" si="565"/>
        <v>0</v>
      </c>
      <c r="AJ121" s="110">
        <f t="shared" si="565"/>
        <v>0</v>
      </c>
      <c r="AK121" s="110">
        <f t="shared" si="565"/>
        <v>0</v>
      </c>
      <c r="AL121" s="110">
        <f t="shared" si="565"/>
        <v>0</v>
      </c>
      <c r="AM121" s="110">
        <f t="shared" si="565"/>
        <v>11728658.42</v>
      </c>
      <c r="AN121" s="110">
        <f t="shared" si="565"/>
        <v>11137205</v>
      </c>
      <c r="AO121" s="110">
        <f t="shared" si="565"/>
        <v>591453.42000000004</v>
      </c>
      <c r="AP121" s="110">
        <f t="shared" si="565"/>
        <v>0</v>
      </c>
      <c r="AQ121" s="110"/>
      <c r="AR121" s="110">
        <f t="shared" ref="AR121:AR122" si="566">AR122</f>
        <v>3684211.35</v>
      </c>
      <c r="AS121" s="110">
        <f t="shared" ref="AS121:AS122" si="567">AS122</f>
        <v>3500000</v>
      </c>
      <c r="AT121" s="110">
        <f t="shared" ref="AT121:AT122" si="568">AT122</f>
        <v>184211.35</v>
      </c>
      <c r="AU121" s="110">
        <f t="shared" ref="AU121:BC122" si="569">AU122</f>
        <v>0</v>
      </c>
      <c r="AV121" s="110">
        <f t="shared" si="569"/>
        <v>0</v>
      </c>
      <c r="AW121" s="110">
        <f t="shared" si="569"/>
        <v>0</v>
      </c>
      <c r="AX121" s="110">
        <f t="shared" si="569"/>
        <v>0</v>
      </c>
      <c r="AY121" s="110">
        <f t="shared" si="569"/>
        <v>0</v>
      </c>
      <c r="AZ121" s="110">
        <f t="shared" si="569"/>
        <v>3684211.35</v>
      </c>
      <c r="BA121" s="110">
        <f t="shared" si="569"/>
        <v>3500000</v>
      </c>
      <c r="BB121" s="110">
        <f t="shared" si="569"/>
        <v>184211.35</v>
      </c>
      <c r="BC121" s="110">
        <f t="shared" si="569"/>
        <v>0</v>
      </c>
    </row>
    <row r="122" spans="1:55" s="109" customFormat="1" ht="17.25" hidden="1" customHeight="1" x14ac:dyDescent="0.25">
      <c r="A122" s="147" t="s">
        <v>92</v>
      </c>
      <c r="B122" s="35"/>
      <c r="C122" s="35"/>
      <c r="D122" s="108"/>
      <c r="E122" s="120">
        <v>851</v>
      </c>
      <c r="F122" s="148" t="s">
        <v>35</v>
      </c>
      <c r="G122" s="148" t="s">
        <v>56</v>
      </c>
      <c r="H122" s="145" t="s">
        <v>99</v>
      </c>
      <c r="I122" s="143" t="s">
        <v>93</v>
      </c>
      <c r="J122" s="110">
        <f>J123</f>
        <v>1591366.71</v>
      </c>
      <c r="K122" s="110">
        <f t="shared" si="558"/>
        <v>1493001</v>
      </c>
      <c r="L122" s="110">
        <f t="shared" si="558"/>
        <v>98365.71</v>
      </c>
      <c r="M122" s="110">
        <f t="shared" si="558"/>
        <v>0</v>
      </c>
      <c r="N122" s="110">
        <f t="shared" si="558"/>
        <v>0</v>
      </c>
      <c r="O122" s="110">
        <f t="shared" si="559"/>
        <v>0</v>
      </c>
      <c r="P122" s="110">
        <f t="shared" si="560"/>
        <v>0</v>
      </c>
      <c r="Q122" s="110">
        <f t="shared" si="561"/>
        <v>0</v>
      </c>
      <c r="R122" s="110">
        <f t="shared" si="558"/>
        <v>1591366.71</v>
      </c>
      <c r="S122" s="110">
        <f t="shared" si="558"/>
        <v>1493001</v>
      </c>
      <c r="T122" s="110">
        <f t="shared" si="558"/>
        <v>98365.71</v>
      </c>
      <c r="U122" s="110">
        <f t="shared" si="558"/>
        <v>0</v>
      </c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>
        <f t="shared" si="562"/>
        <v>11728658.42</v>
      </c>
      <c r="AF122" s="110">
        <f t="shared" si="563"/>
        <v>11137205</v>
      </c>
      <c r="AG122" s="110">
        <f t="shared" si="564"/>
        <v>591453.42000000004</v>
      </c>
      <c r="AH122" s="110">
        <f t="shared" si="565"/>
        <v>0</v>
      </c>
      <c r="AI122" s="110">
        <f t="shared" si="565"/>
        <v>0</v>
      </c>
      <c r="AJ122" s="110">
        <f t="shared" si="565"/>
        <v>0</v>
      </c>
      <c r="AK122" s="110">
        <f t="shared" si="565"/>
        <v>0</v>
      </c>
      <c r="AL122" s="110">
        <f t="shared" si="565"/>
        <v>0</v>
      </c>
      <c r="AM122" s="110">
        <f t="shared" si="565"/>
        <v>11728658.42</v>
      </c>
      <c r="AN122" s="110">
        <f t="shared" si="565"/>
        <v>11137205</v>
      </c>
      <c r="AO122" s="110">
        <f t="shared" si="565"/>
        <v>591453.42000000004</v>
      </c>
      <c r="AP122" s="110">
        <f t="shared" si="565"/>
        <v>0</v>
      </c>
      <c r="AQ122" s="110"/>
      <c r="AR122" s="110">
        <f t="shared" si="566"/>
        <v>3684211.35</v>
      </c>
      <c r="AS122" s="110">
        <f t="shared" si="567"/>
        <v>3500000</v>
      </c>
      <c r="AT122" s="110">
        <f t="shared" si="568"/>
        <v>184211.35</v>
      </c>
      <c r="AU122" s="110">
        <f t="shared" si="569"/>
        <v>0</v>
      </c>
      <c r="AV122" s="110">
        <f t="shared" si="569"/>
        <v>0</v>
      </c>
      <c r="AW122" s="110">
        <f t="shared" si="569"/>
        <v>0</v>
      </c>
      <c r="AX122" s="110">
        <f t="shared" si="569"/>
        <v>0</v>
      </c>
      <c r="AY122" s="110">
        <f t="shared" si="569"/>
        <v>0</v>
      </c>
      <c r="AZ122" s="110">
        <f t="shared" si="569"/>
        <v>3684211.35</v>
      </c>
      <c r="BA122" s="110">
        <f t="shared" si="569"/>
        <v>3500000</v>
      </c>
      <c r="BB122" s="110">
        <f t="shared" si="569"/>
        <v>184211.35</v>
      </c>
      <c r="BC122" s="110">
        <f t="shared" si="569"/>
        <v>0</v>
      </c>
    </row>
    <row r="123" spans="1:55" s="109" customFormat="1" ht="17.25" hidden="1" customHeight="1" x14ac:dyDescent="0.25">
      <c r="A123" s="147" t="s">
        <v>94</v>
      </c>
      <c r="B123" s="35"/>
      <c r="C123" s="35"/>
      <c r="D123" s="108"/>
      <c r="E123" s="120">
        <v>851</v>
      </c>
      <c r="F123" s="148" t="s">
        <v>35</v>
      </c>
      <c r="G123" s="148" t="s">
        <v>56</v>
      </c>
      <c r="H123" s="145" t="s">
        <v>99</v>
      </c>
      <c r="I123" s="143" t="s">
        <v>95</v>
      </c>
      <c r="J123" s="156">
        <v>1591366.71</v>
      </c>
      <c r="K123" s="156">
        <v>1493001</v>
      </c>
      <c r="L123" s="156">
        <v>98365.71</v>
      </c>
      <c r="M123" s="156"/>
      <c r="N123" s="156"/>
      <c r="O123" s="156"/>
      <c r="P123" s="156"/>
      <c r="Q123" s="156"/>
      <c r="R123" s="110">
        <f t="shared" si="312"/>
        <v>1591366.71</v>
      </c>
      <c r="S123" s="110">
        <f t="shared" ref="S123" si="570">K123+O123</f>
        <v>1493001</v>
      </c>
      <c r="T123" s="110">
        <f t="shared" ref="T123" si="571">L123+P123</f>
        <v>98365.71</v>
      </c>
      <c r="U123" s="110">
        <f t="shared" ref="U123" si="572">M123+Q123</f>
        <v>0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10">
        <v>11728658.42</v>
      </c>
      <c r="AF123" s="156">
        <v>11137205</v>
      </c>
      <c r="AG123" s="156">
        <v>591453.42000000004</v>
      </c>
      <c r="AH123" s="156"/>
      <c r="AI123" s="156"/>
      <c r="AJ123" s="156"/>
      <c r="AK123" s="156"/>
      <c r="AL123" s="156"/>
      <c r="AM123" s="110">
        <f t="shared" ref="AM123" si="573">AE123+AI123</f>
        <v>11728658.42</v>
      </c>
      <c r="AN123" s="110">
        <f t="shared" ref="AN123" si="574">AF123+AJ123</f>
        <v>11137205</v>
      </c>
      <c r="AO123" s="110">
        <f t="shared" ref="AO123" si="575">AG123+AK123</f>
        <v>591453.42000000004</v>
      </c>
      <c r="AP123" s="110">
        <f t="shared" ref="AP123" si="576">AH123+AL123</f>
        <v>0</v>
      </c>
      <c r="AQ123" s="110"/>
      <c r="AR123" s="110">
        <v>3684211.35</v>
      </c>
      <c r="AS123" s="156">
        <v>3500000</v>
      </c>
      <c r="AT123" s="156">
        <v>184211.35</v>
      </c>
      <c r="AU123" s="156"/>
      <c r="AV123" s="156"/>
      <c r="AW123" s="156"/>
      <c r="AX123" s="156"/>
      <c r="AY123" s="156"/>
      <c r="AZ123" s="110">
        <f t="shared" ref="AZ123" si="577">AR123+AV123</f>
        <v>3684211.35</v>
      </c>
      <c r="BA123" s="110">
        <f t="shared" ref="BA123" si="578">AS123+AW123</f>
        <v>3500000</v>
      </c>
      <c r="BB123" s="110">
        <f t="shared" ref="BB123" si="579">AT123+AX123</f>
        <v>184211.35</v>
      </c>
      <c r="BC123" s="110">
        <f t="shared" ref="BC123" si="580">AU123+AY123</f>
        <v>0</v>
      </c>
    </row>
    <row r="124" spans="1:55" s="109" customFormat="1" ht="30" hidden="1" customHeight="1" x14ac:dyDescent="0.25">
      <c r="A124" s="147" t="s">
        <v>414</v>
      </c>
      <c r="B124" s="35"/>
      <c r="C124" s="35"/>
      <c r="D124" s="108"/>
      <c r="E124" s="120">
        <v>851</v>
      </c>
      <c r="F124" s="148" t="s">
        <v>35</v>
      </c>
      <c r="G124" s="148" t="s">
        <v>56</v>
      </c>
      <c r="H124" s="145" t="s">
        <v>413</v>
      </c>
      <c r="I124" s="143"/>
      <c r="J124" s="110">
        <f>J125</f>
        <v>315789.46999999997</v>
      </c>
      <c r="K124" s="110">
        <f t="shared" ref="K124:U125" si="581">K125</f>
        <v>300000</v>
      </c>
      <c r="L124" s="110">
        <f t="shared" si="581"/>
        <v>15789.47</v>
      </c>
      <c r="M124" s="110">
        <f t="shared" si="581"/>
        <v>0</v>
      </c>
      <c r="N124" s="110">
        <f t="shared" si="581"/>
        <v>0</v>
      </c>
      <c r="O124" s="110">
        <f t="shared" ref="O124:O125" si="582">O125</f>
        <v>0</v>
      </c>
      <c r="P124" s="110">
        <f t="shared" ref="P124:P125" si="583">P125</f>
        <v>0</v>
      </c>
      <c r="Q124" s="110">
        <f t="shared" ref="Q124:Q125" si="584">Q125</f>
        <v>0</v>
      </c>
      <c r="R124" s="110">
        <f t="shared" si="581"/>
        <v>315789.46999999997</v>
      </c>
      <c r="S124" s="110">
        <f t="shared" si="581"/>
        <v>300000</v>
      </c>
      <c r="T124" s="110">
        <f t="shared" si="581"/>
        <v>15789.47</v>
      </c>
      <c r="U124" s="110">
        <f t="shared" si="581"/>
        <v>0</v>
      </c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>
        <f t="shared" ref="AE124:AR125" si="585">AE125</f>
        <v>0</v>
      </c>
      <c r="AF124" s="110">
        <f t="shared" ref="AF124:AF125" si="586">AF125</f>
        <v>0</v>
      </c>
      <c r="AG124" s="110">
        <f t="shared" ref="AG124:AG125" si="587">AG125</f>
        <v>0</v>
      </c>
      <c r="AH124" s="110">
        <f t="shared" ref="AH124:AP125" si="588">AH125</f>
        <v>0</v>
      </c>
      <c r="AI124" s="110">
        <f t="shared" si="588"/>
        <v>0</v>
      </c>
      <c r="AJ124" s="110">
        <f t="shared" si="588"/>
        <v>0</v>
      </c>
      <c r="AK124" s="110">
        <f t="shared" si="588"/>
        <v>0</v>
      </c>
      <c r="AL124" s="110">
        <f t="shared" si="588"/>
        <v>0</v>
      </c>
      <c r="AM124" s="110">
        <f t="shared" si="588"/>
        <v>0</v>
      </c>
      <c r="AN124" s="110">
        <f t="shared" si="588"/>
        <v>0</v>
      </c>
      <c r="AO124" s="110">
        <f t="shared" si="588"/>
        <v>0</v>
      </c>
      <c r="AP124" s="110">
        <f t="shared" si="588"/>
        <v>0</v>
      </c>
      <c r="AQ124" s="110"/>
      <c r="AR124" s="110">
        <f t="shared" si="585"/>
        <v>526315.79</v>
      </c>
      <c r="AS124" s="110">
        <f t="shared" ref="AS124:AS125" si="589">AS125</f>
        <v>500000</v>
      </c>
      <c r="AT124" s="110">
        <f t="shared" ref="AT124:AT125" si="590">AT125</f>
        <v>26315.79</v>
      </c>
      <c r="AU124" s="110">
        <f t="shared" ref="AU124:BC125" si="591">AU125</f>
        <v>0</v>
      </c>
      <c r="AV124" s="110">
        <f t="shared" si="591"/>
        <v>0</v>
      </c>
      <c r="AW124" s="110">
        <f t="shared" si="591"/>
        <v>0</v>
      </c>
      <c r="AX124" s="110">
        <f t="shared" si="591"/>
        <v>0</v>
      </c>
      <c r="AY124" s="110">
        <f t="shared" si="591"/>
        <v>0</v>
      </c>
      <c r="AZ124" s="110">
        <f t="shared" si="591"/>
        <v>526315.79</v>
      </c>
      <c r="BA124" s="110">
        <f t="shared" si="591"/>
        <v>500000</v>
      </c>
      <c r="BB124" s="110">
        <f t="shared" si="591"/>
        <v>26315.79</v>
      </c>
      <c r="BC124" s="110">
        <f t="shared" si="591"/>
        <v>0</v>
      </c>
    </row>
    <row r="125" spans="1:55" s="109" customFormat="1" ht="17.25" hidden="1" customHeight="1" x14ac:dyDescent="0.25">
      <c r="A125" s="147" t="s">
        <v>22</v>
      </c>
      <c r="B125" s="35"/>
      <c r="C125" s="35"/>
      <c r="D125" s="108"/>
      <c r="E125" s="120">
        <v>851</v>
      </c>
      <c r="F125" s="148" t="s">
        <v>35</v>
      </c>
      <c r="G125" s="148" t="s">
        <v>56</v>
      </c>
      <c r="H125" s="145" t="s">
        <v>413</v>
      </c>
      <c r="I125" s="143" t="s">
        <v>23</v>
      </c>
      <c r="J125" s="110">
        <f>J126</f>
        <v>315789.46999999997</v>
      </c>
      <c r="K125" s="110">
        <f t="shared" si="581"/>
        <v>300000</v>
      </c>
      <c r="L125" s="110">
        <f t="shared" si="581"/>
        <v>15789.47</v>
      </c>
      <c r="M125" s="110">
        <f t="shared" si="581"/>
        <v>0</v>
      </c>
      <c r="N125" s="110">
        <f t="shared" si="581"/>
        <v>0</v>
      </c>
      <c r="O125" s="110">
        <f t="shared" si="582"/>
        <v>0</v>
      </c>
      <c r="P125" s="110">
        <f t="shared" si="583"/>
        <v>0</v>
      </c>
      <c r="Q125" s="110">
        <f t="shared" si="584"/>
        <v>0</v>
      </c>
      <c r="R125" s="110">
        <f t="shared" si="581"/>
        <v>315789.46999999997</v>
      </c>
      <c r="S125" s="110">
        <f t="shared" si="581"/>
        <v>300000</v>
      </c>
      <c r="T125" s="110">
        <f t="shared" si="581"/>
        <v>15789.47</v>
      </c>
      <c r="U125" s="110">
        <f t="shared" si="581"/>
        <v>0</v>
      </c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>
        <f t="shared" si="585"/>
        <v>0</v>
      </c>
      <c r="AF125" s="110">
        <f t="shared" si="586"/>
        <v>0</v>
      </c>
      <c r="AG125" s="110">
        <f t="shared" si="587"/>
        <v>0</v>
      </c>
      <c r="AH125" s="110">
        <f t="shared" si="588"/>
        <v>0</v>
      </c>
      <c r="AI125" s="110">
        <f t="shared" si="588"/>
        <v>0</v>
      </c>
      <c r="AJ125" s="110">
        <f t="shared" si="588"/>
        <v>0</v>
      </c>
      <c r="AK125" s="110">
        <f t="shared" si="588"/>
        <v>0</v>
      </c>
      <c r="AL125" s="110">
        <f t="shared" si="588"/>
        <v>0</v>
      </c>
      <c r="AM125" s="110">
        <f t="shared" si="588"/>
        <v>0</v>
      </c>
      <c r="AN125" s="110">
        <f t="shared" si="588"/>
        <v>0</v>
      </c>
      <c r="AO125" s="110">
        <f t="shared" si="588"/>
        <v>0</v>
      </c>
      <c r="AP125" s="110">
        <f t="shared" si="588"/>
        <v>0</v>
      </c>
      <c r="AQ125" s="110"/>
      <c r="AR125" s="110">
        <f t="shared" si="585"/>
        <v>526315.79</v>
      </c>
      <c r="AS125" s="110">
        <f t="shared" si="589"/>
        <v>500000</v>
      </c>
      <c r="AT125" s="110">
        <f t="shared" si="590"/>
        <v>26315.79</v>
      </c>
      <c r="AU125" s="110">
        <f t="shared" si="591"/>
        <v>0</v>
      </c>
      <c r="AV125" s="110">
        <f t="shared" si="591"/>
        <v>0</v>
      </c>
      <c r="AW125" s="110">
        <f t="shared" si="591"/>
        <v>0</v>
      </c>
      <c r="AX125" s="110">
        <f t="shared" si="591"/>
        <v>0</v>
      </c>
      <c r="AY125" s="110">
        <f t="shared" si="591"/>
        <v>0</v>
      </c>
      <c r="AZ125" s="110">
        <f t="shared" si="591"/>
        <v>526315.79</v>
      </c>
      <c r="BA125" s="110">
        <f t="shared" si="591"/>
        <v>500000</v>
      </c>
      <c r="BB125" s="110">
        <f t="shared" si="591"/>
        <v>26315.79</v>
      </c>
      <c r="BC125" s="110">
        <f t="shared" si="591"/>
        <v>0</v>
      </c>
    </row>
    <row r="126" spans="1:55" s="109" customFormat="1" ht="17.25" hidden="1" customHeight="1" x14ac:dyDescent="0.25">
      <c r="A126" s="147" t="s">
        <v>9</v>
      </c>
      <c r="B126" s="35"/>
      <c r="C126" s="35"/>
      <c r="D126" s="108"/>
      <c r="E126" s="120">
        <v>851</v>
      </c>
      <c r="F126" s="148" t="s">
        <v>35</v>
      </c>
      <c r="G126" s="148" t="s">
        <v>56</v>
      </c>
      <c r="H126" s="145" t="s">
        <v>413</v>
      </c>
      <c r="I126" s="143" t="s">
        <v>24</v>
      </c>
      <c r="J126" s="110">
        <v>315789.46999999997</v>
      </c>
      <c r="K126" s="110">
        <v>300000</v>
      </c>
      <c r="L126" s="110">
        <v>15789.47</v>
      </c>
      <c r="M126" s="110"/>
      <c r="N126" s="110"/>
      <c r="O126" s="110"/>
      <c r="P126" s="110"/>
      <c r="Q126" s="110"/>
      <c r="R126" s="110">
        <f t="shared" si="312"/>
        <v>315789.46999999997</v>
      </c>
      <c r="S126" s="110">
        <f t="shared" ref="S126" si="592">K126+O126</f>
        <v>300000</v>
      </c>
      <c r="T126" s="110">
        <f t="shared" ref="T126" si="593">L126+P126</f>
        <v>15789.47</v>
      </c>
      <c r="U126" s="110">
        <f t="shared" ref="U126" si="594">M126+Q126</f>
        <v>0</v>
      </c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>
        <f t="shared" ref="AM126" si="595">AE126+AI126</f>
        <v>0</v>
      </c>
      <c r="AN126" s="110">
        <f t="shared" ref="AN126" si="596">AF126+AJ126</f>
        <v>0</v>
      </c>
      <c r="AO126" s="110">
        <f t="shared" ref="AO126" si="597">AG126+AK126</f>
        <v>0</v>
      </c>
      <c r="AP126" s="110">
        <f t="shared" ref="AP126" si="598">AH126+AL126</f>
        <v>0</v>
      </c>
      <c r="AQ126" s="110"/>
      <c r="AR126" s="110">
        <v>526315.79</v>
      </c>
      <c r="AS126" s="110">
        <v>500000</v>
      </c>
      <c r="AT126" s="110">
        <v>26315.79</v>
      </c>
      <c r="AU126" s="110"/>
      <c r="AV126" s="110"/>
      <c r="AW126" s="110"/>
      <c r="AX126" s="110"/>
      <c r="AY126" s="110"/>
      <c r="AZ126" s="110">
        <f t="shared" ref="AZ126" si="599">AR126+AV126</f>
        <v>526315.79</v>
      </c>
      <c r="BA126" s="110">
        <f t="shared" ref="BA126" si="600">AS126+AW126</f>
        <v>500000</v>
      </c>
      <c r="BB126" s="110">
        <f t="shared" ref="BB126" si="601">AT126+AX126</f>
        <v>26315.79</v>
      </c>
      <c r="BC126" s="110">
        <f t="shared" ref="BC126" si="602">AU126+AY126</f>
        <v>0</v>
      </c>
    </row>
    <row r="127" spans="1:55" s="12" customFormat="1" ht="17.25" hidden="1" customHeight="1" x14ac:dyDescent="0.25">
      <c r="A127" s="144" t="s">
        <v>411</v>
      </c>
      <c r="B127" s="35"/>
      <c r="C127" s="35"/>
      <c r="D127" s="108"/>
      <c r="E127" s="11">
        <v>851</v>
      </c>
      <c r="F127" s="90" t="s">
        <v>35</v>
      </c>
      <c r="G127" s="90" t="s">
        <v>58</v>
      </c>
      <c r="H127" s="145" t="s">
        <v>61</v>
      </c>
      <c r="I127" s="25"/>
      <c r="J127" s="26">
        <f>J128</f>
        <v>0</v>
      </c>
      <c r="K127" s="26">
        <f t="shared" ref="K127:U129" si="603">K128</f>
        <v>0</v>
      </c>
      <c r="L127" s="26">
        <f t="shared" si="603"/>
        <v>0</v>
      </c>
      <c r="M127" s="26">
        <f t="shared" si="603"/>
        <v>0</v>
      </c>
      <c r="N127" s="26">
        <f t="shared" si="603"/>
        <v>0</v>
      </c>
      <c r="O127" s="26">
        <f t="shared" ref="O127:O129" si="604">O128</f>
        <v>0</v>
      </c>
      <c r="P127" s="26">
        <f t="shared" ref="P127:P129" si="605">P128</f>
        <v>0</v>
      </c>
      <c r="Q127" s="26">
        <f t="shared" ref="Q127:Q129" si="606">Q128</f>
        <v>0</v>
      </c>
      <c r="R127" s="26">
        <f t="shared" si="603"/>
        <v>0</v>
      </c>
      <c r="S127" s="26">
        <f t="shared" si="603"/>
        <v>0</v>
      </c>
      <c r="T127" s="26">
        <f t="shared" si="603"/>
        <v>0</v>
      </c>
      <c r="U127" s="26">
        <f t="shared" si="603"/>
        <v>0</v>
      </c>
      <c r="V127" s="26"/>
      <c r="W127" s="26"/>
      <c r="X127" s="26"/>
      <c r="Y127" s="26"/>
      <c r="Z127" s="26"/>
      <c r="AA127" s="26"/>
      <c r="AB127" s="26"/>
      <c r="AC127" s="26"/>
      <c r="AD127" s="26"/>
      <c r="AE127" s="26">
        <f t="shared" ref="AE127:AR129" si="607">AE128</f>
        <v>309648</v>
      </c>
      <c r="AF127" s="26">
        <f t="shared" ref="AF127:AF129" si="608">AF128</f>
        <v>294165</v>
      </c>
      <c r="AG127" s="26">
        <f t="shared" ref="AG127:AG129" si="609">AG128</f>
        <v>15483</v>
      </c>
      <c r="AH127" s="26">
        <f t="shared" ref="AH127:AP129" si="610">AH128</f>
        <v>0</v>
      </c>
      <c r="AI127" s="26">
        <f t="shared" si="610"/>
        <v>0</v>
      </c>
      <c r="AJ127" s="26">
        <f t="shared" si="610"/>
        <v>0</v>
      </c>
      <c r="AK127" s="26">
        <f t="shared" si="610"/>
        <v>0</v>
      </c>
      <c r="AL127" s="26">
        <f t="shared" si="610"/>
        <v>0</v>
      </c>
      <c r="AM127" s="26">
        <f t="shared" si="610"/>
        <v>309648</v>
      </c>
      <c r="AN127" s="26">
        <f t="shared" si="610"/>
        <v>294165</v>
      </c>
      <c r="AO127" s="26">
        <f t="shared" si="610"/>
        <v>15483</v>
      </c>
      <c r="AP127" s="26">
        <f t="shared" si="610"/>
        <v>0</v>
      </c>
      <c r="AQ127" s="26"/>
      <c r="AR127" s="26">
        <f t="shared" si="607"/>
        <v>0</v>
      </c>
      <c r="AS127" s="26">
        <f t="shared" ref="AS127:AS129" si="611">AS128</f>
        <v>0</v>
      </c>
      <c r="AT127" s="26">
        <f t="shared" ref="AT127:AT129" si="612">AT128</f>
        <v>0</v>
      </c>
      <c r="AU127" s="26">
        <f t="shared" ref="AU127:BC129" si="613">AU128</f>
        <v>0</v>
      </c>
      <c r="AV127" s="26">
        <f t="shared" si="613"/>
        <v>0</v>
      </c>
      <c r="AW127" s="26">
        <f t="shared" si="613"/>
        <v>0</v>
      </c>
      <c r="AX127" s="26">
        <f t="shared" si="613"/>
        <v>0</v>
      </c>
      <c r="AY127" s="26">
        <f t="shared" si="613"/>
        <v>0</v>
      </c>
      <c r="AZ127" s="26">
        <f t="shared" si="613"/>
        <v>0</v>
      </c>
      <c r="BA127" s="26">
        <f t="shared" si="613"/>
        <v>0</v>
      </c>
      <c r="BB127" s="26">
        <f t="shared" si="613"/>
        <v>0</v>
      </c>
      <c r="BC127" s="26">
        <f t="shared" si="613"/>
        <v>0</v>
      </c>
    </row>
    <row r="128" spans="1:55" s="109" customFormat="1" ht="36" hidden="1" customHeight="1" x14ac:dyDescent="0.25">
      <c r="A128" s="147" t="s">
        <v>798</v>
      </c>
      <c r="B128" s="35"/>
      <c r="C128" s="35"/>
      <c r="D128" s="108"/>
      <c r="E128" s="120">
        <v>851</v>
      </c>
      <c r="F128" s="157" t="s">
        <v>35</v>
      </c>
      <c r="G128" s="143" t="s">
        <v>58</v>
      </c>
      <c r="H128" s="145" t="s">
        <v>412</v>
      </c>
      <c r="I128" s="143"/>
      <c r="J128" s="110">
        <f>J129</f>
        <v>0</v>
      </c>
      <c r="K128" s="110">
        <f t="shared" si="603"/>
        <v>0</v>
      </c>
      <c r="L128" s="110">
        <f t="shared" si="603"/>
        <v>0</v>
      </c>
      <c r="M128" s="110">
        <f t="shared" si="603"/>
        <v>0</v>
      </c>
      <c r="N128" s="110">
        <f t="shared" si="603"/>
        <v>0</v>
      </c>
      <c r="O128" s="110">
        <f t="shared" si="604"/>
        <v>0</v>
      </c>
      <c r="P128" s="110">
        <f t="shared" si="605"/>
        <v>0</v>
      </c>
      <c r="Q128" s="110">
        <f t="shared" si="606"/>
        <v>0</v>
      </c>
      <c r="R128" s="110">
        <f t="shared" si="603"/>
        <v>0</v>
      </c>
      <c r="S128" s="110">
        <f t="shared" si="603"/>
        <v>0</v>
      </c>
      <c r="T128" s="110">
        <f t="shared" si="603"/>
        <v>0</v>
      </c>
      <c r="U128" s="110">
        <f t="shared" si="603"/>
        <v>0</v>
      </c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>
        <f t="shared" si="607"/>
        <v>309648</v>
      </c>
      <c r="AF128" s="110">
        <f t="shared" si="608"/>
        <v>294165</v>
      </c>
      <c r="AG128" s="110">
        <f t="shared" si="609"/>
        <v>15483</v>
      </c>
      <c r="AH128" s="110">
        <f t="shared" si="610"/>
        <v>0</v>
      </c>
      <c r="AI128" s="110">
        <f t="shared" si="610"/>
        <v>0</v>
      </c>
      <c r="AJ128" s="110">
        <f t="shared" si="610"/>
        <v>0</v>
      </c>
      <c r="AK128" s="110">
        <f t="shared" si="610"/>
        <v>0</v>
      </c>
      <c r="AL128" s="110">
        <f t="shared" si="610"/>
        <v>0</v>
      </c>
      <c r="AM128" s="110">
        <f t="shared" si="610"/>
        <v>309648</v>
      </c>
      <c r="AN128" s="110">
        <f t="shared" si="610"/>
        <v>294165</v>
      </c>
      <c r="AO128" s="110">
        <f t="shared" si="610"/>
        <v>15483</v>
      </c>
      <c r="AP128" s="110">
        <f t="shared" si="610"/>
        <v>0</v>
      </c>
      <c r="AQ128" s="110"/>
      <c r="AR128" s="110">
        <f t="shared" si="607"/>
        <v>0</v>
      </c>
      <c r="AS128" s="110">
        <f t="shared" si="611"/>
        <v>0</v>
      </c>
      <c r="AT128" s="110">
        <f t="shared" si="612"/>
        <v>0</v>
      </c>
      <c r="AU128" s="110">
        <f t="shared" si="613"/>
        <v>0</v>
      </c>
      <c r="AV128" s="110">
        <f t="shared" si="613"/>
        <v>0</v>
      </c>
      <c r="AW128" s="110">
        <f t="shared" si="613"/>
        <v>0</v>
      </c>
      <c r="AX128" s="110">
        <f t="shared" si="613"/>
        <v>0</v>
      </c>
      <c r="AY128" s="110">
        <f t="shared" si="613"/>
        <v>0</v>
      </c>
      <c r="AZ128" s="110">
        <f t="shared" si="613"/>
        <v>0</v>
      </c>
      <c r="BA128" s="110">
        <f t="shared" si="613"/>
        <v>0</v>
      </c>
      <c r="BB128" s="110">
        <f t="shared" si="613"/>
        <v>0</v>
      </c>
      <c r="BC128" s="110">
        <f t="shared" si="613"/>
        <v>0</v>
      </c>
    </row>
    <row r="129" spans="1:55" s="109" customFormat="1" ht="17.25" hidden="1" customHeight="1" x14ac:dyDescent="0.25">
      <c r="A129" s="147" t="s">
        <v>22</v>
      </c>
      <c r="B129" s="35"/>
      <c r="C129" s="35"/>
      <c r="D129" s="108"/>
      <c r="E129" s="120">
        <v>851</v>
      </c>
      <c r="F129" s="157" t="s">
        <v>35</v>
      </c>
      <c r="G129" s="143" t="s">
        <v>58</v>
      </c>
      <c r="H129" s="145" t="s">
        <v>412</v>
      </c>
      <c r="I129" s="143" t="s">
        <v>23</v>
      </c>
      <c r="J129" s="110">
        <f>J130</f>
        <v>0</v>
      </c>
      <c r="K129" s="110">
        <f t="shared" si="603"/>
        <v>0</v>
      </c>
      <c r="L129" s="110">
        <f t="shared" si="603"/>
        <v>0</v>
      </c>
      <c r="M129" s="110">
        <f t="shared" si="603"/>
        <v>0</v>
      </c>
      <c r="N129" s="110">
        <f t="shared" si="603"/>
        <v>0</v>
      </c>
      <c r="O129" s="110">
        <f t="shared" si="604"/>
        <v>0</v>
      </c>
      <c r="P129" s="110">
        <f t="shared" si="605"/>
        <v>0</v>
      </c>
      <c r="Q129" s="110">
        <f t="shared" si="606"/>
        <v>0</v>
      </c>
      <c r="R129" s="110">
        <f t="shared" si="603"/>
        <v>0</v>
      </c>
      <c r="S129" s="110">
        <f t="shared" si="603"/>
        <v>0</v>
      </c>
      <c r="T129" s="110">
        <f t="shared" si="603"/>
        <v>0</v>
      </c>
      <c r="U129" s="110">
        <f t="shared" si="603"/>
        <v>0</v>
      </c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>
        <f t="shared" si="607"/>
        <v>309648</v>
      </c>
      <c r="AF129" s="110">
        <f t="shared" si="608"/>
        <v>294165</v>
      </c>
      <c r="AG129" s="110">
        <f t="shared" si="609"/>
        <v>15483</v>
      </c>
      <c r="AH129" s="110">
        <f t="shared" si="610"/>
        <v>0</v>
      </c>
      <c r="AI129" s="110">
        <f t="shared" si="610"/>
        <v>0</v>
      </c>
      <c r="AJ129" s="110">
        <f t="shared" si="610"/>
        <v>0</v>
      </c>
      <c r="AK129" s="110">
        <f t="shared" si="610"/>
        <v>0</v>
      </c>
      <c r="AL129" s="110">
        <f t="shared" si="610"/>
        <v>0</v>
      </c>
      <c r="AM129" s="110">
        <f t="shared" si="610"/>
        <v>309648</v>
      </c>
      <c r="AN129" s="110">
        <f t="shared" si="610"/>
        <v>294165</v>
      </c>
      <c r="AO129" s="110">
        <f t="shared" si="610"/>
        <v>15483</v>
      </c>
      <c r="AP129" s="110">
        <f t="shared" si="610"/>
        <v>0</v>
      </c>
      <c r="AQ129" s="110"/>
      <c r="AR129" s="110">
        <f t="shared" si="607"/>
        <v>0</v>
      </c>
      <c r="AS129" s="110">
        <f t="shared" si="611"/>
        <v>0</v>
      </c>
      <c r="AT129" s="110">
        <f t="shared" si="612"/>
        <v>0</v>
      </c>
      <c r="AU129" s="110">
        <f t="shared" si="613"/>
        <v>0</v>
      </c>
      <c r="AV129" s="110">
        <f t="shared" si="613"/>
        <v>0</v>
      </c>
      <c r="AW129" s="110">
        <f t="shared" si="613"/>
        <v>0</v>
      </c>
      <c r="AX129" s="110">
        <f t="shared" si="613"/>
        <v>0</v>
      </c>
      <c r="AY129" s="110">
        <f t="shared" si="613"/>
        <v>0</v>
      </c>
      <c r="AZ129" s="110">
        <f t="shared" si="613"/>
        <v>0</v>
      </c>
      <c r="BA129" s="110">
        <f t="shared" si="613"/>
        <v>0</v>
      </c>
      <c r="BB129" s="110">
        <f t="shared" si="613"/>
        <v>0</v>
      </c>
      <c r="BC129" s="110">
        <f t="shared" si="613"/>
        <v>0</v>
      </c>
    </row>
    <row r="130" spans="1:55" s="109" customFormat="1" ht="17.25" hidden="1" customHeight="1" x14ac:dyDescent="0.25">
      <c r="A130" s="147" t="s">
        <v>9</v>
      </c>
      <c r="B130" s="35"/>
      <c r="C130" s="35"/>
      <c r="D130" s="108"/>
      <c r="E130" s="120">
        <v>851</v>
      </c>
      <c r="F130" s="157" t="s">
        <v>35</v>
      </c>
      <c r="G130" s="143" t="s">
        <v>58</v>
      </c>
      <c r="H130" s="145" t="s">
        <v>412</v>
      </c>
      <c r="I130" s="143" t="s">
        <v>24</v>
      </c>
      <c r="J130" s="110"/>
      <c r="K130" s="110"/>
      <c r="L130" s="110"/>
      <c r="M130" s="110"/>
      <c r="N130" s="110"/>
      <c r="O130" s="110"/>
      <c r="P130" s="110"/>
      <c r="Q130" s="110"/>
      <c r="R130" s="110">
        <f t="shared" si="312"/>
        <v>0</v>
      </c>
      <c r="S130" s="110">
        <f t="shared" ref="S130" si="614">K130+O130</f>
        <v>0</v>
      </c>
      <c r="T130" s="110">
        <f t="shared" ref="T130" si="615">L130+P130</f>
        <v>0</v>
      </c>
      <c r="U130" s="110">
        <f t="shared" ref="U130" si="616">M130+Q130</f>
        <v>0</v>
      </c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>
        <v>309648</v>
      </c>
      <c r="AF130" s="110">
        <v>294165</v>
      </c>
      <c r="AG130" s="110">
        <v>15483</v>
      </c>
      <c r="AH130" s="110"/>
      <c r="AI130" s="110"/>
      <c r="AJ130" s="110"/>
      <c r="AK130" s="110"/>
      <c r="AL130" s="110"/>
      <c r="AM130" s="110">
        <f t="shared" ref="AM130" si="617">AE130+AI130</f>
        <v>309648</v>
      </c>
      <c r="AN130" s="110">
        <f t="shared" ref="AN130" si="618">AF130+AJ130</f>
        <v>294165</v>
      </c>
      <c r="AO130" s="110">
        <f t="shared" ref="AO130" si="619">AG130+AK130</f>
        <v>15483</v>
      </c>
      <c r="AP130" s="110">
        <f t="shared" ref="AP130" si="620">AH130+AL130</f>
        <v>0</v>
      </c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>
        <f t="shared" ref="AZ130" si="621">AR130+AV130</f>
        <v>0</v>
      </c>
      <c r="BA130" s="110">
        <f t="shared" ref="BA130" si="622">AS130+AW130</f>
        <v>0</v>
      </c>
      <c r="BB130" s="110">
        <f t="shared" ref="BB130" si="623">AT130+AX130</f>
        <v>0</v>
      </c>
      <c r="BC130" s="110">
        <f t="shared" ref="BC130" si="624">AU130+AY130</f>
        <v>0</v>
      </c>
    </row>
    <row r="131" spans="1:55" s="12" customFormat="1" ht="21.75" hidden="1" customHeight="1" x14ac:dyDescent="0.25">
      <c r="A131" s="144" t="s">
        <v>389</v>
      </c>
      <c r="B131" s="146"/>
      <c r="C131" s="146"/>
      <c r="D131" s="154"/>
      <c r="E131" s="11">
        <v>851</v>
      </c>
      <c r="F131" s="90" t="s">
        <v>35</v>
      </c>
      <c r="G131" s="90" t="s">
        <v>35</v>
      </c>
      <c r="H131" s="145" t="s">
        <v>61</v>
      </c>
      <c r="I131" s="25"/>
      <c r="J131" s="26">
        <f>J132</f>
        <v>0</v>
      </c>
      <c r="K131" s="26">
        <f t="shared" ref="K131:U133" si="625">K132</f>
        <v>0</v>
      </c>
      <c r="L131" s="26">
        <f t="shared" si="625"/>
        <v>0</v>
      </c>
      <c r="M131" s="26">
        <f t="shared" si="625"/>
        <v>0</v>
      </c>
      <c r="N131" s="26">
        <f t="shared" si="625"/>
        <v>0</v>
      </c>
      <c r="O131" s="26">
        <f t="shared" ref="O131:O133" si="626">O132</f>
        <v>0</v>
      </c>
      <c r="P131" s="26">
        <f t="shared" ref="P131:P133" si="627">P132</f>
        <v>0</v>
      </c>
      <c r="Q131" s="26">
        <f t="shared" ref="Q131:Q133" si="628">Q132</f>
        <v>0</v>
      </c>
      <c r="R131" s="26">
        <f t="shared" si="625"/>
        <v>0</v>
      </c>
      <c r="S131" s="26">
        <f t="shared" si="625"/>
        <v>0</v>
      </c>
      <c r="T131" s="26">
        <f t="shared" si="625"/>
        <v>0</v>
      </c>
      <c r="U131" s="26">
        <f t="shared" si="625"/>
        <v>0</v>
      </c>
      <c r="V131" s="26"/>
      <c r="W131" s="26"/>
      <c r="X131" s="26"/>
      <c r="Y131" s="26"/>
      <c r="Z131" s="26"/>
      <c r="AA131" s="26"/>
      <c r="AB131" s="26"/>
      <c r="AC131" s="26"/>
      <c r="AD131" s="26"/>
      <c r="AE131" s="26">
        <f t="shared" ref="AE131:AE133" si="629">AE132</f>
        <v>18721968.02</v>
      </c>
      <c r="AF131" s="26">
        <f t="shared" ref="AF131:AF133" si="630">AF132</f>
        <v>18532800</v>
      </c>
      <c r="AG131" s="26">
        <f t="shared" ref="AG131:AG133" si="631">AG132</f>
        <v>189168.02</v>
      </c>
      <c r="AH131" s="26">
        <f t="shared" ref="AH131:AP133" si="632">AH132</f>
        <v>0</v>
      </c>
      <c r="AI131" s="26">
        <f t="shared" si="632"/>
        <v>0</v>
      </c>
      <c r="AJ131" s="26">
        <f t="shared" si="632"/>
        <v>0</v>
      </c>
      <c r="AK131" s="26">
        <f t="shared" si="632"/>
        <v>0</v>
      </c>
      <c r="AL131" s="26">
        <f t="shared" si="632"/>
        <v>0</v>
      </c>
      <c r="AM131" s="26">
        <f t="shared" si="632"/>
        <v>18721968.02</v>
      </c>
      <c r="AN131" s="26">
        <f t="shared" si="632"/>
        <v>18532800</v>
      </c>
      <c r="AO131" s="26">
        <f t="shared" si="632"/>
        <v>189168.02</v>
      </c>
      <c r="AP131" s="26">
        <f t="shared" si="632"/>
        <v>0</v>
      </c>
      <c r="AQ131" s="26"/>
      <c r="AR131" s="26">
        <f t="shared" ref="AR131:AR133" si="633">AR132</f>
        <v>12351771.51</v>
      </c>
      <c r="AS131" s="26">
        <f t="shared" ref="AS131:AS133" si="634">AS132</f>
        <v>12226500</v>
      </c>
      <c r="AT131" s="26">
        <f t="shared" ref="AT131:AT133" si="635">AT132</f>
        <v>125271.51</v>
      </c>
      <c r="AU131" s="26">
        <f t="shared" ref="AU131:BC133" si="636">AU132</f>
        <v>0</v>
      </c>
      <c r="AV131" s="26">
        <f t="shared" si="636"/>
        <v>0</v>
      </c>
      <c r="AW131" s="26">
        <f t="shared" si="636"/>
        <v>0</v>
      </c>
      <c r="AX131" s="26">
        <f t="shared" si="636"/>
        <v>0</v>
      </c>
      <c r="AY131" s="26">
        <f t="shared" si="636"/>
        <v>0</v>
      </c>
      <c r="AZ131" s="26">
        <f t="shared" si="636"/>
        <v>12351771.51</v>
      </c>
      <c r="BA131" s="26">
        <f t="shared" si="636"/>
        <v>12226500</v>
      </c>
      <c r="BB131" s="26">
        <f t="shared" si="636"/>
        <v>125271.51</v>
      </c>
      <c r="BC131" s="26">
        <f t="shared" si="636"/>
        <v>0</v>
      </c>
    </row>
    <row r="132" spans="1:55" s="109" customFormat="1" ht="39" hidden="1" customHeight="1" x14ac:dyDescent="0.25">
      <c r="A132" s="147" t="s">
        <v>391</v>
      </c>
      <c r="B132" s="35"/>
      <c r="C132" s="35"/>
      <c r="D132" s="108"/>
      <c r="E132" s="120">
        <v>851</v>
      </c>
      <c r="F132" s="148" t="s">
        <v>35</v>
      </c>
      <c r="G132" s="148" t="s">
        <v>35</v>
      </c>
      <c r="H132" s="145" t="s">
        <v>390</v>
      </c>
      <c r="I132" s="143"/>
      <c r="J132" s="110">
        <f>J133</f>
        <v>0</v>
      </c>
      <c r="K132" s="110">
        <f t="shared" si="625"/>
        <v>0</v>
      </c>
      <c r="L132" s="110">
        <f t="shared" si="625"/>
        <v>0</v>
      </c>
      <c r="M132" s="110">
        <f t="shared" si="625"/>
        <v>0</v>
      </c>
      <c r="N132" s="110">
        <f t="shared" si="625"/>
        <v>0</v>
      </c>
      <c r="O132" s="110">
        <f t="shared" si="626"/>
        <v>0</v>
      </c>
      <c r="P132" s="110">
        <f t="shared" si="627"/>
        <v>0</v>
      </c>
      <c r="Q132" s="110">
        <f t="shared" si="628"/>
        <v>0</v>
      </c>
      <c r="R132" s="110">
        <f t="shared" si="625"/>
        <v>0</v>
      </c>
      <c r="S132" s="110">
        <f t="shared" si="625"/>
        <v>0</v>
      </c>
      <c r="T132" s="110">
        <f t="shared" si="625"/>
        <v>0</v>
      </c>
      <c r="U132" s="110">
        <f t="shared" si="625"/>
        <v>0</v>
      </c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>
        <f t="shared" si="629"/>
        <v>18721968.02</v>
      </c>
      <c r="AF132" s="110">
        <f t="shared" si="630"/>
        <v>18532800</v>
      </c>
      <c r="AG132" s="110">
        <f t="shared" si="631"/>
        <v>189168.02</v>
      </c>
      <c r="AH132" s="110">
        <f t="shared" si="632"/>
        <v>0</v>
      </c>
      <c r="AI132" s="110">
        <f t="shared" si="632"/>
        <v>0</v>
      </c>
      <c r="AJ132" s="110">
        <f t="shared" si="632"/>
        <v>0</v>
      </c>
      <c r="AK132" s="110">
        <f t="shared" si="632"/>
        <v>0</v>
      </c>
      <c r="AL132" s="110">
        <f t="shared" si="632"/>
        <v>0</v>
      </c>
      <c r="AM132" s="110">
        <f t="shared" si="632"/>
        <v>18721968.02</v>
      </c>
      <c r="AN132" s="110">
        <f t="shared" si="632"/>
        <v>18532800</v>
      </c>
      <c r="AO132" s="110">
        <f t="shared" si="632"/>
        <v>189168.02</v>
      </c>
      <c r="AP132" s="110">
        <f t="shared" si="632"/>
        <v>0</v>
      </c>
      <c r="AQ132" s="110"/>
      <c r="AR132" s="110">
        <f t="shared" si="633"/>
        <v>12351771.51</v>
      </c>
      <c r="AS132" s="110">
        <f t="shared" si="634"/>
        <v>12226500</v>
      </c>
      <c r="AT132" s="110">
        <f t="shared" si="635"/>
        <v>125271.51</v>
      </c>
      <c r="AU132" s="110">
        <f t="shared" si="636"/>
        <v>0</v>
      </c>
      <c r="AV132" s="110">
        <f t="shared" si="636"/>
        <v>0</v>
      </c>
      <c r="AW132" s="110">
        <f t="shared" si="636"/>
        <v>0</v>
      </c>
      <c r="AX132" s="110">
        <f t="shared" si="636"/>
        <v>0</v>
      </c>
      <c r="AY132" s="110">
        <f t="shared" si="636"/>
        <v>0</v>
      </c>
      <c r="AZ132" s="110">
        <f t="shared" si="636"/>
        <v>12351771.51</v>
      </c>
      <c r="BA132" s="110">
        <f t="shared" si="636"/>
        <v>12226500</v>
      </c>
      <c r="BB132" s="110">
        <f t="shared" si="636"/>
        <v>125271.51</v>
      </c>
      <c r="BC132" s="110">
        <f t="shared" si="636"/>
        <v>0</v>
      </c>
    </row>
    <row r="133" spans="1:55" s="109" customFormat="1" ht="17.25" hidden="1" customHeight="1" x14ac:dyDescent="0.25">
      <c r="A133" s="147" t="s">
        <v>92</v>
      </c>
      <c r="B133" s="35"/>
      <c r="C133" s="35"/>
      <c r="D133" s="108"/>
      <c r="E133" s="120">
        <v>851</v>
      </c>
      <c r="F133" s="148" t="s">
        <v>35</v>
      </c>
      <c r="G133" s="148" t="s">
        <v>35</v>
      </c>
      <c r="H133" s="145" t="s">
        <v>390</v>
      </c>
      <c r="I133" s="143" t="s">
        <v>93</v>
      </c>
      <c r="J133" s="110">
        <f>J134</f>
        <v>0</v>
      </c>
      <c r="K133" s="110">
        <f t="shared" si="625"/>
        <v>0</v>
      </c>
      <c r="L133" s="110">
        <f t="shared" si="625"/>
        <v>0</v>
      </c>
      <c r="M133" s="110">
        <f t="shared" si="625"/>
        <v>0</v>
      </c>
      <c r="N133" s="110">
        <f t="shared" si="625"/>
        <v>0</v>
      </c>
      <c r="O133" s="110">
        <f t="shared" si="626"/>
        <v>0</v>
      </c>
      <c r="P133" s="110">
        <f t="shared" si="627"/>
        <v>0</v>
      </c>
      <c r="Q133" s="110">
        <f t="shared" si="628"/>
        <v>0</v>
      </c>
      <c r="R133" s="110">
        <f t="shared" si="625"/>
        <v>0</v>
      </c>
      <c r="S133" s="110">
        <f t="shared" si="625"/>
        <v>0</v>
      </c>
      <c r="T133" s="110">
        <f t="shared" si="625"/>
        <v>0</v>
      </c>
      <c r="U133" s="110">
        <f t="shared" si="625"/>
        <v>0</v>
      </c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>
        <f t="shared" si="629"/>
        <v>18721968.02</v>
      </c>
      <c r="AF133" s="110">
        <f t="shared" si="630"/>
        <v>18532800</v>
      </c>
      <c r="AG133" s="110">
        <f t="shared" si="631"/>
        <v>189168.02</v>
      </c>
      <c r="AH133" s="110">
        <f t="shared" si="632"/>
        <v>0</v>
      </c>
      <c r="AI133" s="110">
        <f t="shared" si="632"/>
        <v>0</v>
      </c>
      <c r="AJ133" s="110">
        <f t="shared" si="632"/>
        <v>0</v>
      </c>
      <c r="AK133" s="110">
        <f t="shared" si="632"/>
        <v>0</v>
      </c>
      <c r="AL133" s="110">
        <f t="shared" si="632"/>
        <v>0</v>
      </c>
      <c r="AM133" s="110">
        <f t="shared" si="632"/>
        <v>18721968.02</v>
      </c>
      <c r="AN133" s="110">
        <f t="shared" si="632"/>
        <v>18532800</v>
      </c>
      <c r="AO133" s="110">
        <f t="shared" si="632"/>
        <v>189168.02</v>
      </c>
      <c r="AP133" s="110">
        <f t="shared" si="632"/>
        <v>0</v>
      </c>
      <c r="AQ133" s="110"/>
      <c r="AR133" s="110">
        <f t="shared" si="633"/>
        <v>12351771.51</v>
      </c>
      <c r="AS133" s="110">
        <f t="shared" si="634"/>
        <v>12226500</v>
      </c>
      <c r="AT133" s="110">
        <f t="shared" si="635"/>
        <v>125271.51</v>
      </c>
      <c r="AU133" s="110">
        <f t="shared" si="636"/>
        <v>0</v>
      </c>
      <c r="AV133" s="110">
        <f t="shared" si="636"/>
        <v>0</v>
      </c>
      <c r="AW133" s="110">
        <f t="shared" si="636"/>
        <v>0</v>
      </c>
      <c r="AX133" s="110">
        <f t="shared" si="636"/>
        <v>0</v>
      </c>
      <c r="AY133" s="110">
        <f t="shared" si="636"/>
        <v>0</v>
      </c>
      <c r="AZ133" s="110">
        <f t="shared" si="636"/>
        <v>12351771.51</v>
      </c>
      <c r="BA133" s="110">
        <f t="shared" si="636"/>
        <v>12226500</v>
      </c>
      <c r="BB133" s="110">
        <f t="shared" si="636"/>
        <v>125271.51</v>
      </c>
      <c r="BC133" s="110">
        <f t="shared" si="636"/>
        <v>0</v>
      </c>
    </row>
    <row r="134" spans="1:55" s="109" customFormat="1" ht="17.25" hidden="1" customHeight="1" x14ac:dyDescent="0.25">
      <c r="A134" s="147" t="s">
        <v>94</v>
      </c>
      <c r="B134" s="35"/>
      <c r="C134" s="35"/>
      <c r="D134" s="108"/>
      <c r="E134" s="120">
        <v>851</v>
      </c>
      <c r="F134" s="148" t="s">
        <v>35</v>
      </c>
      <c r="G134" s="148" t="s">
        <v>35</v>
      </c>
      <c r="H134" s="145" t="s">
        <v>390</v>
      </c>
      <c r="I134" s="143" t="s">
        <v>95</v>
      </c>
      <c r="J134" s="152">
        <v>0</v>
      </c>
      <c r="K134" s="152"/>
      <c r="L134" s="152"/>
      <c r="M134" s="152"/>
      <c r="N134" s="152"/>
      <c r="O134" s="152"/>
      <c r="P134" s="152"/>
      <c r="Q134" s="152"/>
      <c r="R134" s="110">
        <f t="shared" si="312"/>
        <v>0</v>
      </c>
      <c r="S134" s="110">
        <f t="shared" ref="S134" si="637">K134+O134</f>
        <v>0</v>
      </c>
      <c r="T134" s="110">
        <f t="shared" ref="T134" si="638">L134+P134</f>
        <v>0</v>
      </c>
      <c r="U134" s="110">
        <f t="shared" ref="U134" si="639">M134+Q134</f>
        <v>0</v>
      </c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>
        <v>18721968.02</v>
      </c>
      <c r="AF134" s="152">
        <v>18532800</v>
      </c>
      <c r="AG134" s="152">
        <v>189168.02</v>
      </c>
      <c r="AH134" s="152"/>
      <c r="AI134" s="152"/>
      <c r="AJ134" s="152"/>
      <c r="AK134" s="152"/>
      <c r="AL134" s="152"/>
      <c r="AM134" s="110">
        <f t="shared" ref="AM134" si="640">AE134+AI134</f>
        <v>18721968.02</v>
      </c>
      <c r="AN134" s="110">
        <f t="shared" ref="AN134" si="641">AF134+AJ134</f>
        <v>18532800</v>
      </c>
      <c r="AO134" s="110">
        <f t="shared" ref="AO134" si="642">AG134+AK134</f>
        <v>189168.02</v>
      </c>
      <c r="AP134" s="110">
        <f t="shared" ref="AP134" si="643">AH134+AL134</f>
        <v>0</v>
      </c>
      <c r="AQ134" s="153"/>
      <c r="AR134" s="152">
        <v>12351771.51</v>
      </c>
      <c r="AS134" s="152">
        <v>12226500</v>
      </c>
      <c r="AT134" s="152">
        <v>125271.51</v>
      </c>
      <c r="AU134" s="152"/>
      <c r="AV134" s="152"/>
      <c r="AW134" s="152"/>
      <c r="AX134" s="152"/>
      <c r="AY134" s="152"/>
      <c r="AZ134" s="110">
        <f t="shared" ref="AZ134" si="644">AR134+AV134</f>
        <v>12351771.51</v>
      </c>
      <c r="BA134" s="110">
        <f t="shared" ref="BA134" si="645">AS134+AW134</f>
        <v>12226500</v>
      </c>
      <c r="BB134" s="110">
        <f t="shared" ref="BB134" si="646">AT134+AX134</f>
        <v>125271.51</v>
      </c>
      <c r="BC134" s="110">
        <f t="shared" ref="BC134" si="647">AU134+AY134</f>
        <v>0</v>
      </c>
    </row>
    <row r="135" spans="1:55" s="109" customFormat="1" ht="17.25" customHeight="1" x14ac:dyDescent="0.25">
      <c r="A135" s="144" t="s">
        <v>103</v>
      </c>
      <c r="B135" s="146"/>
      <c r="C135" s="146"/>
      <c r="D135" s="146"/>
      <c r="E135" s="120">
        <v>851</v>
      </c>
      <c r="F135" s="25" t="s">
        <v>75</v>
      </c>
      <c r="G135" s="25"/>
      <c r="H135" s="145" t="s">
        <v>61</v>
      </c>
      <c r="I135" s="25"/>
      <c r="J135" s="26">
        <f t="shared" ref="J135:AU135" si="648">J136+J168</f>
        <v>21382668.420000002</v>
      </c>
      <c r="K135" s="26">
        <f t="shared" ref="K135:U135" si="649">K136+K168</f>
        <v>2502100</v>
      </c>
      <c r="L135" s="26">
        <f t="shared" si="649"/>
        <v>13280568.42</v>
      </c>
      <c r="M135" s="26">
        <f t="shared" si="649"/>
        <v>5600000</v>
      </c>
      <c r="N135" s="26">
        <f t="shared" si="649"/>
        <v>204613.58000000007</v>
      </c>
      <c r="O135" s="26">
        <f t="shared" ref="O135:Q135" si="650">O136+O168</f>
        <v>-350815</v>
      </c>
      <c r="P135" s="26">
        <f t="shared" si="650"/>
        <v>555428.58000000007</v>
      </c>
      <c r="Q135" s="26">
        <f t="shared" si="650"/>
        <v>0</v>
      </c>
      <c r="R135" s="26">
        <f t="shared" si="649"/>
        <v>21587282</v>
      </c>
      <c r="S135" s="26">
        <f t="shared" si="649"/>
        <v>2151285</v>
      </c>
      <c r="T135" s="26">
        <f t="shared" si="649"/>
        <v>13835997</v>
      </c>
      <c r="U135" s="26">
        <f t="shared" si="649"/>
        <v>5600000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26">
        <f t="shared" si="648"/>
        <v>19461690.16</v>
      </c>
      <c r="AF135" s="26">
        <f t="shared" si="648"/>
        <v>1613769</v>
      </c>
      <c r="AG135" s="26">
        <f t="shared" si="648"/>
        <v>12247921.16</v>
      </c>
      <c r="AH135" s="26">
        <f t="shared" si="648"/>
        <v>5600000</v>
      </c>
      <c r="AI135" s="26">
        <f t="shared" si="648"/>
        <v>0.84</v>
      </c>
      <c r="AJ135" s="26">
        <f t="shared" si="648"/>
        <v>0</v>
      </c>
      <c r="AK135" s="26">
        <f t="shared" si="648"/>
        <v>0.84</v>
      </c>
      <c r="AL135" s="26">
        <f t="shared" si="648"/>
        <v>0</v>
      </c>
      <c r="AM135" s="26">
        <f t="shared" si="648"/>
        <v>19461691</v>
      </c>
      <c r="AN135" s="26">
        <f t="shared" si="648"/>
        <v>1613769</v>
      </c>
      <c r="AO135" s="26">
        <f t="shared" si="648"/>
        <v>12247922</v>
      </c>
      <c r="AP135" s="26">
        <f t="shared" si="648"/>
        <v>5600000</v>
      </c>
      <c r="AQ135" s="26"/>
      <c r="AR135" s="26">
        <f t="shared" si="648"/>
        <v>20530985.949999999</v>
      </c>
      <c r="AS135" s="26">
        <f t="shared" si="648"/>
        <v>2629600</v>
      </c>
      <c r="AT135" s="26">
        <f t="shared" si="648"/>
        <v>12301385.949999999</v>
      </c>
      <c r="AU135" s="26">
        <f t="shared" si="648"/>
        <v>5600000</v>
      </c>
      <c r="AV135" s="26">
        <f t="shared" ref="AV135:BC135" si="651">AV136+AV168</f>
        <v>0.05</v>
      </c>
      <c r="AW135" s="26">
        <f t="shared" si="651"/>
        <v>0</v>
      </c>
      <c r="AX135" s="26">
        <f t="shared" si="651"/>
        <v>0.05</v>
      </c>
      <c r="AY135" s="26">
        <f t="shared" si="651"/>
        <v>0</v>
      </c>
      <c r="AZ135" s="26">
        <f t="shared" si="651"/>
        <v>20530986</v>
      </c>
      <c r="BA135" s="26">
        <f t="shared" si="651"/>
        <v>2629600</v>
      </c>
      <c r="BB135" s="26">
        <f t="shared" si="651"/>
        <v>12301386</v>
      </c>
      <c r="BC135" s="26">
        <f t="shared" si="651"/>
        <v>5600000</v>
      </c>
    </row>
    <row r="136" spans="1:55" s="109" customFormat="1" ht="17.25" customHeight="1" x14ac:dyDescent="0.25">
      <c r="A136" s="144" t="s">
        <v>104</v>
      </c>
      <c r="B136" s="146"/>
      <c r="C136" s="146"/>
      <c r="D136" s="146"/>
      <c r="E136" s="120">
        <v>851</v>
      </c>
      <c r="F136" s="25" t="s">
        <v>75</v>
      </c>
      <c r="G136" s="25" t="s">
        <v>11</v>
      </c>
      <c r="H136" s="145" t="s">
        <v>61</v>
      </c>
      <c r="I136" s="25"/>
      <c r="J136" s="26">
        <f>J140+J143+J151+J154+J137+J146+J159+J162+J165</f>
        <v>21377668.420000002</v>
      </c>
      <c r="K136" s="26">
        <f t="shared" ref="K136:U136" si="652">K140+K143+K151+K154+K137+K146+K159+K162+K165</f>
        <v>2502100</v>
      </c>
      <c r="L136" s="26">
        <f t="shared" si="652"/>
        <v>13275568.42</v>
      </c>
      <c r="M136" s="26">
        <f t="shared" si="652"/>
        <v>5600000</v>
      </c>
      <c r="N136" s="26">
        <f t="shared" si="652"/>
        <v>204613.58000000007</v>
      </c>
      <c r="O136" s="26">
        <f t="shared" ref="O136" si="653">O140+O143+O151+O154+O137+O146+O159+O162+O165</f>
        <v>-350815</v>
      </c>
      <c r="P136" s="26">
        <f t="shared" ref="P136" si="654">P140+P143+P151+P154+P137+P146+P159+P162+P165</f>
        <v>555428.58000000007</v>
      </c>
      <c r="Q136" s="26">
        <f t="shared" ref="Q136" si="655">Q140+Q143+Q151+Q154+Q137+Q146+Q159+Q162+Q165</f>
        <v>0</v>
      </c>
      <c r="R136" s="26">
        <f t="shared" si="652"/>
        <v>21582282</v>
      </c>
      <c r="S136" s="26">
        <f t="shared" si="652"/>
        <v>2151285</v>
      </c>
      <c r="T136" s="26">
        <f t="shared" si="652"/>
        <v>13830997</v>
      </c>
      <c r="U136" s="26">
        <f t="shared" si="652"/>
        <v>5600000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>
        <f t="shared" ref="AE136:AR136" si="656">AE140+AE143+AE151+AE154+AE137+AE146+AE159+AE162+AE165</f>
        <v>19456690.16</v>
      </c>
      <c r="AF136" s="26">
        <f t="shared" ref="AF136" si="657">AF140+AF143+AF151+AF154+AF137+AF146+AF159+AF162+AF165</f>
        <v>1613769</v>
      </c>
      <c r="AG136" s="26">
        <f t="shared" ref="AG136" si="658">AG140+AG143+AG151+AG154+AG137+AG146+AG159+AG162+AG165</f>
        <v>12242921.16</v>
      </c>
      <c r="AH136" s="26">
        <f t="shared" ref="AH136:AP136" si="659">AH140+AH143+AH151+AH154+AH137+AH146+AH159+AH162+AH165</f>
        <v>5600000</v>
      </c>
      <c r="AI136" s="26">
        <f t="shared" si="659"/>
        <v>0.84</v>
      </c>
      <c r="AJ136" s="26">
        <f t="shared" si="659"/>
        <v>0</v>
      </c>
      <c r="AK136" s="26">
        <f t="shared" si="659"/>
        <v>0.84</v>
      </c>
      <c r="AL136" s="26">
        <f t="shared" si="659"/>
        <v>0</v>
      </c>
      <c r="AM136" s="26">
        <f t="shared" si="659"/>
        <v>19456691</v>
      </c>
      <c r="AN136" s="26">
        <f t="shared" si="659"/>
        <v>1613769</v>
      </c>
      <c r="AO136" s="26">
        <f t="shared" si="659"/>
        <v>12242922</v>
      </c>
      <c r="AP136" s="26">
        <f t="shared" si="659"/>
        <v>5600000</v>
      </c>
      <c r="AQ136" s="26"/>
      <c r="AR136" s="26">
        <f t="shared" si="656"/>
        <v>20525985.949999999</v>
      </c>
      <c r="AS136" s="26">
        <f t="shared" ref="AS136" si="660">AS140+AS143+AS151+AS154+AS137+AS146+AS159+AS162+AS165</f>
        <v>2629600</v>
      </c>
      <c r="AT136" s="26">
        <f t="shared" ref="AT136" si="661">AT140+AT143+AT151+AT154+AT137+AT146+AT159+AT162+AT165</f>
        <v>12296385.949999999</v>
      </c>
      <c r="AU136" s="26">
        <f t="shared" ref="AU136:BC136" si="662">AU140+AU143+AU151+AU154+AU137+AU146+AU159+AU162+AU165</f>
        <v>5600000</v>
      </c>
      <c r="AV136" s="26">
        <f t="shared" si="662"/>
        <v>0.05</v>
      </c>
      <c r="AW136" s="26">
        <f t="shared" si="662"/>
        <v>0</v>
      </c>
      <c r="AX136" s="26">
        <f t="shared" si="662"/>
        <v>0.05</v>
      </c>
      <c r="AY136" s="26">
        <f t="shared" si="662"/>
        <v>0</v>
      </c>
      <c r="AZ136" s="26">
        <f t="shared" si="662"/>
        <v>20525986</v>
      </c>
      <c r="BA136" s="26">
        <f t="shared" si="662"/>
        <v>2629600</v>
      </c>
      <c r="BB136" s="26">
        <f t="shared" si="662"/>
        <v>12296386</v>
      </c>
      <c r="BC136" s="26">
        <f t="shared" si="662"/>
        <v>5600000</v>
      </c>
    </row>
    <row r="137" spans="1:55" s="109" customFormat="1" ht="17.25" hidden="1" customHeight="1" x14ac:dyDescent="0.25">
      <c r="A137" s="147" t="s">
        <v>114</v>
      </c>
      <c r="B137" s="35"/>
      <c r="C137" s="35"/>
      <c r="D137" s="35"/>
      <c r="E137" s="120">
        <v>851</v>
      </c>
      <c r="F137" s="143" t="s">
        <v>75</v>
      </c>
      <c r="G137" s="143" t="s">
        <v>11</v>
      </c>
      <c r="H137" s="145" t="s">
        <v>115</v>
      </c>
      <c r="I137" s="143"/>
      <c r="J137" s="110">
        <f t="shared" ref="J137:AV138" si="663">J138</f>
        <v>129600</v>
      </c>
      <c r="K137" s="110">
        <f t="shared" si="663"/>
        <v>129600</v>
      </c>
      <c r="L137" s="110">
        <f t="shared" si="663"/>
        <v>0</v>
      </c>
      <c r="M137" s="110">
        <f t="shared" si="663"/>
        <v>0</v>
      </c>
      <c r="N137" s="110">
        <f t="shared" si="663"/>
        <v>0</v>
      </c>
      <c r="O137" s="110">
        <f t="shared" si="663"/>
        <v>0</v>
      </c>
      <c r="P137" s="110">
        <f t="shared" si="663"/>
        <v>0</v>
      </c>
      <c r="Q137" s="110">
        <f t="shared" si="663"/>
        <v>0</v>
      </c>
      <c r="R137" s="110">
        <f t="shared" si="663"/>
        <v>129600</v>
      </c>
      <c r="S137" s="110">
        <f t="shared" si="663"/>
        <v>129600</v>
      </c>
      <c r="T137" s="110">
        <f t="shared" si="663"/>
        <v>0</v>
      </c>
      <c r="U137" s="110">
        <f t="shared" si="663"/>
        <v>0</v>
      </c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>
        <f t="shared" si="663"/>
        <v>129600</v>
      </c>
      <c r="AF137" s="110">
        <f t="shared" si="663"/>
        <v>129600</v>
      </c>
      <c r="AG137" s="110">
        <f t="shared" si="663"/>
        <v>0</v>
      </c>
      <c r="AH137" s="110">
        <f t="shared" si="663"/>
        <v>0</v>
      </c>
      <c r="AI137" s="110">
        <f t="shared" si="663"/>
        <v>0</v>
      </c>
      <c r="AJ137" s="110">
        <f t="shared" si="663"/>
        <v>0</v>
      </c>
      <c r="AK137" s="110">
        <f t="shared" si="663"/>
        <v>0</v>
      </c>
      <c r="AL137" s="110">
        <f t="shared" si="663"/>
        <v>0</v>
      </c>
      <c r="AM137" s="110">
        <f t="shared" si="663"/>
        <v>129600</v>
      </c>
      <c r="AN137" s="110">
        <f t="shared" si="663"/>
        <v>129600</v>
      </c>
      <c r="AO137" s="110">
        <f t="shared" si="663"/>
        <v>0</v>
      </c>
      <c r="AP137" s="110">
        <f t="shared" si="663"/>
        <v>0</v>
      </c>
      <c r="AQ137" s="110"/>
      <c r="AR137" s="110">
        <f t="shared" si="663"/>
        <v>129600</v>
      </c>
      <c r="AS137" s="110">
        <f t="shared" si="663"/>
        <v>129600</v>
      </c>
      <c r="AT137" s="110">
        <f t="shared" si="663"/>
        <v>0</v>
      </c>
      <c r="AU137" s="110">
        <f t="shared" si="663"/>
        <v>0</v>
      </c>
      <c r="AV137" s="110">
        <f t="shared" si="663"/>
        <v>0</v>
      </c>
      <c r="AW137" s="110">
        <f t="shared" ref="AV137:BC138" si="664">AW138</f>
        <v>0</v>
      </c>
      <c r="AX137" s="110">
        <f t="shared" si="664"/>
        <v>0</v>
      </c>
      <c r="AY137" s="110">
        <f t="shared" si="664"/>
        <v>0</v>
      </c>
      <c r="AZ137" s="110">
        <f t="shared" si="664"/>
        <v>129600</v>
      </c>
      <c r="BA137" s="110">
        <f t="shared" si="664"/>
        <v>129600</v>
      </c>
      <c r="BB137" s="110">
        <f t="shared" si="664"/>
        <v>0</v>
      </c>
      <c r="BC137" s="110">
        <f t="shared" si="664"/>
        <v>0</v>
      </c>
    </row>
    <row r="138" spans="1:55" s="109" customFormat="1" ht="17.25" hidden="1" customHeight="1" x14ac:dyDescent="0.25">
      <c r="A138" s="147" t="s">
        <v>53</v>
      </c>
      <c r="B138" s="35"/>
      <c r="C138" s="35"/>
      <c r="D138" s="35"/>
      <c r="E138" s="120">
        <v>851</v>
      </c>
      <c r="F138" s="143" t="s">
        <v>75</v>
      </c>
      <c r="G138" s="143" t="s">
        <v>11</v>
      </c>
      <c r="H138" s="145" t="s">
        <v>115</v>
      </c>
      <c r="I138" s="143" t="s">
        <v>107</v>
      </c>
      <c r="J138" s="110">
        <f t="shared" si="663"/>
        <v>129600</v>
      </c>
      <c r="K138" s="110">
        <f t="shared" si="663"/>
        <v>129600</v>
      </c>
      <c r="L138" s="110">
        <f t="shared" si="663"/>
        <v>0</v>
      </c>
      <c r="M138" s="110">
        <f t="shared" si="663"/>
        <v>0</v>
      </c>
      <c r="N138" s="110">
        <f t="shared" si="663"/>
        <v>0</v>
      </c>
      <c r="O138" s="110">
        <f t="shared" si="663"/>
        <v>0</v>
      </c>
      <c r="P138" s="110">
        <f t="shared" si="663"/>
        <v>0</v>
      </c>
      <c r="Q138" s="110">
        <f t="shared" si="663"/>
        <v>0</v>
      </c>
      <c r="R138" s="110">
        <f t="shared" si="663"/>
        <v>129600</v>
      </c>
      <c r="S138" s="110">
        <f t="shared" si="663"/>
        <v>129600</v>
      </c>
      <c r="T138" s="110">
        <f t="shared" si="663"/>
        <v>0</v>
      </c>
      <c r="U138" s="110">
        <f t="shared" si="663"/>
        <v>0</v>
      </c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>
        <f t="shared" si="663"/>
        <v>129600</v>
      </c>
      <c r="AF138" s="110">
        <f t="shared" si="663"/>
        <v>129600</v>
      </c>
      <c r="AG138" s="110">
        <f t="shared" si="663"/>
        <v>0</v>
      </c>
      <c r="AH138" s="110">
        <f t="shared" si="663"/>
        <v>0</v>
      </c>
      <c r="AI138" s="110">
        <f t="shared" si="663"/>
        <v>0</v>
      </c>
      <c r="AJ138" s="110">
        <f t="shared" si="663"/>
        <v>0</v>
      </c>
      <c r="AK138" s="110">
        <f t="shared" si="663"/>
        <v>0</v>
      </c>
      <c r="AL138" s="110">
        <f t="shared" si="663"/>
        <v>0</v>
      </c>
      <c r="AM138" s="110">
        <f t="shared" si="663"/>
        <v>129600</v>
      </c>
      <c r="AN138" s="110">
        <f t="shared" si="663"/>
        <v>129600</v>
      </c>
      <c r="AO138" s="110">
        <f t="shared" si="663"/>
        <v>0</v>
      </c>
      <c r="AP138" s="110">
        <f t="shared" si="663"/>
        <v>0</v>
      </c>
      <c r="AQ138" s="110"/>
      <c r="AR138" s="110">
        <f t="shared" si="663"/>
        <v>129600</v>
      </c>
      <c r="AS138" s="110">
        <f t="shared" si="663"/>
        <v>129600</v>
      </c>
      <c r="AT138" s="110">
        <f t="shared" si="663"/>
        <v>0</v>
      </c>
      <c r="AU138" s="110">
        <f t="shared" si="663"/>
        <v>0</v>
      </c>
      <c r="AV138" s="110">
        <f t="shared" si="664"/>
        <v>0</v>
      </c>
      <c r="AW138" s="110">
        <f t="shared" si="664"/>
        <v>0</v>
      </c>
      <c r="AX138" s="110">
        <f t="shared" si="664"/>
        <v>0</v>
      </c>
      <c r="AY138" s="110">
        <f t="shared" si="664"/>
        <v>0</v>
      </c>
      <c r="AZ138" s="110">
        <f t="shared" si="664"/>
        <v>129600</v>
      </c>
      <c r="BA138" s="110">
        <f t="shared" si="664"/>
        <v>129600</v>
      </c>
      <c r="BB138" s="110">
        <f t="shared" si="664"/>
        <v>0</v>
      </c>
      <c r="BC138" s="110">
        <f t="shared" si="664"/>
        <v>0</v>
      </c>
    </row>
    <row r="139" spans="1:55" s="109" customFormat="1" ht="17.25" hidden="1" customHeight="1" x14ac:dyDescent="0.25">
      <c r="A139" s="147" t="s">
        <v>108</v>
      </c>
      <c r="B139" s="35"/>
      <c r="C139" s="35"/>
      <c r="D139" s="35"/>
      <c r="E139" s="120">
        <v>851</v>
      </c>
      <c r="F139" s="143" t="s">
        <v>75</v>
      </c>
      <c r="G139" s="143" t="s">
        <v>11</v>
      </c>
      <c r="H139" s="145" t="s">
        <v>115</v>
      </c>
      <c r="I139" s="143" t="s">
        <v>109</v>
      </c>
      <c r="J139" s="110">
        <v>129600</v>
      </c>
      <c r="K139" s="110">
        <f>J139</f>
        <v>129600</v>
      </c>
      <c r="L139" s="110"/>
      <c r="M139" s="110"/>
      <c r="N139" s="110"/>
      <c r="O139" s="110">
        <f>N139</f>
        <v>0</v>
      </c>
      <c r="P139" s="110"/>
      <c r="Q139" s="110"/>
      <c r="R139" s="110">
        <f t="shared" ref="R139:R198" si="665">J139+N139</f>
        <v>129600</v>
      </c>
      <c r="S139" s="110">
        <f t="shared" ref="S139" si="666">K139+O139</f>
        <v>129600</v>
      </c>
      <c r="T139" s="110">
        <f t="shared" ref="T139" si="667">L139+P139</f>
        <v>0</v>
      </c>
      <c r="U139" s="110">
        <f t="shared" ref="U139" si="668">M139+Q139</f>
        <v>0</v>
      </c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>
        <v>129600</v>
      </c>
      <c r="AF139" s="110">
        <f>AE139</f>
        <v>129600</v>
      </c>
      <c r="AG139" s="110"/>
      <c r="AH139" s="110"/>
      <c r="AI139" s="110"/>
      <c r="AJ139" s="110">
        <f>AI139</f>
        <v>0</v>
      </c>
      <c r="AK139" s="110"/>
      <c r="AL139" s="110"/>
      <c r="AM139" s="110">
        <f t="shared" ref="AM139" si="669">AE139+AI139</f>
        <v>129600</v>
      </c>
      <c r="AN139" s="110">
        <f t="shared" ref="AN139" si="670">AF139+AJ139</f>
        <v>129600</v>
      </c>
      <c r="AO139" s="110">
        <f t="shared" ref="AO139" si="671">AG139+AK139</f>
        <v>0</v>
      </c>
      <c r="AP139" s="110">
        <f t="shared" ref="AP139" si="672">AH139+AL139</f>
        <v>0</v>
      </c>
      <c r="AQ139" s="110"/>
      <c r="AR139" s="110">
        <v>129600</v>
      </c>
      <c r="AS139" s="110">
        <f>AR139</f>
        <v>129600</v>
      </c>
      <c r="AT139" s="110"/>
      <c r="AU139" s="110"/>
      <c r="AV139" s="110"/>
      <c r="AW139" s="110">
        <f>AV139</f>
        <v>0</v>
      </c>
      <c r="AX139" s="110"/>
      <c r="AY139" s="110"/>
      <c r="AZ139" s="110">
        <f t="shared" ref="AZ139" si="673">AR139+AV139</f>
        <v>129600</v>
      </c>
      <c r="BA139" s="110">
        <f t="shared" ref="BA139" si="674">AS139+AW139</f>
        <v>129600</v>
      </c>
      <c r="BB139" s="110">
        <f t="shared" ref="BB139" si="675">AT139+AX139</f>
        <v>0</v>
      </c>
      <c r="BC139" s="110">
        <f t="shared" ref="BC139" si="676">AU139+AY139</f>
        <v>0</v>
      </c>
    </row>
    <row r="140" spans="1:55" s="109" customFormat="1" ht="17.25" customHeight="1" x14ac:dyDescent="0.25">
      <c r="A140" s="147" t="s">
        <v>105</v>
      </c>
      <c r="B140" s="35"/>
      <c r="C140" s="35"/>
      <c r="D140" s="35"/>
      <c r="E140" s="120">
        <v>851</v>
      </c>
      <c r="F140" s="143" t="s">
        <v>75</v>
      </c>
      <c r="G140" s="143" t="s">
        <v>11</v>
      </c>
      <c r="H140" s="145" t="s">
        <v>106</v>
      </c>
      <c r="I140" s="143"/>
      <c r="J140" s="110">
        <f t="shared" ref="J140:BC140" si="677">J141</f>
        <v>6937900</v>
      </c>
      <c r="K140" s="110">
        <f t="shared" si="677"/>
        <v>0</v>
      </c>
      <c r="L140" s="110">
        <f t="shared" si="677"/>
        <v>6937900</v>
      </c>
      <c r="M140" s="110">
        <f t="shared" si="677"/>
        <v>0</v>
      </c>
      <c r="N140" s="110">
        <f t="shared" si="677"/>
        <v>100000</v>
      </c>
      <c r="O140" s="110">
        <f t="shared" si="677"/>
        <v>0</v>
      </c>
      <c r="P140" s="110">
        <f t="shared" si="677"/>
        <v>100000</v>
      </c>
      <c r="Q140" s="110">
        <f t="shared" si="677"/>
        <v>0</v>
      </c>
      <c r="R140" s="110">
        <f t="shared" si="677"/>
        <v>7037900</v>
      </c>
      <c r="S140" s="110">
        <f t="shared" si="677"/>
        <v>0</v>
      </c>
      <c r="T140" s="110">
        <f t="shared" si="677"/>
        <v>7037900</v>
      </c>
      <c r="U140" s="110">
        <f t="shared" si="677"/>
        <v>0</v>
      </c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>
        <f t="shared" si="677"/>
        <v>6532460</v>
      </c>
      <c r="AF140" s="110">
        <f t="shared" si="677"/>
        <v>0</v>
      </c>
      <c r="AG140" s="110">
        <f t="shared" si="677"/>
        <v>6532460</v>
      </c>
      <c r="AH140" s="110">
        <f t="shared" si="677"/>
        <v>0</v>
      </c>
      <c r="AI140" s="110">
        <f t="shared" si="677"/>
        <v>0</v>
      </c>
      <c r="AJ140" s="110">
        <f t="shared" si="677"/>
        <v>0</v>
      </c>
      <c r="AK140" s="110">
        <f t="shared" si="677"/>
        <v>0</v>
      </c>
      <c r="AL140" s="110">
        <f t="shared" si="677"/>
        <v>0</v>
      </c>
      <c r="AM140" s="110">
        <f t="shared" si="677"/>
        <v>6532460</v>
      </c>
      <c r="AN140" s="110">
        <f t="shared" si="677"/>
        <v>0</v>
      </c>
      <c r="AO140" s="110">
        <f t="shared" si="677"/>
        <v>6532460</v>
      </c>
      <c r="AP140" s="110">
        <f t="shared" si="677"/>
        <v>0</v>
      </c>
      <c r="AQ140" s="110"/>
      <c r="AR140" s="110">
        <f t="shared" si="677"/>
        <v>6532460</v>
      </c>
      <c r="AS140" s="110">
        <f t="shared" si="677"/>
        <v>0</v>
      </c>
      <c r="AT140" s="110">
        <f t="shared" si="677"/>
        <v>6532460</v>
      </c>
      <c r="AU140" s="110">
        <f t="shared" si="677"/>
        <v>0</v>
      </c>
      <c r="AV140" s="110">
        <f t="shared" si="677"/>
        <v>0</v>
      </c>
      <c r="AW140" s="110">
        <f t="shared" si="677"/>
        <v>0</v>
      </c>
      <c r="AX140" s="110">
        <f t="shared" si="677"/>
        <v>0</v>
      </c>
      <c r="AY140" s="110">
        <f t="shared" si="677"/>
        <v>0</v>
      </c>
      <c r="AZ140" s="110">
        <f t="shared" si="677"/>
        <v>6532460</v>
      </c>
      <c r="BA140" s="110">
        <f t="shared" si="677"/>
        <v>0</v>
      </c>
      <c r="BB140" s="110">
        <f t="shared" si="677"/>
        <v>6532460</v>
      </c>
      <c r="BC140" s="110">
        <f t="shared" si="677"/>
        <v>0</v>
      </c>
    </row>
    <row r="141" spans="1:55" s="109" customFormat="1" ht="61.5" customHeight="1" x14ac:dyDescent="0.25">
      <c r="A141" s="147" t="s">
        <v>53</v>
      </c>
      <c r="B141" s="146"/>
      <c r="C141" s="146"/>
      <c r="D141" s="146"/>
      <c r="E141" s="120">
        <v>851</v>
      </c>
      <c r="F141" s="143" t="s">
        <v>75</v>
      </c>
      <c r="G141" s="143" t="s">
        <v>11</v>
      </c>
      <c r="H141" s="145" t="s">
        <v>106</v>
      </c>
      <c r="I141" s="143" t="s">
        <v>107</v>
      </c>
      <c r="J141" s="110">
        <f t="shared" ref="J141:BC141" si="678">J142</f>
        <v>6937900</v>
      </c>
      <c r="K141" s="110">
        <f t="shared" si="678"/>
        <v>0</v>
      </c>
      <c r="L141" s="110">
        <f t="shared" si="678"/>
        <v>6937900</v>
      </c>
      <c r="M141" s="110">
        <f t="shared" si="678"/>
        <v>0</v>
      </c>
      <c r="N141" s="110">
        <f t="shared" si="678"/>
        <v>100000</v>
      </c>
      <c r="O141" s="110">
        <f t="shared" si="678"/>
        <v>0</v>
      </c>
      <c r="P141" s="110">
        <f t="shared" si="678"/>
        <v>100000</v>
      </c>
      <c r="Q141" s="110">
        <f t="shared" si="678"/>
        <v>0</v>
      </c>
      <c r="R141" s="110">
        <f t="shared" si="678"/>
        <v>7037900</v>
      </c>
      <c r="S141" s="110">
        <f t="shared" si="678"/>
        <v>0</v>
      </c>
      <c r="T141" s="110">
        <f t="shared" si="678"/>
        <v>7037900</v>
      </c>
      <c r="U141" s="110">
        <f t="shared" si="678"/>
        <v>0</v>
      </c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>
        <f t="shared" si="678"/>
        <v>6532460</v>
      </c>
      <c r="AF141" s="110">
        <f t="shared" si="678"/>
        <v>0</v>
      </c>
      <c r="AG141" s="110">
        <f t="shared" si="678"/>
        <v>6532460</v>
      </c>
      <c r="AH141" s="110">
        <f t="shared" si="678"/>
        <v>0</v>
      </c>
      <c r="AI141" s="110">
        <f t="shared" si="678"/>
        <v>0</v>
      </c>
      <c r="AJ141" s="110">
        <f t="shared" si="678"/>
        <v>0</v>
      </c>
      <c r="AK141" s="110">
        <f t="shared" si="678"/>
        <v>0</v>
      </c>
      <c r="AL141" s="110">
        <f t="shared" si="678"/>
        <v>0</v>
      </c>
      <c r="AM141" s="110">
        <f t="shared" si="678"/>
        <v>6532460</v>
      </c>
      <c r="AN141" s="110">
        <f t="shared" si="678"/>
        <v>0</v>
      </c>
      <c r="AO141" s="110">
        <f t="shared" si="678"/>
        <v>6532460</v>
      </c>
      <c r="AP141" s="110">
        <f t="shared" si="678"/>
        <v>0</v>
      </c>
      <c r="AQ141" s="110"/>
      <c r="AR141" s="110">
        <f t="shared" si="678"/>
        <v>6532460</v>
      </c>
      <c r="AS141" s="110">
        <f t="shared" si="678"/>
        <v>0</v>
      </c>
      <c r="AT141" s="110">
        <f t="shared" si="678"/>
        <v>6532460</v>
      </c>
      <c r="AU141" s="110">
        <f t="shared" si="678"/>
        <v>0</v>
      </c>
      <c r="AV141" s="110">
        <f t="shared" si="678"/>
        <v>0</v>
      </c>
      <c r="AW141" s="110">
        <f t="shared" si="678"/>
        <v>0</v>
      </c>
      <c r="AX141" s="110">
        <f t="shared" si="678"/>
        <v>0</v>
      </c>
      <c r="AY141" s="110">
        <f t="shared" si="678"/>
        <v>0</v>
      </c>
      <c r="AZ141" s="110">
        <f t="shared" si="678"/>
        <v>6532460</v>
      </c>
      <c r="BA141" s="110">
        <f t="shared" si="678"/>
        <v>0</v>
      </c>
      <c r="BB141" s="110">
        <f t="shared" si="678"/>
        <v>6532460</v>
      </c>
      <c r="BC141" s="110">
        <f t="shared" si="678"/>
        <v>0</v>
      </c>
    </row>
    <row r="142" spans="1:55" s="109" customFormat="1" ht="30.75" customHeight="1" x14ac:dyDescent="0.25">
      <c r="A142" s="147" t="s">
        <v>108</v>
      </c>
      <c r="B142" s="146"/>
      <c r="C142" s="146"/>
      <c r="D142" s="146"/>
      <c r="E142" s="120">
        <v>851</v>
      </c>
      <c r="F142" s="143" t="s">
        <v>75</v>
      </c>
      <c r="G142" s="143" t="s">
        <v>11</v>
      </c>
      <c r="H142" s="145" t="s">
        <v>106</v>
      </c>
      <c r="I142" s="143" t="s">
        <v>109</v>
      </c>
      <c r="J142" s="110">
        <v>6937900</v>
      </c>
      <c r="K142" s="110"/>
      <c r="L142" s="110">
        <f>J142</f>
        <v>6937900</v>
      </c>
      <c r="M142" s="110"/>
      <c r="N142" s="110">
        <v>100000</v>
      </c>
      <c r="O142" s="110"/>
      <c r="P142" s="110">
        <f>N142</f>
        <v>100000</v>
      </c>
      <c r="Q142" s="110"/>
      <c r="R142" s="110">
        <f t="shared" si="665"/>
        <v>7037900</v>
      </c>
      <c r="S142" s="110">
        <f t="shared" ref="S142" si="679">K142+O142</f>
        <v>0</v>
      </c>
      <c r="T142" s="110">
        <f t="shared" ref="T142" si="680">L142+P142</f>
        <v>7037900</v>
      </c>
      <c r="U142" s="110">
        <f t="shared" ref="U142" si="681">M142+Q142</f>
        <v>0</v>
      </c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>
        <v>6532460</v>
      </c>
      <c r="AF142" s="110"/>
      <c r="AG142" s="110">
        <f>AE142</f>
        <v>6532460</v>
      </c>
      <c r="AH142" s="110"/>
      <c r="AI142" s="110"/>
      <c r="AJ142" s="110"/>
      <c r="AK142" s="110">
        <f>AI142</f>
        <v>0</v>
      </c>
      <c r="AL142" s="110"/>
      <c r="AM142" s="110">
        <f t="shared" ref="AM142" si="682">AE142+AI142</f>
        <v>6532460</v>
      </c>
      <c r="AN142" s="110">
        <f t="shared" ref="AN142" si="683">AF142+AJ142</f>
        <v>0</v>
      </c>
      <c r="AO142" s="110">
        <f t="shared" ref="AO142" si="684">AG142+AK142</f>
        <v>6532460</v>
      </c>
      <c r="AP142" s="110">
        <f t="shared" ref="AP142" si="685">AH142+AL142</f>
        <v>0</v>
      </c>
      <c r="AQ142" s="110"/>
      <c r="AR142" s="110">
        <v>6532460</v>
      </c>
      <c r="AS142" s="110"/>
      <c r="AT142" s="110">
        <f>AR142</f>
        <v>6532460</v>
      </c>
      <c r="AU142" s="110"/>
      <c r="AV142" s="110"/>
      <c r="AW142" s="110"/>
      <c r="AX142" s="110">
        <f>AV142</f>
        <v>0</v>
      </c>
      <c r="AY142" s="110"/>
      <c r="AZ142" s="110">
        <f t="shared" ref="AZ142" si="686">AR142+AV142</f>
        <v>6532460</v>
      </c>
      <c r="BA142" s="110">
        <f t="shared" ref="BA142" si="687">AS142+AW142</f>
        <v>0</v>
      </c>
      <c r="BB142" s="110">
        <f t="shared" ref="BB142" si="688">AT142+AX142</f>
        <v>6532460</v>
      </c>
      <c r="BC142" s="110">
        <f t="shared" ref="BC142" si="689">AU142+AY142</f>
        <v>0</v>
      </c>
    </row>
    <row r="143" spans="1:55" s="109" customFormat="1" ht="31.5" customHeight="1" x14ac:dyDescent="0.25">
      <c r="A143" s="147" t="s">
        <v>110</v>
      </c>
      <c r="B143" s="35"/>
      <c r="C143" s="35"/>
      <c r="D143" s="35"/>
      <c r="E143" s="120">
        <v>851</v>
      </c>
      <c r="F143" s="143" t="s">
        <v>75</v>
      </c>
      <c r="G143" s="143" t="s">
        <v>11</v>
      </c>
      <c r="H143" s="145" t="s">
        <v>111</v>
      </c>
      <c r="I143" s="143"/>
      <c r="J143" s="110">
        <f t="shared" ref="J143:AV144" si="690">J144</f>
        <v>5980300</v>
      </c>
      <c r="K143" s="110">
        <f t="shared" si="690"/>
        <v>0</v>
      </c>
      <c r="L143" s="110">
        <f t="shared" si="690"/>
        <v>5980300</v>
      </c>
      <c r="M143" s="110">
        <f t="shared" si="690"/>
        <v>0</v>
      </c>
      <c r="N143" s="110">
        <f t="shared" si="690"/>
        <v>55967</v>
      </c>
      <c r="O143" s="110">
        <f t="shared" si="690"/>
        <v>0</v>
      </c>
      <c r="P143" s="110">
        <f t="shared" si="690"/>
        <v>55967</v>
      </c>
      <c r="Q143" s="110">
        <f t="shared" si="690"/>
        <v>0</v>
      </c>
      <c r="R143" s="110">
        <f t="shared" si="690"/>
        <v>6036267</v>
      </c>
      <c r="S143" s="110">
        <f t="shared" si="690"/>
        <v>0</v>
      </c>
      <c r="T143" s="110">
        <f t="shared" si="690"/>
        <v>6036267</v>
      </c>
      <c r="U143" s="110">
        <f t="shared" si="690"/>
        <v>0</v>
      </c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>
        <f t="shared" si="690"/>
        <v>5632347</v>
      </c>
      <c r="AF143" s="110">
        <f t="shared" si="690"/>
        <v>0</v>
      </c>
      <c r="AG143" s="110">
        <f t="shared" si="690"/>
        <v>5632347</v>
      </c>
      <c r="AH143" s="110">
        <f t="shared" si="690"/>
        <v>0</v>
      </c>
      <c r="AI143" s="110">
        <f t="shared" si="690"/>
        <v>0</v>
      </c>
      <c r="AJ143" s="110">
        <f t="shared" si="690"/>
        <v>0</v>
      </c>
      <c r="AK143" s="110">
        <f t="shared" si="690"/>
        <v>0</v>
      </c>
      <c r="AL143" s="110">
        <f t="shared" si="690"/>
        <v>0</v>
      </c>
      <c r="AM143" s="110">
        <f t="shared" si="690"/>
        <v>5632347</v>
      </c>
      <c r="AN143" s="110">
        <f t="shared" si="690"/>
        <v>0</v>
      </c>
      <c r="AO143" s="110">
        <f t="shared" si="690"/>
        <v>5632347</v>
      </c>
      <c r="AP143" s="110">
        <f t="shared" si="690"/>
        <v>0</v>
      </c>
      <c r="AQ143" s="110"/>
      <c r="AR143" s="110">
        <f t="shared" si="690"/>
        <v>5632347</v>
      </c>
      <c r="AS143" s="110">
        <f t="shared" si="690"/>
        <v>0</v>
      </c>
      <c r="AT143" s="110">
        <f t="shared" si="690"/>
        <v>5632347</v>
      </c>
      <c r="AU143" s="110">
        <f t="shared" si="690"/>
        <v>0</v>
      </c>
      <c r="AV143" s="110">
        <f t="shared" si="690"/>
        <v>0</v>
      </c>
      <c r="AW143" s="110">
        <f t="shared" ref="AV143:BC144" si="691">AW144</f>
        <v>0</v>
      </c>
      <c r="AX143" s="110">
        <f t="shared" si="691"/>
        <v>0</v>
      </c>
      <c r="AY143" s="110">
        <f t="shared" si="691"/>
        <v>0</v>
      </c>
      <c r="AZ143" s="110">
        <f t="shared" si="691"/>
        <v>5632347</v>
      </c>
      <c r="BA143" s="110">
        <f t="shared" si="691"/>
        <v>0</v>
      </c>
      <c r="BB143" s="110">
        <f t="shared" si="691"/>
        <v>5632347</v>
      </c>
      <c r="BC143" s="110">
        <f t="shared" si="691"/>
        <v>0</v>
      </c>
    </row>
    <row r="144" spans="1:55" s="109" customFormat="1" ht="61.5" customHeight="1" x14ac:dyDescent="0.25">
      <c r="A144" s="147" t="s">
        <v>53</v>
      </c>
      <c r="B144" s="35"/>
      <c r="C144" s="35"/>
      <c r="D144" s="35"/>
      <c r="E144" s="120">
        <v>851</v>
      </c>
      <c r="F144" s="143" t="s">
        <v>75</v>
      </c>
      <c r="G144" s="143" t="s">
        <v>11</v>
      </c>
      <c r="H144" s="145" t="s">
        <v>111</v>
      </c>
      <c r="I144" s="36">
        <v>600</v>
      </c>
      <c r="J144" s="110">
        <f t="shared" si="690"/>
        <v>5980300</v>
      </c>
      <c r="K144" s="110">
        <f t="shared" si="690"/>
        <v>0</v>
      </c>
      <c r="L144" s="110">
        <f t="shared" si="690"/>
        <v>5980300</v>
      </c>
      <c r="M144" s="110">
        <f t="shared" si="690"/>
        <v>0</v>
      </c>
      <c r="N144" s="110">
        <f t="shared" si="690"/>
        <v>55967</v>
      </c>
      <c r="O144" s="110">
        <f t="shared" si="690"/>
        <v>0</v>
      </c>
      <c r="P144" s="110">
        <f t="shared" si="690"/>
        <v>55967</v>
      </c>
      <c r="Q144" s="110">
        <f t="shared" si="690"/>
        <v>0</v>
      </c>
      <c r="R144" s="110">
        <f t="shared" si="690"/>
        <v>6036267</v>
      </c>
      <c r="S144" s="110">
        <f t="shared" si="690"/>
        <v>0</v>
      </c>
      <c r="T144" s="110">
        <f t="shared" si="690"/>
        <v>6036267</v>
      </c>
      <c r="U144" s="110">
        <f t="shared" si="690"/>
        <v>0</v>
      </c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>
        <f t="shared" si="690"/>
        <v>5632347</v>
      </c>
      <c r="AF144" s="110">
        <f t="shared" si="690"/>
        <v>0</v>
      </c>
      <c r="AG144" s="110">
        <f t="shared" si="690"/>
        <v>5632347</v>
      </c>
      <c r="AH144" s="110">
        <f t="shared" si="690"/>
        <v>0</v>
      </c>
      <c r="AI144" s="110">
        <f t="shared" si="690"/>
        <v>0</v>
      </c>
      <c r="AJ144" s="110">
        <f t="shared" si="690"/>
        <v>0</v>
      </c>
      <c r="AK144" s="110">
        <f t="shared" si="690"/>
        <v>0</v>
      </c>
      <c r="AL144" s="110">
        <f t="shared" si="690"/>
        <v>0</v>
      </c>
      <c r="AM144" s="110">
        <f t="shared" si="690"/>
        <v>5632347</v>
      </c>
      <c r="AN144" s="110">
        <f t="shared" si="690"/>
        <v>0</v>
      </c>
      <c r="AO144" s="110">
        <f t="shared" si="690"/>
        <v>5632347</v>
      </c>
      <c r="AP144" s="110">
        <f t="shared" si="690"/>
        <v>0</v>
      </c>
      <c r="AQ144" s="110"/>
      <c r="AR144" s="110">
        <f t="shared" si="690"/>
        <v>5632347</v>
      </c>
      <c r="AS144" s="110">
        <f t="shared" si="690"/>
        <v>0</v>
      </c>
      <c r="AT144" s="110">
        <f t="shared" si="690"/>
        <v>5632347</v>
      </c>
      <c r="AU144" s="110">
        <f t="shared" si="690"/>
        <v>0</v>
      </c>
      <c r="AV144" s="110">
        <f t="shared" si="691"/>
        <v>0</v>
      </c>
      <c r="AW144" s="110">
        <f t="shared" si="691"/>
        <v>0</v>
      </c>
      <c r="AX144" s="110">
        <f t="shared" si="691"/>
        <v>0</v>
      </c>
      <c r="AY144" s="110">
        <f t="shared" si="691"/>
        <v>0</v>
      </c>
      <c r="AZ144" s="110">
        <f t="shared" si="691"/>
        <v>5632347</v>
      </c>
      <c r="BA144" s="110">
        <f t="shared" si="691"/>
        <v>0</v>
      </c>
      <c r="BB144" s="110">
        <f t="shared" si="691"/>
        <v>5632347</v>
      </c>
      <c r="BC144" s="110">
        <f t="shared" si="691"/>
        <v>0</v>
      </c>
    </row>
    <row r="145" spans="1:55" s="109" customFormat="1" ht="34.5" customHeight="1" x14ac:dyDescent="0.25">
      <c r="A145" s="147" t="s">
        <v>108</v>
      </c>
      <c r="B145" s="35"/>
      <c r="C145" s="35"/>
      <c r="D145" s="35"/>
      <c r="E145" s="120">
        <v>851</v>
      </c>
      <c r="F145" s="143" t="s">
        <v>75</v>
      </c>
      <c r="G145" s="143" t="s">
        <v>11</v>
      </c>
      <c r="H145" s="145" t="s">
        <v>111</v>
      </c>
      <c r="I145" s="143" t="s">
        <v>109</v>
      </c>
      <c r="J145" s="110">
        <v>5980300</v>
      </c>
      <c r="K145" s="110"/>
      <c r="L145" s="110">
        <f>J145</f>
        <v>5980300</v>
      </c>
      <c r="M145" s="110"/>
      <c r="N145" s="110">
        <v>55967</v>
      </c>
      <c r="O145" s="110"/>
      <c r="P145" s="110">
        <f>N145</f>
        <v>55967</v>
      </c>
      <c r="Q145" s="110"/>
      <c r="R145" s="110">
        <f t="shared" si="665"/>
        <v>6036267</v>
      </c>
      <c r="S145" s="110">
        <f t="shared" ref="S145" si="692">K145+O145</f>
        <v>0</v>
      </c>
      <c r="T145" s="110">
        <f t="shared" ref="T145" si="693">L145+P145</f>
        <v>6036267</v>
      </c>
      <c r="U145" s="110">
        <f t="shared" ref="U145" si="694">M145+Q145</f>
        <v>0</v>
      </c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>
        <v>5632347</v>
      </c>
      <c r="AF145" s="110"/>
      <c r="AG145" s="110">
        <f>AE145</f>
        <v>5632347</v>
      </c>
      <c r="AH145" s="110"/>
      <c r="AI145" s="110"/>
      <c r="AJ145" s="110"/>
      <c r="AK145" s="110">
        <f>AI145</f>
        <v>0</v>
      </c>
      <c r="AL145" s="110"/>
      <c r="AM145" s="110">
        <f t="shared" ref="AM145" si="695">AE145+AI145</f>
        <v>5632347</v>
      </c>
      <c r="AN145" s="110">
        <f t="shared" ref="AN145" si="696">AF145+AJ145</f>
        <v>0</v>
      </c>
      <c r="AO145" s="110">
        <f t="shared" ref="AO145" si="697">AG145+AK145</f>
        <v>5632347</v>
      </c>
      <c r="AP145" s="110">
        <f t="shared" ref="AP145" si="698">AH145+AL145</f>
        <v>0</v>
      </c>
      <c r="AQ145" s="110"/>
      <c r="AR145" s="110">
        <v>5632347</v>
      </c>
      <c r="AS145" s="110"/>
      <c r="AT145" s="110">
        <f>AR145</f>
        <v>5632347</v>
      </c>
      <c r="AU145" s="110"/>
      <c r="AV145" s="110"/>
      <c r="AW145" s="110"/>
      <c r="AX145" s="110">
        <f>AV145</f>
        <v>0</v>
      </c>
      <c r="AY145" s="110"/>
      <c r="AZ145" s="110">
        <f t="shared" ref="AZ145" si="699">AR145+AV145</f>
        <v>5632347</v>
      </c>
      <c r="BA145" s="110">
        <f t="shared" ref="BA145" si="700">AS145+AW145</f>
        <v>0</v>
      </c>
      <c r="BB145" s="110">
        <f t="shared" ref="BB145" si="701">AT145+AX145</f>
        <v>5632347</v>
      </c>
      <c r="BC145" s="110">
        <f t="shared" ref="BC145" si="702">AU145+AY145</f>
        <v>0</v>
      </c>
    </row>
    <row r="146" spans="1:55" s="109" customFormat="1" ht="17.25" hidden="1" customHeight="1" x14ac:dyDescent="0.25">
      <c r="A146" s="147" t="s">
        <v>116</v>
      </c>
      <c r="B146" s="35"/>
      <c r="C146" s="35"/>
      <c r="D146" s="35"/>
      <c r="E146" s="120">
        <v>851</v>
      </c>
      <c r="F146" s="143" t="s">
        <v>75</v>
      </c>
      <c r="G146" s="143" t="s">
        <v>11</v>
      </c>
      <c r="H146" s="145" t="s">
        <v>117</v>
      </c>
      <c r="I146" s="143"/>
      <c r="J146" s="110">
        <f t="shared" ref="J146" si="703">J147+J149</f>
        <v>232500</v>
      </c>
      <c r="K146" s="110">
        <f t="shared" ref="K146:U146" si="704">K147+K149</f>
        <v>0</v>
      </c>
      <c r="L146" s="110">
        <f t="shared" si="704"/>
        <v>232500</v>
      </c>
      <c r="M146" s="110">
        <f t="shared" si="704"/>
        <v>0</v>
      </c>
      <c r="N146" s="110">
        <f t="shared" si="704"/>
        <v>0</v>
      </c>
      <c r="O146" s="110">
        <f t="shared" ref="O146:Q146" si="705">O147+O149</f>
        <v>0</v>
      </c>
      <c r="P146" s="110">
        <f t="shared" si="705"/>
        <v>0</v>
      </c>
      <c r="Q146" s="110">
        <f t="shared" si="705"/>
        <v>0</v>
      </c>
      <c r="R146" s="110">
        <f t="shared" si="704"/>
        <v>232500</v>
      </c>
      <c r="S146" s="110">
        <f t="shared" si="704"/>
        <v>0</v>
      </c>
      <c r="T146" s="110">
        <f t="shared" si="704"/>
        <v>232500</v>
      </c>
      <c r="U146" s="110">
        <f t="shared" si="704"/>
        <v>0</v>
      </c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>
        <f t="shared" ref="AE146:AR146" si="706">AE147+AE149</f>
        <v>0</v>
      </c>
      <c r="AF146" s="110">
        <f t="shared" si="706"/>
        <v>0</v>
      </c>
      <c r="AG146" s="110">
        <f t="shared" si="706"/>
        <v>0</v>
      </c>
      <c r="AH146" s="110">
        <f t="shared" si="706"/>
        <v>0</v>
      </c>
      <c r="AI146" s="110">
        <f t="shared" si="706"/>
        <v>0</v>
      </c>
      <c r="AJ146" s="110">
        <f t="shared" si="706"/>
        <v>0</v>
      </c>
      <c r="AK146" s="110">
        <f t="shared" si="706"/>
        <v>0</v>
      </c>
      <c r="AL146" s="110">
        <f t="shared" si="706"/>
        <v>0</v>
      </c>
      <c r="AM146" s="110">
        <f t="shared" si="706"/>
        <v>0</v>
      </c>
      <c r="AN146" s="110">
        <f t="shared" si="706"/>
        <v>0</v>
      </c>
      <c r="AO146" s="110">
        <f t="shared" si="706"/>
        <v>0</v>
      </c>
      <c r="AP146" s="110">
        <f t="shared" si="706"/>
        <v>0</v>
      </c>
      <c r="AQ146" s="110"/>
      <c r="AR146" s="110">
        <f t="shared" si="706"/>
        <v>0</v>
      </c>
      <c r="AS146" s="110">
        <f t="shared" ref="AS146:BC146" si="707">AS147+AS149</f>
        <v>0</v>
      </c>
      <c r="AT146" s="110">
        <f t="shared" si="707"/>
        <v>0</v>
      </c>
      <c r="AU146" s="110">
        <f t="shared" si="707"/>
        <v>0</v>
      </c>
      <c r="AV146" s="110">
        <f t="shared" si="707"/>
        <v>0</v>
      </c>
      <c r="AW146" s="110">
        <f t="shared" si="707"/>
        <v>0</v>
      </c>
      <c r="AX146" s="110">
        <f t="shared" si="707"/>
        <v>0</v>
      </c>
      <c r="AY146" s="110">
        <f t="shared" si="707"/>
        <v>0</v>
      </c>
      <c r="AZ146" s="110">
        <f t="shared" si="707"/>
        <v>0</v>
      </c>
      <c r="BA146" s="110">
        <f t="shared" si="707"/>
        <v>0</v>
      </c>
      <c r="BB146" s="110">
        <f t="shared" si="707"/>
        <v>0</v>
      </c>
      <c r="BC146" s="110">
        <f t="shared" si="707"/>
        <v>0</v>
      </c>
    </row>
    <row r="147" spans="1:55" s="109" customFormat="1" ht="17.25" hidden="1" customHeight="1" x14ac:dyDescent="0.25">
      <c r="A147" s="147" t="s">
        <v>22</v>
      </c>
      <c r="B147" s="111"/>
      <c r="C147" s="111"/>
      <c r="D147" s="111"/>
      <c r="E147" s="120">
        <v>851</v>
      </c>
      <c r="F147" s="143" t="s">
        <v>75</v>
      </c>
      <c r="G147" s="143" t="s">
        <v>11</v>
      </c>
      <c r="H147" s="145" t="s">
        <v>117</v>
      </c>
      <c r="I147" s="143" t="s">
        <v>23</v>
      </c>
      <c r="J147" s="110">
        <f t="shared" ref="J147:BC147" si="708">J148</f>
        <v>172500</v>
      </c>
      <c r="K147" s="110">
        <f t="shared" si="708"/>
        <v>0</v>
      </c>
      <c r="L147" s="110">
        <f t="shared" si="708"/>
        <v>172500</v>
      </c>
      <c r="M147" s="110">
        <f t="shared" si="708"/>
        <v>0</v>
      </c>
      <c r="N147" s="110">
        <f t="shared" si="708"/>
        <v>0</v>
      </c>
      <c r="O147" s="110">
        <f t="shared" si="708"/>
        <v>0</v>
      </c>
      <c r="P147" s="110">
        <f t="shared" si="708"/>
        <v>0</v>
      </c>
      <c r="Q147" s="110">
        <f t="shared" si="708"/>
        <v>0</v>
      </c>
      <c r="R147" s="110">
        <f t="shared" si="708"/>
        <v>172500</v>
      </c>
      <c r="S147" s="110">
        <f t="shared" si="708"/>
        <v>0</v>
      </c>
      <c r="T147" s="110">
        <f t="shared" si="708"/>
        <v>172500</v>
      </c>
      <c r="U147" s="110">
        <f t="shared" si="708"/>
        <v>0</v>
      </c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>
        <f t="shared" si="708"/>
        <v>0</v>
      </c>
      <c r="AF147" s="110">
        <f t="shared" si="708"/>
        <v>0</v>
      </c>
      <c r="AG147" s="110">
        <f t="shared" si="708"/>
        <v>0</v>
      </c>
      <c r="AH147" s="110">
        <f t="shared" si="708"/>
        <v>0</v>
      </c>
      <c r="AI147" s="110">
        <f t="shared" si="708"/>
        <v>0</v>
      </c>
      <c r="AJ147" s="110">
        <f t="shared" si="708"/>
        <v>0</v>
      </c>
      <c r="AK147" s="110">
        <f t="shared" si="708"/>
        <v>0</v>
      </c>
      <c r="AL147" s="110">
        <f t="shared" si="708"/>
        <v>0</v>
      </c>
      <c r="AM147" s="110">
        <f t="shared" si="708"/>
        <v>0</v>
      </c>
      <c r="AN147" s="110">
        <f t="shared" si="708"/>
        <v>0</v>
      </c>
      <c r="AO147" s="110">
        <f t="shared" si="708"/>
        <v>0</v>
      </c>
      <c r="AP147" s="110">
        <f t="shared" si="708"/>
        <v>0</v>
      </c>
      <c r="AQ147" s="110"/>
      <c r="AR147" s="110">
        <f t="shared" si="708"/>
        <v>0</v>
      </c>
      <c r="AS147" s="110">
        <f t="shared" si="708"/>
        <v>0</v>
      </c>
      <c r="AT147" s="110">
        <f t="shared" si="708"/>
        <v>0</v>
      </c>
      <c r="AU147" s="110">
        <f t="shared" si="708"/>
        <v>0</v>
      </c>
      <c r="AV147" s="110">
        <f t="shared" si="708"/>
        <v>0</v>
      </c>
      <c r="AW147" s="110">
        <f t="shared" si="708"/>
        <v>0</v>
      </c>
      <c r="AX147" s="110">
        <f t="shared" si="708"/>
        <v>0</v>
      </c>
      <c r="AY147" s="110">
        <f t="shared" si="708"/>
        <v>0</v>
      </c>
      <c r="AZ147" s="110">
        <f t="shared" si="708"/>
        <v>0</v>
      </c>
      <c r="BA147" s="110">
        <f t="shared" si="708"/>
        <v>0</v>
      </c>
      <c r="BB147" s="110">
        <f t="shared" si="708"/>
        <v>0</v>
      </c>
      <c r="BC147" s="110">
        <f t="shared" si="708"/>
        <v>0</v>
      </c>
    </row>
    <row r="148" spans="1:55" s="109" customFormat="1" ht="17.25" hidden="1" customHeight="1" x14ac:dyDescent="0.25">
      <c r="A148" s="147" t="s">
        <v>9</v>
      </c>
      <c r="B148" s="35"/>
      <c r="C148" s="35"/>
      <c r="D148" s="35"/>
      <c r="E148" s="120">
        <v>851</v>
      </c>
      <c r="F148" s="143" t="s">
        <v>75</v>
      </c>
      <c r="G148" s="143" t="s">
        <v>11</v>
      </c>
      <c r="H148" s="145" t="s">
        <v>117</v>
      </c>
      <c r="I148" s="143" t="s">
        <v>24</v>
      </c>
      <c r="J148" s="110">
        <v>172500</v>
      </c>
      <c r="K148" s="110"/>
      <c r="L148" s="110">
        <f>J148</f>
        <v>172500</v>
      </c>
      <c r="M148" s="110"/>
      <c r="N148" s="110"/>
      <c r="O148" s="110"/>
      <c r="P148" s="110">
        <f>N148</f>
        <v>0</v>
      </c>
      <c r="Q148" s="110"/>
      <c r="R148" s="110">
        <f t="shared" si="665"/>
        <v>172500</v>
      </c>
      <c r="S148" s="110">
        <f t="shared" ref="S148" si="709">K148+O148</f>
        <v>0</v>
      </c>
      <c r="T148" s="110">
        <f t="shared" ref="T148" si="710">L148+P148</f>
        <v>172500</v>
      </c>
      <c r="U148" s="110">
        <f t="shared" ref="U148" si="711">M148+Q148</f>
        <v>0</v>
      </c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>
        <f>AE148</f>
        <v>0</v>
      </c>
      <c r="AH148" s="110"/>
      <c r="AI148" s="110"/>
      <c r="AJ148" s="110"/>
      <c r="AK148" s="110">
        <f>AI148</f>
        <v>0</v>
      </c>
      <c r="AL148" s="110"/>
      <c r="AM148" s="110">
        <f t="shared" ref="AM148" si="712">AE148+AI148</f>
        <v>0</v>
      </c>
      <c r="AN148" s="110">
        <f t="shared" ref="AN148" si="713">AF148+AJ148</f>
        <v>0</v>
      </c>
      <c r="AO148" s="110">
        <f t="shared" ref="AO148" si="714">AG148+AK148</f>
        <v>0</v>
      </c>
      <c r="AP148" s="110">
        <f t="shared" ref="AP148" si="715">AH148+AL148</f>
        <v>0</v>
      </c>
      <c r="AQ148" s="110"/>
      <c r="AR148" s="110"/>
      <c r="AS148" s="110"/>
      <c r="AT148" s="110">
        <f>AR148</f>
        <v>0</v>
      </c>
      <c r="AU148" s="110"/>
      <c r="AV148" s="110"/>
      <c r="AW148" s="110"/>
      <c r="AX148" s="110">
        <f>AV148</f>
        <v>0</v>
      </c>
      <c r="AY148" s="110"/>
      <c r="AZ148" s="110">
        <f t="shared" ref="AZ148" si="716">AR148+AV148</f>
        <v>0</v>
      </c>
      <c r="BA148" s="110">
        <f t="shared" ref="BA148" si="717">AS148+AW148</f>
        <v>0</v>
      </c>
      <c r="BB148" s="110">
        <f t="shared" ref="BB148" si="718">AT148+AX148</f>
        <v>0</v>
      </c>
      <c r="BC148" s="110">
        <f t="shared" ref="BC148" si="719">AU148+AY148</f>
        <v>0</v>
      </c>
    </row>
    <row r="149" spans="1:55" s="109" customFormat="1" ht="17.25" hidden="1" customHeight="1" x14ac:dyDescent="0.25">
      <c r="A149" s="147" t="s">
        <v>53</v>
      </c>
      <c r="B149" s="35"/>
      <c r="C149" s="35"/>
      <c r="D149" s="35"/>
      <c r="E149" s="120">
        <v>851</v>
      </c>
      <c r="F149" s="143" t="s">
        <v>75</v>
      </c>
      <c r="G149" s="143" t="s">
        <v>11</v>
      </c>
      <c r="H149" s="145" t="s">
        <v>117</v>
      </c>
      <c r="I149" s="143" t="s">
        <v>107</v>
      </c>
      <c r="J149" s="110">
        <f t="shared" ref="J149:BC149" si="720">J150</f>
        <v>60000</v>
      </c>
      <c r="K149" s="110">
        <f t="shared" si="720"/>
        <v>0</v>
      </c>
      <c r="L149" s="110">
        <f t="shared" si="720"/>
        <v>60000</v>
      </c>
      <c r="M149" s="110">
        <f t="shared" si="720"/>
        <v>0</v>
      </c>
      <c r="N149" s="110">
        <f t="shared" si="720"/>
        <v>0</v>
      </c>
      <c r="O149" s="110">
        <f t="shared" si="720"/>
        <v>0</v>
      </c>
      <c r="P149" s="110">
        <f t="shared" si="720"/>
        <v>0</v>
      </c>
      <c r="Q149" s="110">
        <f t="shared" si="720"/>
        <v>0</v>
      </c>
      <c r="R149" s="110">
        <f t="shared" si="720"/>
        <v>60000</v>
      </c>
      <c r="S149" s="110">
        <f t="shared" si="720"/>
        <v>0</v>
      </c>
      <c r="T149" s="110">
        <f t="shared" si="720"/>
        <v>60000</v>
      </c>
      <c r="U149" s="110">
        <f t="shared" si="720"/>
        <v>0</v>
      </c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>
        <f t="shared" si="720"/>
        <v>0</v>
      </c>
      <c r="AF149" s="110">
        <f t="shared" si="720"/>
        <v>0</v>
      </c>
      <c r="AG149" s="110">
        <f t="shared" si="720"/>
        <v>0</v>
      </c>
      <c r="AH149" s="110">
        <f t="shared" si="720"/>
        <v>0</v>
      </c>
      <c r="AI149" s="110">
        <f t="shared" si="720"/>
        <v>0</v>
      </c>
      <c r="AJ149" s="110">
        <f t="shared" si="720"/>
        <v>0</v>
      </c>
      <c r="AK149" s="110">
        <f t="shared" si="720"/>
        <v>0</v>
      </c>
      <c r="AL149" s="110">
        <f t="shared" si="720"/>
        <v>0</v>
      </c>
      <c r="AM149" s="110">
        <f t="shared" si="720"/>
        <v>0</v>
      </c>
      <c r="AN149" s="110">
        <f t="shared" si="720"/>
        <v>0</v>
      </c>
      <c r="AO149" s="110">
        <f t="shared" si="720"/>
        <v>0</v>
      </c>
      <c r="AP149" s="110">
        <f t="shared" si="720"/>
        <v>0</v>
      </c>
      <c r="AQ149" s="110"/>
      <c r="AR149" s="110">
        <f t="shared" si="720"/>
        <v>0</v>
      </c>
      <c r="AS149" s="110">
        <f t="shared" si="720"/>
        <v>0</v>
      </c>
      <c r="AT149" s="110">
        <f t="shared" si="720"/>
        <v>0</v>
      </c>
      <c r="AU149" s="110">
        <f t="shared" si="720"/>
        <v>0</v>
      </c>
      <c r="AV149" s="110">
        <f t="shared" si="720"/>
        <v>0</v>
      </c>
      <c r="AW149" s="110">
        <f t="shared" si="720"/>
        <v>0</v>
      </c>
      <c r="AX149" s="110">
        <f t="shared" si="720"/>
        <v>0</v>
      </c>
      <c r="AY149" s="110">
        <f t="shared" si="720"/>
        <v>0</v>
      </c>
      <c r="AZ149" s="110">
        <f t="shared" si="720"/>
        <v>0</v>
      </c>
      <c r="BA149" s="110">
        <f t="shared" si="720"/>
        <v>0</v>
      </c>
      <c r="BB149" s="110">
        <f t="shared" si="720"/>
        <v>0</v>
      </c>
      <c r="BC149" s="110">
        <f t="shared" si="720"/>
        <v>0</v>
      </c>
    </row>
    <row r="150" spans="1:55" s="109" customFormat="1" ht="17.25" hidden="1" customHeight="1" x14ac:dyDescent="0.25">
      <c r="A150" s="147" t="s">
        <v>108</v>
      </c>
      <c r="B150" s="35"/>
      <c r="C150" s="35"/>
      <c r="D150" s="35"/>
      <c r="E150" s="120">
        <v>851</v>
      </c>
      <c r="F150" s="143" t="s">
        <v>75</v>
      </c>
      <c r="G150" s="143" t="s">
        <v>11</v>
      </c>
      <c r="H150" s="145" t="s">
        <v>117</v>
      </c>
      <c r="I150" s="143" t="s">
        <v>109</v>
      </c>
      <c r="J150" s="110">
        <v>60000</v>
      </c>
      <c r="K150" s="110"/>
      <c r="L150" s="110">
        <f>J150</f>
        <v>60000</v>
      </c>
      <c r="M150" s="110"/>
      <c r="N150" s="110"/>
      <c r="O150" s="110"/>
      <c r="P150" s="110">
        <f>N150</f>
        <v>0</v>
      </c>
      <c r="Q150" s="110"/>
      <c r="R150" s="110">
        <f t="shared" si="665"/>
        <v>60000</v>
      </c>
      <c r="S150" s="110">
        <f t="shared" ref="S150" si="721">K150+O150</f>
        <v>0</v>
      </c>
      <c r="T150" s="110">
        <f t="shared" ref="T150" si="722">L150+P150</f>
        <v>60000</v>
      </c>
      <c r="U150" s="110">
        <f t="shared" ref="U150" si="723">M150+Q150</f>
        <v>0</v>
      </c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>
        <f>AE150</f>
        <v>0</v>
      </c>
      <c r="AH150" s="110"/>
      <c r="AI150" s="110"/>
      <c r="AJ150" s="110"/>
      <c r="AK150" s="110">
        <f>AI150</f>
        <v>0</v>
      </c>
      <c r="AL150" s="110"/>
      <c r="AM150" s="110">
        <f t="shared" ref="AM150" si="724">AE150+AI150</f>
        <v>0</v>
      </c>
      <c r="AN150" s="110">
        <f t="shared" ref="AN150" si="725">AF150+AJ150</f>
        <v>0</v>
      </c>
      <c r="AO150" s="110">
        <f t="shared" ref="AO150" si="726">AG150+AK150</f>
        <v>0</v>
      </c>
      <c r="AP150" s="110">
        <f t="shared" ref="AP150" si="727">AH150+AL150</f>
        <v>0</v>
      </c>
      <c r="AQ150" s="110"/>
      <c r="AR150" s="110"/>
      <c r="AS150" s="110"/>
      <c r="AT150" s="110">
        <f>AR150</f>
        <v>0</v>
      </c>
      <c r="AU150" s="110"/>
      <c r="AV150" s="110"/>
      <c r="AW150" s="110"/>
      <c r="AX150" s="110">
        <f>AV150</f>
        <v>0</v>
      </c>
      <c r="AY150" s="110"/>
      <c r="AZ150" s="110">
        <f t="shared" ref="AZ150" si="728">AR150+AV150</f>
        <v>0</v>
      </c>
      <c r="BA150" s="110">
        <f t="shared" ref="BA150" si="729">AS150+AW150</f>
        <v>0</v>
      </c>
      <c r="BB150" s="110">
        <f t="shared" ref="BB150" si="730">AT150+AX150</f>
        <v>0</v>
      </c>
      <c r="BC150" s="110">
        <f t="shared" ref="BC150" si="731">AU150+AY150</f>
        <v>0</v>
      </c>
    </row>
    <row r="151" spans="1:55" s="109" customFormat="1" ht="45.75" customHeight="1" x14ac:dyDescent="0.25">
      <c r="A151" s="149" t="s">
        <v>343</v>
      </c>
      <c r="B151" s="35"/>
      <c r="C151" s="35"/>
      <c r="D151" s="35"/>
      <c r="E151" s="120">
        <v>851</v>
      </c>
      <c r="F151" s="143" t="s">
        <v>75</v>
      </c>
      <c r="G151" s="143" t="s">
        <v>11</v>
      </c>
      <c r="H151" s="148" t="s">
        <v>344</v>
      </c>
      <c r="I151" s="143"/>
      <c r="J151" s="110">
        <f t="shared" ref="J151:BC151" si="732">J152</f>
        <v>0</v>
      </c>
      <c r="K151" s="110">
        <f t="shared" si="732"/>
        <v>0</v>
      </c>
      <c r="L151" s="110">
        <f t="shared" si="732"/>
        <v>0</v>
      </c>
      <c r="M151" s="110">
        <f t="shared" si="732"/>
        <v>0</v>
      </c>
      <c r="N151" s="110">
        <f t="shared" si="732"/>
        <v>417925</v>
      </c>
      <c r="O151" s="110">
        <f t="shared" si="732"/>
        <v>0</v>
      </c>
      <c r="P151" s="110">
        <f t="shared" si="732"/>
        <v>417925</v>
      </c>
      <c r="Q151" s="110">
        <f t="shared" si="732"/>
        <v>0</v>
      </c>
      <c r="R151" s="110">
        <f t="shared" si="732"/>
        <v>417925</v>
      </c>
      <c r="S151" s="110">
        <f t="shared" si="732"/>
        <v>0</v>
      </c>
      <c r="T151" s="110">
        <f t="shared" si="732"/>
        <v>417925</v>
      </c>
      <c r="U151" s="110">
        <f t="shared" si="732"/>
        <v>0</v>
      </c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>
        <f t="shared" si="732"/>
        <v>0</v>
      </c>
      <c r="AF151" s="110">
        <f t="shared" si="732"/>
        <v>0</v>
      </c>
      <c r="AG151" s="110">
        <f t="shared" si="732"/>
        <v>0</v>
      </c>
      <c r="AH151" s="110">
        <f t="shared" si="732"/>
        <v>0</v>
      </c>
      <c r="AI151" s="110">
        <f t="shared" si="732"/>
        <v>0</v>
      </c>
      <c r="AJ151" s="110">
        <f t="shared" si="732"/>
        <v>0</v>
      </c>
      <c r="AK151" s="110">
        <f t="shared" si="732"/>
        <v>0</v>
      </c>
      <c r="AL151" s="110">
        <f t="shared" si="732"/>
        <v>0</v>
      </c>
      <c r="AM151" s="110">
        <f t="shared" si="732"/>
        <v>0</v>
      </c>
      <c r="AN151" s="110">
        <f t="shared" si="732"/>
        <v>0</v>
      </c>
      <c r="AO151" s="110">
        <f t="shared" si="732"/>
        <v>0</v>
      </c>
      <c r="AP151" s="110">
        <f t="shared" si="732"/>
        <v>0</v>
      </c>
      <c r="AQ151" s="110"/>
      <c r="AR151" s="110">
        <f t="shared" si="732"/>
        <v>0</v>
      </c>
      <c r="AS151" s="110">
        <f t="shared" si="732"/>
        <v>0</v>
      </c>
      <c r="AT151" s="110">
        <f t="shared" si="732"/>
        <v>0</v>
      </c>
      <c r="AU151" s="110">
        <f t="shared" si="732"/>
        <v>0</v>
      </c>
      <c r="AV151" s="110">
        <f t="shared" si="732"/>
        <v>0</v>
      </c>
      <c r="AW151" s="110">
        <f t="shared" si="732"/>
        <v>0</v>
      </c>
      <c r="AX151" s="110">
        <f t="shared" si="732"/>
        <v>0</v>
      </c>
      <c r="AY151" s="110">
        <f t="shared" si="732"/>
        <v>0</v>
      </c>
      <c r="AZ151" s="110">
        <f t="shared" si="732"/>
        <v>0</v>
      </c>
      <c r="BA151" s="110">
        <f t="shared" si="732"/>
        <v>0</v>
      </c>
      <c r="BB151" s="110">
        <f t="shared" si="732"/>
        <v>0</v>
      </c>
      <c r="BC151" s="110">
        <f t="shared" si="732"/>
        <v>0</v>
      </c>
    </row>
    <row r="152" spans="1:55" s="109" customFormat="1" ht="60.75" customHeight="1" x14ac:dyDescent="0.25">
      <c r="A152" s="35" t="s">
        <v>22</v>
      </c>
      <c r="B152" s="35"/>
      <c r="C152" s="35"/>
      <c r="D152" s="35"/>
      <c r="E152" s="120">
        <v>851</v>
      </c>
      <c r="F152" s="143" t="s">
        <v>75</v>
      </c>
      <c r="G152" s="143" t="s">
        <v>11</v>
      </c>
      <c r="H152" s="148" t="s">
        <v>344</v>
      </c>
      <c r="I152" s="143" t="s">
        <v>23</v>
      </c>
      <c r="J152" s="110">
        <f t="shared" ref="J152:BC152" si="733">J153</f>
        <v>0</v>
      </c>
      <c r="K152" s="110">
        <f t="shared" si="733"/>
        <v>0</v>
      </c>
      <c r="L152" s="110">
        <f t="shared" si="733"/>
        <v>0</v>
      </c>
      <c r="M152" s="110">
        <f t="shared" si="733"/>
        <v>0</v>
      </c>
      <c r="N152" s="110">
        <f t="shared" si="733"/>
        <v>417925</v>
      </c>
      <c r="O152" s="110">
        <f t="shared" si="733"/>
        <v>0</v>
      </c>
      <c r="P152" s="110">
        <f t="shared" si="733"/>
        <v>417925</v>
      </c>
      <c r="Q152" s="110">
        <f t="shared" si="733"/>
        <v>0</v>
      </c>
      <c r="R152" s="110">
        <f t="shared" si="733"/>
        <v>417925</v>
      </c>
      <c r="S152" s="110">
        <f t="shared" si="733"/>
        <v>0</v>
      </c>
      <c r="T152" s="110">
        <f t="shared" si="733"/>
        <v>417925</v>
      </c>
      <c r="U152" s="110">
        <f t="shared" si="733"/>
        <v>0</v>
      </c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>
        <f t="shared" si="733"/>
        <v>0</v>
      </c>
      <c r="AF152" s="110">
        <f t="shared" si="733"/>
        <v>0</v>
      </c>
      <c r="AG152" s="110">
        <f t="shared" si="733"/>
        <v>0</v>
      </c>
      <c r="AH152" s="110">
        <f t="shared" si="733"/>
        <v>0</v>
      </c>
      <c r="AI152" s="110">
        <f t="shared" si="733"/>
        <v>0</v>
      </c>
      <c r="AJ152" s="110">
        <f t="shared" si="733"/>
        <v>0</v>
      </c>
      <c r="AK152" s="110">
        <f t="shared" si="733"/>
        <v>0</v>
      </c>
      <c r="AL152" s="110">
        <f t="shared" si="733"/>
        <v>0</v>
      </c>
      <c r="AM152" s="110">
        <f t="shared" si="733"/>
        <v>0</v>
      </c>
      <c r="AN152" s="110">
        <f t="shared" si="733"/>
        <v>0</v>
      </c>
      <c r="AO152" s="110">
        <f t="shared" si="733"/>
        <v>0</v>
      </c>
      <c r="AP152" s="110">
        <f t="shared" si="733"/>
        <v>0</v>
      </c>
      <c r="AQ152" s="110"/>
      <c r="AR152" s="110">
        <f t="shared" si="733"/>
        <v>0</v>
      </c>
      <c r="AS152" s="110">
        <f t="shared" si="733"/>
        <v>0</v>
      </c>
      <c r="AT152" s="110">
        <f t="shared" si="733"/>
        <v>0</v>
      </c>
      <c r="AU152" s="110">
        <f t="shared" si="733"/>
        <v>0</v>
      </c>
      <c r="AV152" s="110">
        <f t="shared" si="733"/>
        <v>0</v>
      </c>
      <c r="AW152" s="110">
        <f t="shared" si="733"/>
        <v>0</v>
      </c>
      <c r="AX152" s="110">
        <f t="shared" si="733"/>
        <v>0</v>
      </c>
      <c r="AY152" s="110">
        <f t="shared" si="733"/>
        <v>0</v>
      </c>
      <c r="AZ152" s="110">
        <f t="shared" si="733"/>
        <v>0</v>
      </c>
      <c r="BA152" s="110">
        <f t="shared" si="733"/>
        <v>0</v>
      </c>
      <c r="BB152" s="110">
        <f t="shared" si="733"/>
        <v>0</v>
      </c>
      <c r="BC152" s="110">
        <f t="shared" si="733"/>
        <v>0</v>
      </c>
    </row>
    <row r="153" spans="1:55" s="109" customFormat="1" ht="60.75" customHeight="1" x14ac:dyDescent="0.25">
      <c r="A153" s="35" t="s">
        <v>9</v>
      </c>
      <c r="B153" s="35"/>
      <c r="C153" s="35"/>
      <c r="D153" s="35"/>
      <c r="E153" s="120">
        <v>851</v>
      </c>
      <c r="F153" s="143" t="s">
        <v>75</v>
      </c>
      <c r="G153" s="143" t="s">
        <v>11</v>
      </c>
      <c r="H153" s="148" t="s">
        <v>344</v>
      </c>
      <c r="I153" s="143" t="s">
        <v>24</v>
      </c>
      <c r="J153" s="110"/>
      <c r="K153" s="110"/>
      <c r="L153" s="110">
        <f>J153</f>
        <v>0</v>
      </c>
      <c r="M153" s="110"/>
      <c r="N153" s="110">
        <v>417925</v>
      </c>
      <c r="O153" s="110"/>
      <c r="P153" s="110">
        <f>N153</f>
        <v>417925</v>
      </c>
      <c r="Q153" s="110"/>
      <c r="R153" s="110">
        <f t="shared" si="665"/>
        <v>417925</v>
      </c>
      <c r="S153" s="110">
        <f t="shared" ref="S153" si="734">K153+O153</f>
        <v>0</v>
      </c>
      <c r="T153" s="110">
        <f t="shared" ref="T153" si="735">L153+P153</f>
        <v>417925</v>
      </c>
      <c r="U153" s="110">
        <f t="shared" ref="U153" si="736">M153+Q153</f>
        <v>0</v>
      </c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>
        <f>AE153</f>
        <v>0</v>
      </c>
      <c r="AH153" s="110"/>
      <c r="AI153" s="110"/>
      <c r="AJ153" s="110"/>
      <c r="AK153" s="110">
        <f>AI153</f>
        <v>0</v>
      </c>
      <c r="AL153" s="110"/>
      <c r="AM153" s="110">
        <f t="shared" ref="AM153" si="737">AE153+AI153</f>
        <v>0</v>
      </c>
      <c r="AN153" s="110">
        <f t="shared" ref="AN153" si="738">AF153+AJ153</f>
        <v>0</v>
      </c>
      <c r="AO153" s="110">
        <f t="shared" ref="AO153" si="739">AG153+AK153</f>
        <v>0</v>
      </c>
      <c r="AP153" s="110">
        <f t="shared" ref="AP153" si="740">AH153+AL153</f>
        <v>0</v>
      </c>
      <c r="AQ153" s="110"/>
      <c r="AR153" s="110"/>
      <c r="AS153" s="110"/>
      <c r="AT153" s="110">
        <f>AR153</f>
        <v>0</v>
      </c>
      <c r="AU153" s="110"/>
      <c r="AV153" s="110"/>
      <c r="AW153" s="110"/>
      <c r="AX153" s="110">
        <f>AV153</f>
        <v>0</v>
      </c>
      <c r="AY153" s="110"/>
      <c r="AZ153" s="110">
        <f t="shared" ref="AZ153" si="741">AR153+AV153</f>
        <v>0</v>
      </c>
      <c r="BA153" s="110">
        <f t="shared" ref="BA153" si="742">AS153+AW153</f>
        <v>0</v>
      </c>
      <c r="BB153" s="110">
        <f t="shared" ref="BB153" si="743">AT153+AX153</f>
        <v>0</v>
      </c>
      <c r="BC153" s="110">
        <f t="shared" ref="BC153" si="744">AU153+AY153</f>
        <v>0</v>
      </c>
    </row>
    <row r="154" spans="1:55" s="109" customFormat="1" ht="43.5" hidden="1" customHeight="1" x14ac:dyDescent="0.25">
      <c r="A154" s="147" t="s">
        <v>723</v>
      </c>
      <c r="B154" s="35"/>
      <c r="C154" s="35"/>
      <c r="D154" s="35"/>
      <c r="E154" s="120">
        <v>851</v>
      </c>
      <c r="F154" s="143" t="s">
        <v>75</v>
      </c>
      <c r="G154" s="143" t="s">
        <v>11</v>
      </c>
      <c r="H154" s="145" t="s">
        <v>113</v>
      </c>
      <c r="I154" s="36"/>
      <c r="J154" s="110">
        <f t="shared" ref="J154" si="745">J155+J157</f>
        <v>5600000</v>
      </c>
      <c r="K154" s="110">
        <f t="shared" ref="K154:U154" si="746">K155+K157</f>
        <v>0</v>
      </c>
      <c r="L154" s="110">
        <f t="shared" si="746"/>
        <v>0</v>
      </c>
      <c r="M154" s="110">
        <f t="shared" si="746"/>
        <v>5600000</v>
      </c>
      <c r="N154" s="110">
        <f t="shared" si="746"/>
        <v>0</v>
      </c>
      <c r="O154" s="110">
        <f t="shared" ref="O154:Q154" si="747">O155+O157</f>
        <v>0</v>
      </c>
      <c r="P154" s="110">
        <f t="shared" si="747"/>
        <v>0</v>
      </c>
      <c r="Q154" s="110">
        <f t="shared" si="747"/>
        <v>0</v>
      </c>
      <c r="R154" s="110">
        <f t="shared" si="746"/>
        <v>5600000</v>
      </c>
      <c r="S154" s="110">
        <f t="shared" si="746"/>
        <v>0</v>
      </c>
      <c r="T154" s="110">
        <f t="shared" si="746"/>
        <v>0</v>
      </c>
      <c r="U154" s="110">
        <f t="shared" si="746"/>
        <v>5600000</v>
      </c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>
        <f t="shared" ref="AE154:AR154" si="748">AE155+AE157</f>
        <v>5600000</v>
      </c>
      <c r="AF154" s="110">
        <f t="shared" si="748"/>
        <v>0</v>
      </c>
      <c r="AG154" s="110">
        <f t="shared" si="748"/>
        <v>0</v>
      </c>
      <c r="AH154" s="110">
        <f t="shared" si="748"/>
        <v>5600000</v>
      </c>
      <c r="AI154" s="110">
        <f t="shared" si="748"/>
        <v>0</v>
      </c>
      <c r="AJ154" s="110">
        <f t="shared" si="748"/>
        <v>0</v>
      </c>
      <c r="AK154" s="110">
        <f t="shared" si="748"/>
        <v>0</v>
      </c>
      <c r="AL154" s="110">
        <f t="shared" si="748"/>
        <v>0</v>
      </c>
      <c r="AM154" s="110">
        <f t="shared" si="748"/>
        <v>5600000</v>
      </c>
      <c r="AN154" s="110">
        <f t="shared" si="748"/>
        <v>0</v>
      </c>
      <c r="AO154" s="110">
        <f t="shared" si="748"/>
        <v>0</v>
      </c>
      <c r="AP154" s="110">
        <f t="shared" si="748"/>
        <v>5600000</v>
      </c>
      <c r="AQ154" s="110"/>
      <c r="AR154" s="110">
        <f t="shared" si="748"/>
        <v>5600000</v>
      </c>
      <c r="AS154" s="110">
        <f t="shared" ref="AS154:BC154" si="749">AS155+AS157</f>
        <v>0</v>
      </c>
      <c r="AT154" s="110">
        <f t="shared" si="749"/>
        <v>0</v>
      </c>
      <c r="AU154" s="110">
        <f t="shared" si="749"/>
        <v>5600000</v>
      </c>
      <c r="AV154" s="110">
        <f t="shared" si="749"/>
        <v>0</v>
      </c>
      <c r="AW154" s="110">
        <f t="shared" si="749"/>
        <v>0</v>
      </c>
      <c r="AX154" s="110">
        <f t="shared" si="749"/>
        <v>0</v>
      </c>
      <c r="AY154" s="110">
        <f t="shared" si="749"/>
        <v>0</v>
      </c>
      <c r="AZ154" s="110">
        <f t="shared" si="749"/>
        <v>5600000</v>
      </c>
      <c r="BA154" s="110">
        <f t="shared" si="749"/>
        <v>0</v>
      </c>
      <c r="BB154" s="110">
        <f t="shared" si="749"/>
        <v>0</v>
      </c>
      <c r="BC154" s="110">
        <f t="shared" si="749"/>
        <v>5600000</v>
      </c>
    </row>
    <row r="155" spans="1:55" s="109" customFormat="1" ht="17.25" hidden="1" customHeight="1" x14ac:dyDescent="0.25">
      <c r="A155" s="147" t="s">
        <v>22</v>
      </c>
      <c r="B155" s="35"/>
      <c r="C155" s="35"/>
      <c r="D155" s="35"/>
      <c r="E155" s="120">
        <v>851</v>
      </c>
      <c r="F155" s="143" t="s">
        <v>75</v>
      </c>
      <c r="G155" s="143" t="s">
        <v>11</v>
      </c>
      <c r="H155" s="145" t="s">
        <v>113</v>
      </c>
      <c r="I155" s="36">
        <v>200</v>
      </c>
      <c r="J155" s="110">
        <f t="shared" ref="J155:BC155" si="750">J156</f>
        <v>375000</v>
      </c>
      <c r="K155" s="110">
        <f t="shared" si="750"/>
        <v>0</v>
      </c>
      <c r="L155" s="110">
        <f t="shared" si="750"/>
        <v>0</v>
      </c>
      <c r="M155" s="110">
        <f t="shared" si="750"/>
        <v>375000</v>
      </c>
      <c r="N155" s="110">
        <f t="shared" si="750"/>
        <v>0</v>
      </c>
      <c r="O155" s="110">
        <f t="shared" si="750"/>
        <v>0</v>
      </c>
      <c r="P155" s="110">
        <f t="shared" si="750"/>
        <v>0</v>
      </c>
      <c r="Q155" s="110">
        <f t="shared" si="750"/>
        <v>0</v>
      </c>
      <c r="R155" s="110">
        <f t="shared" si="750"/>
        <v>375000</v>
      </c>
      <c r="S155" s="110">
        <f t="shared" si="750"/>
        <v>0</v>
      </c>
      <c r="T155" s="110">
        <f t="shared" si="750"/>
        <v>0</v>
      </c>
      <c r="U155" s="110">
        <f t="shared" si="750"/>
        <v>375000</v>
      </c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>
        <f t="shared" si="750"/>
        <v>375000</v>
      </c>
      <c r="AF155" s="110">
        <f t="shared" si="750"/>
        <v>0</v>
      </c>
      <c r="AG155" s="110">
        <f t="shared" si="750"/>
        <v>0</v>
      </c>
      <c r="AH155" s="110">
        <f t="shared" si="750"/>
        <v>375000</v>
      </c>
      <c r="AI155" s="110">
        <f t="shared" si="750"/>
        <v>0</v>
      </c>
      <c r="AJ155" s="110">
        <f t="shared" si="750"/>
        <v>0</v>
      </c>
      <c r="AK155" s="110">
        <f t="shared" si="750"/>
        <v>0</v>
      </c>
      <c r="AL155" s="110">
        <f t="shared" si="750"/>
        <v>0</v>
      </c>
      <c r="AM155" s="110">
        <f t="shared" si="750"/>
        <v>375000</v>
      </c>
      <c r="AN155" s="110">
        <f t="shared" si="750"/>
        <v>0</v>
      </c>
      <c r="AO155" s="110">
        <f t="shared" si="750"/>
        <v>0</v>
      </c>
      <c r="AP155" s="110">
        <f t="shared" si="750"/>
        <v>375000</v>
      </c>
      <c r="AQ155" s="110"/>
      <c r="AR155" s="110">
        <f t="shared" si="750"/>
        <v>375000</v>
      </c>
      <c r="AS155" s="110">
        <f t="shared" si="750"/>
        <v>0</v>
      </c>
      <c r="AT155" s="110">
        <f t="shared" si="750"/>
        <v>0</v>
      </c>
      <c r="AU155" s="110">
        <f t="shared" si="750"/>
        <v>375000</v>
      </c>
      <c r="AV155" s="110">
        <f t="shared" si="750"/>
        <v>0</v>
      </c>
      <c r="AW155" s="110">
        <f t="shared" si="750"/>
        <v>0</v>
      </c>
      <c r="AX155" s="110">
        <f t="shared" si="750"/>
        <v>0</v>
      </c>
      <c r="AY155" s="110">
        <f t="shared" si="750"/>
        <v>0</v>
      </c>
      <c r="AZ155" s="110">
        <f t="shared" si="750"/>
        <v>375000</v>
      </c>
      <c r="BA155" s="110">
        <f t="shared" si="750"/>
        <v>0</v>
      </c>
      <c r="BB155" s="110">
        <f t="shared" si="750"/>
        <v>0</v>
      </c>
      <c r="BC155" s="110">
        <f t="shared" si="750"/>
        <v>375000</v>
      </c>
    </row>
    <row r="156" spans="1:55" s="109" customFormat="1" ht="17.25" hidden="1" customHeight="1" x14ac:dyDescent="0.25">
      <c r="A156" s="147" t="s">
        <v>9</v>
      </c>
      <c r="B156" s="35"/>
      <c r="C156" s="35"/>
      <c r="D156" s="35"/>
      <c r="E156" s="120">
        <v>851</v>
      </c>
      <c r="F156" s="143" t="s">
        <v>75</v>
      </c>
      <c r="G156" s="143" t="s">
        <v>11</v>
      </c>
      <c r="H156" s="145" t="s">
        <v>113</v>
      </c>
      <c r="I156" s="36">
        <v>240</v>
      </c>
      <c r="J156" s="110">
        <v>375000</v>
      </c>
      <c r="K156" s="110"/>
      <c r="L156" s="110"/>
      <c r="M156" s="110">
        <f>J156</f>
        <v>375000</v>
      </c>
      <c r="N156" s="110"/>
      <c r="O156" s="110"/>
      <c r="P156" s="110"/>
      <c r="Q156" s="110">
        <f>N156</f>
        <v>0</v>
      </c>
      <c r="R156" s="110">
        <f t="shared" si="665"/>
        <v>375000</v>
      </c>
      <c r="S156" s="110">
        <f t="shared" ref="S156" si="751">K156+O156</f>
        <v>0</v>
      </c>
      <c r="T156" s="110">
        <f t="shared" ref="T156" si="752">L156+P156</f>
        <v>0</v>
      </c>
      <c r="U156" s="110">
        <f t="shared" ref="U156" si="753">M156+Q156</f>
        <v>375000</v>
      </c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>
        <v>375000</v>
      </c>
      <c r="AF156" s="110"/>
      <c r="AG156" s="110"/>
      <c r="AH156" s="110">
        <f>AE156</f>
        <v>375000</v>
      </c>
      <c r="AI156" s="110"/>
      <c r="AJ156" s="110"/>
      <c r="AK156" s="110"/>
      <c r="AL156" s="110">
        <f>AI156</f>
        <v>0</v>
      </c>
      <c r="AM156" s="110">
        <f t="shared" ref="AM156" si="754">AE156+AI156</f>
        <v>375000</v>
      </c>
      <c r="AN156" s="110">
        <f t="shared" ref="AN156" si="755">AF156+AJ156</f>
        <v>0</v>
      </c>
      <c r="AO156" s="110">
        <f t="shared" ref="AO156" si="756">AG156+AK156</f>
        <v>0</v>
      </c>
      <c r="AP156" s="110">
        <f t="shared" ref="AP156" si="757">AH156+AL156</f>
        <v>375000</v>
      </c>
      <c r="AQ156" s="110"/>
      <c r="AR156" s="110">
        <v>375000</v>
      </c>
      <c r="AS156" s="110"/>
      <c r="AT156" s="110"/>
      <c r="AU156" s="110">
        <f>AR156</f>
        <v>375000</v>
      </c>
      <c r="AV156" s="110"/>
      <c r="AW156" s="110"/>
      <c r="AX156" s="110"/>
      <c r="AY156" s="110">
        <f>AV156</f>
        <v>0</v>
      </c>
      <c r="AZ156" s="110">
        <f t="shared" ref="AZ156" si="758">AR156+AV156</f>
        <v>375000</v>
      </c>
      <c r="BA156" s="110">
        <f t="shared" ref="BA156" si="759">AS156+AW156</f>
        <v>0</v>
      </c>
      <c r="BB156" s="110">
        <f t="shared" ref="BB156" si="760">AT156+AX156</f>
        <v>0</v>
      </c>
      <c r="BC156" s="110">
        <f t="shared" ref="BC156" si="761">AU156+AY156</f>
        <v>375000</v>
      </c>
    </row>
    <row r="157" spans="1:55" s="109" customFormat="1" ht="17.25" hidden="1" customHeight="1" x14ac:dyDescent="0.25">
      <c r="A157" s="147" t="s">
        <v>53</v>
      </c>
      <c r="B157" s="35"/>
      <c r="C157" s="35"/>
      <c r="D157" s="35"/>
      <c r="E157" s="120">
        <v>851</v>
      </c>
      <c r="F157" s="143" t="s">
        <v>75</v>
      </c>
      <c r="G157" s="143" t="s">
        <v>11</v>
      </c>
      <c r="H157" s="145" t="s">
        <v>113</v>
      </c>
      <c r="I157" s="36">
        <v>600</v>
      </c>
      <c r="J157" s="110">
        <f t="shared" ref="J157:BC157" si="762">J158</f>
        <v>5225000</v>
      </c>
      <c r="K157" s="110">
        <f t="shared" si="762"/>
        <v>0</v>
      </c>
      <c r="L157" s="110">
        <f t="shared" si="762"/>
        <v>0</v>
      </c>
      <c r="M157" s="110">
        <f t="shared" si="762"/>
        <v>5225000</v>
      </c>
      <c r="N157" s="110">
        <f t="shared" si="762"/>
        <v>0</v>
      </c>
      <c r="O157" s="110">
        <f t="shared" si="762"/>
        <v>0</v>
      </c>
      <c r="P157" s="110">
        <f t="shared" si="762"/>
        <v>0</v>
      </c>
      <c r="Q157" s="110">
        <f t="shared" si="762"/>
        <v>0</v>
      </c>
      <c r="R157" s="110">
        <f t="shared" si="762"/>
        <v>5225000</v>
      </c>
      <c r="S157" s="110">
        <f t="shared" si="762"/>
        <v>0</v>
      </c>
      <c r="T157" s="110">
        <f t="shared" si="762"/>
        <v>0</v>
      </c>
      <c r="U157" s="110">
        <f t="shared" si="762"/>
        <v>5225000</v>
      </c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>
        <f t="shared" si="762"/>
        <v>5225000</v>
      </c>
      <c r="AF157" s="110">
        <f t="shared" si="762"/>
        <v>0</v>
      </c>
      <c r="AG157" s="110">
        <f t="shared" si="762"/>
        <v>0</v>
      </c>
      <c r="AH157" s="110">
        <f t="shared" si="762"/>
        <v>5225000</v>
      </c>
      <c r="AI157" s="110">
        <f t="shared" si="762"/>
        <v>0</v>
      </c>
      <c r="AJ157" s="110">
        <f t="shared" si="762"/>
        <v>0</v>
      </c>
      <c r="AK157" s="110">
        <f t="shared" si="762"/>
        <v>0</v>
      </c>
      <c r="AL157" s="110">
        <f t="shared" si="762"/>
        <v>0</v>
      </c>
      <c r="AM157" s="110">
        <f t="shared" si="762"/>
        <v>5225000</v>
      </c>
      <c r="AN157" s="110">
        <f t="shared" si="762"/>
        <v>0</v>
      </c>
      <c r="AO157" s="110">
        <f t="shared" si="762"/>
        <v>0</v>
      </c>
      <c r="AP157" s="110">
        <f t="shared" si="762"/>
        <v>5225000</v>
      </c>
      <c r="AQ157" s="110"/>
      <c r="AR157" s="110">
        <f t="shared" si="762"/>
        <v>5225000</v>
      </c>
      <c r="AS157" s="110">
        <f t="shared" si="762"/>
        <v>0</v>
      </c>
      <c r="AT157" s="110">
        <f t="shared" si="762"/>
        <v>0</v>
      </c>
      <c r="AU157" s="110">
        <f t="shared" si="762"/>
        <v>5225000</v>
      </c>
      <c r="AV157" s="110">
        <f t="shared" si="762"/>
        <v>0</v>
      </c>
      <c r="AW157" s="110">
        <f t="shared" si="762"/>
        <v>0</v>
      </c>
      <c r="AX157" s="110">
        <f t="shared" si="762"/>
        <v>0</v>
      </c>
      <c r="AY157" s="110">
        <f t="shared" si="762"/>
        <v>0</v>
      </c>
      <c r="AZ157" s="110">
        <f t="shared" si="762"/>
        <v>5225000</v>
      </c>
      <c r="BA157" s="110">
        <f t="shared" si="762"/>
        <v>0</v>
      </c>
      <c r="BB157" s="110">
        <f t="shared" si="762"/>
        <v>0</v>
      </c>
      <c r="BC157" s="110">
        <f t="shared" si="762"/>
        <v>5225000</v>
      </c>
    </row>
    <row r="158" spans="1:55" s="109" customFormat="1" ht="17.25" hidden="1" customHeight="1" x14ac:dyDescent="0.25">
      <c r="A158" s="147" t="s">
        <v>108</v>
      </c>
      <c r="B158" s="35"/>
      <c r="C158" s="35"/>
      <c r="D158" s="35"/>
      <c r="E158" s="120">
        <v>851</v>
      </c>
      <c r="F158" s="143" t="s">
        <v>75</v>
      </c>
      <c r="G158" s="143" t="s">
        <v>11</v>
      </c>
      <c r="H158" s="145" t="s">
        <v>113</v>
      </c>
      <c r="I158" s="143" t="s">
        <v>109</v>
      </c>
      <c r="J158" s="110">
        <v>5225000</v>
      </c>
      <c r="K158" s="110"/>
      <c r="L158" s="110"/>
      <c r="M158" s="110">
        <f>J158</f>
        <v>5225000</v>
      </c>
      <c r="N158" s="110"/>
      <c r="O158" s="110"/>
      <c r="P158" s="110"/>
      <c r="Q158" s="110">
        <f>N158</f>
        <v>0</v>
      </c>
      <c r="R158" s="110">
        <f t="shared" si="665"/>
        <v>5225000</v>
      </c>
      <c r="S158" s="110">
        <f t="shared" ref="S158" si="763">K158+O158</f>
        <v>0</v>
      </c>
      <c r="T158" s="110">
        <f t="shared" ref="T158" si="764">L158+P158</f>
        <v>0</v>
      </c>
      <c r="U158" s="110">
        <f t="shared" ref="U158" si="765">M158+Q158</f>
        <v>5225000</v>
      </c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>
        <v>5225000</v>
      </c>
      <c r="AF158" s="110"/>
      <c r="AG158" s="110"/>
      <c r="AH158" s="110">
        <f>AE158</f>
        <v>5225000</v>
      </c>
      <c r="AI158" s="110"/>
      <c r="AJ158" s="110"/>
      <c r="AK158" s="110"/>
      <c r="AL158" s="110">
        <f>AI158</f>
        <v>0</v>
      </c>
      <c r="AM158" s="110">
        <f t="shared" ref="AM158" si="766">AE158+AI158</f>
        <v>5225000</v>
      </c>
      <c r="AN158" s="110">
        <f t="shared" ref="AN158" si="767">AF158+AJ158</f>
        <v>0</v>
      </c>
      <c r="AO158" s="110">
        <f t="shared" ref="AO158" si="768">AG158+AK158</f>
        <v>0</v>
      </c>
      <c r="AP158" s="110">
        <f t="shared" ref="AP158" si="769">AH158+AL158</f>
        <v>5225000</v>
      </c>
      <c r="AQ158" s="110"/>
      <c r="AR158" s="110">
        <v>5225000</v>
      </c>
      <c r="AS158" s="110"/>
      <c r="AT158" s="110"/>
      <c r="AU158" s="110">
        <f>AR158</f>
        <v>5225000</v>
      </c>
      <c r="AV158" s="110"/>
      <c r="AW158" s="110"/>
      <c r="AX158" s="110"/>
      <c r="AY158" s="110">
        <f>AV158</f>
        <v>0</v>
      </c>
      <c r="AZ158" s="110">
        <f t="shared" ref="AZ158" si="770">AR158+AV158</f>
        <v>5225000</v>
      </c>
      <c r="BA158" s="110">
        <f t="shared" ref="BA158" si="771">AS158+AW158</f>
        <v>0</v>
      </c>
      <c r="BB158" s="110">
        <f t="shared" ref="BB158" si="772">AT158+AX158</f>
        <v>0</v>
      </c>
      <c r="BC158" s="110">
        <f t="shared" ref="BC158" si="773">AU158+AY158</f>
        <v>5225000</v>
      </c>
    </row>
    <row r="159" spans="1:55" s="109" customFormat="1" ht="92.25" customHeight="1" x14ac:dyDescent="0.25">
      <c r="A159" s="147" t="s">
        <v>724</v>
      </c>
      <c r="B159" s="35"/>
      <c r="C159" s="35"/>
      <c r="D159" s="35"/>
      <c r="E159" s="120">
        <v>851</v>
      </c>
      <c r="F159" s="148" t="s">
        <v>75</v>
      </c>
      <c r="G159" s="148" t="s">
        <v>11</v>
      </c>
      <c r="H159" s="145" t="s">
        <v>348</v>
      </c>
      <c r="I159" s="148"/>
      <c r="J159" s="110">
        <f t="shared" ref="J159:AV160" si="774">J160</f>
        <v>2497368.42</v>
      </c>
      <c r="K159" s="110">
        <f t="shared" si="774"/>
        <v>2372500</v>
      </c>
      <c r="L159" s="110">
        <f t="shared" si="774"/>
        <v>124868.42</v>
      </c>
      <c r="M159" s="110">
        <f t="shared" si="774"/>
        <v>0</v>
      </c>
      <c r="N159" s="110">
        <f t="shared" si="774"/>
        <v>-1052631.42</v>
      </c>
      <c r="O159" s="110">
        <f t="shared" si="774"/>
        <v>-1000000</v>
      </c>
      <c r="P159" s="110">
        <f t="shared" si="774"/>
        <v>-52631.42</v>
      </c>
      <c r="Q159" s="110">
        <f t="shared" si="774"/>
        <v>0</v>
      </c>
      <c r="R159" s="110">
        <f t="shared" si="774"/>
        <v>1444737</v>
      </c>
      <c r="S159" s="110">
        <f t="shared" si="774"/>
        <v>1372500</v>
      </c>
      <c r="T159" s="110">
        <f t="shared" si="774"/>
        <v>72237</v>
      </c>
      <c r="U159" s="110">
        <f t="shared" si="774"/>
        <v>0</v>
      </c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>
        <f t="shared" si="774"/>
        <v>1562283.16</v>
      </c>
      <c r="AF159" s="110">
        <f t="shared" si="774"/>
        <v>1484169</v>
      </c>
      <c r="AG159" s="110">
        <f t="shared" si="774"/>
        <v>78114.16</v>
      </c>
      <c r="AH159" s="110">
        <f t="shared" si="774"/>
        <v>0</v>
      </c>
      <c r="AI159" s="110">
        <f t="shared" si="774"/>
        <v>0.84</v>
      </c>
      <c r="AJ159" s="110">
        <f t="shared" si="774"/>
        <v>0</v>
      </c>
      <c r="AK159" s="110">
        <f t="shared" si="774"/>
        <v>0.84</v>
      </c>
      <c r="AL159" s="110">
        <f t="shared" si="774"/>
        <v>0</v>
      </c>
      <c r="AM159" s="110">
        <f t="shared" si="774"/>
        <v>1562284</v>
      </c>
      <c r="AN159" s="110">
        <f t="shared" si="774"/>
        <v>1484169</v>
      </c>
      <c r="AO159" s="110">
        <f t="shared" si="774"/>
        <v>78115</v>
      </c>
      <c r="AP159" s="110">
        <f t="shared" si="774"/>
        <v>0</v>
      </c>
      <c r="AQ159" s="110"/>
      <c r="AR159" s="110">
        <f t="shared" si="774"/>
        <v>2631578.9500000002</v>
      </c>
      <c r="AS159" s="110">
        <f t="shared" si="774"/>
        <v>2500000</v>
      </c>
      <c r="AT159" s="110">
        <f t="shared" si="774"/>
        <v>131578.95000000001</v>
      </c>
      <c r="AU159" s="110">
        <f t="shared" si="774"/>
        <v>0</v>
      </c>
      <c r="AV159" s="110">
        <f t="shared" si="774"/>
        <v>0.05</v>
      </c>
      <c r="AW159" s="110">
        <f t="shared" ref="AV159:BC160" si="775">AW160</f>
        <v>0</v>
      </c>
      <c r="AX159" s="110">
        <f t="shared" si="775"/>
        <v>0.05</v>
      </c>
      <c r="AY159" s="110">
        <f t="shared" si="775"/>
        <v>0</v>
      </c>
      <c r="AZ159" s="110">
        <f t="shared" si="775"/>
        <v>2631579</v>
      </c>
      <c r="BA159" s="110">
        <f t="shared" si="775"/>
        <v>2500000</v>
      </c>
      <c r="BB159" s="110">
        <f t="shared" si="775"/>
        <v>131579</v>
      </c>
      <c r="BC159" s="110">
        <f t="shared" si="775"/>
        <v>0</v>
      </c>
    </row>
    <row r="160" spans="1:55" s="109" customFormat="1" ht="63" customHeight="1" x14ac:dyDescent="0.25">
      <c r="A160" s="147" t="s">
        <v>53</v>
      </c>
      <c r="B160" s="35"/>
      <c r="C160" s="35"/>
      <c r="D160" s="35"/>
      <c r="E160" s="120">
        <v>851</v>
      </c>
      <c r="F160" s="143" t="s">
        <v>75</v>
      </c>
      <c r="G160" s="143" t="s">
        <v>11</v>
      </c>
      <c r="H160" s="145" t="s">
        <v>348</v>
      </c>
      <c r="I160" s="143" t="s">
        <v>107</v>
      </c>
      <c r="J160" s="110">
        <f t="shared" si="774"/>
        <v>2497368.42</v>
      </c>
      <c r="K160" s="110">
        <f t="shared" si="774"/>
        <v>2372500</v>
      </c>
      <c r="L160" s="110">
        <f t="shared" si="774"/>
        <v>124868.42</v>
      </c>
      <c r="M160" s="110">
        <f t="shared" si="774"/>
        <v>0</v>
      </c>
      <c r="N160" s="110">
        <f t="shared" si="774"/>
        <v>-1052631.42</v>
      </c>
      <c r="O160" s="110">
        <f t="shared" si="774"/>
        <v>-1000000</v>
      </c>
      <c r="P160" s="110">
        <f t="shared" si="774"/>
        <v>-52631.42</v>
      </c>
      <c r="Q160" s="110">
        <f t="shared" si="774"/>
        <v>0</v>
      </c>
      <c r="R160" s="110">
        <f t="shared" si="774"/>
        <v>1444737</v>
      </c>
      <c r="S160" s="110">
        <f t="shared" si="774"/>
        <v>1372500</v>
      </c>
      <c r="T160" s="110">
        <f t="shared" si="774"/>
        <v>72237</v>
      </c>
      <c r="U160" s="110">
        <f t="shared" si="774"/>
        <v>0</v>
      </c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>
        <f t="shared" si="774"/>
        <v>1562283.16</v>
      </c>
      <c r="AF160" s="110">
        <f t="shared" si="774"/>
        <v>1484169</v>
      </c>
      <c r="AG160" s="110">
        <f t="shared" si="774"/>
        <v>78114.16</v>
      </c>
      <c r="AH160" s="110">
        <f t="shared" si="774"/>
        <v>0</v>
      </c>
      <c r="AI160" s="110">
        <f t="shared" si="774"/>
        <v>0.84</v>
      </c>
      <c r="AJ160" s="110">
        <f t="shared" si="774"/>
        <v>0</v>
      </c>
      <c r="AK160" s="110">
        <f t="shared" si="774"/>
        <v>0.84</v>
      </c>
      <c r="AL160" s="110">
        <f t="shared" si="774"/>
        <v>0</v>
      </c>
      <c r="AM160" s="110">
        <f t="shared" si="774"/>
        <v>1562284</v>
      </c>
      <c r="AN160" s="110">
        <f t="shared" si="774"/>
        <v>1484169</v>
      </c>
      <c r="AO160" s="110">
        <f t="shared" si="774"/>
        <v>78115</v>
      </c>
      <c r="AP160" s="110">
        <f t="shared" si="774"/>
        <v>0</v>
      </c>
      <c r="AQ160" s="110"/>
      <c r="AR160" s="110">
        <f t="shared" si="774"/>
        <v>2631578.9500000002</v>
      </c>
      <c r="AS160" s="110">
        <f t="shared" si="774"/>
        <v>2500000</v>
      </c>
      <c r="AT160" s="110">
        <f t="shared" si="774"/>
        <v>131578.95000000001</v>
      </c>
      <c r="AU160" s="110">
        <f t="shared" si="774"/>
        <v>0</v>
      </c>
      <c r="AV160" s="110">
        <f t="shared" si="775"/>
        <v>0.05</v>
      </c>
      <c r="AW160" s="110">
        <f t="shared" si="775"/>
        <v>0</v>
      </c>
      <c r="AX160" s="110">
        <f t="shared" si="775"/>
        <v>0.05</v>
      </c>
      <c r="AY160" s="110">
        <f t="shared" si="775"/>
        <v>0</v>
      </c>
      <c r="AZ160" s="110">
        <f t="shared" si="775"/>
        <v>2631579</v>
      </c>
      <c r="BA160" s="110">
        <f t="shared" si="775"/>
        <v>2500000</v>
      </c>
      <c r="BB160" s="110">
        <f t="shared" si="775"/>
        <v>131579</v>
      </c>
      <c r="BC160" s="110">
        <f t="shared" si="775"/>
        <v>0</v>
      </c>
    </row>
    <row r="161" spans="1:55" s="109" customFormat="1" ht="34.5" customHeight="1" x14ac:dyDescent="0.25">
      <c r="A161" s="147" t="s">
        <v>108</v>
      </c>
      <c r="B161" s="35"/>
      <c r="C161" s="35"/>
      <c r="D161" s="35"/>
      <c r="E161" s="120">
        <v>851</v>
      </c>
      <c r="F161" s="143" t="s">
        <v>75</v>
      </c>
      <c r="G161" s="143" t="s">
        <v>11</v>
      </c>
      <c r="H161" s="145" t="s">
        <v>348</v>
      </c>
      <c r="I161" s="143" t="s">
        <v>109</v>
      </c>
      <c r="J161" s="110">
        <v>2497368.42</v>
      </c>
      <c r="K161" s="110">
        <v>2372500</v>
      </c>
      <c r="L161" s="110">
        <v>124868.42</v>
      </c>
      <c r="M161" s="110"/>
      <c r="N161" s="110">
        <f>-1000000-52631.42</f>
        <v>-1052631.42</v>
      </c>
      <c r="O161" s="110">
        <v>-1000000</v>
      </c>
      <c r="P161" s="110">
        <v>-52631.42</v>
      </c>
      <c r="Q161" s="110"/>
      <c r="R161" s="110">
        <f t="shared" si="665"/>
        <v>1444737</v>
      </c>
      <c r="S161" s="110">
        <f t="shared" ref="S161" si="776">K161+O161</f>
        <v>1372500</v>
      </c>
      <c r="T161" s="110">
        <f t="shared" ref="T161" si="777">L161+P161</f>
        <v>72237</v>
      </c>
      <c r="U161" s="110">
        <f t="shared" ref="U161" si="778">M161+Q161</f>
        <v>0</v>
      </c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>
        <v>1562283.16</v>
      </c>
      <c r="AF161" s="110">
        <v>1484169</v>
      </c>
      <c r="AG161" s="110">
        <v>78114.16</v>
      </c>
      <c r="AH161" s="110"/>
      <c r="AI161" s="110">
        <v>0.84</v>
      </c>
      <c r="AJ161" s="110"/>
      <c r="AK161" s="110">
        <v>0.84</v>
      </c>
      <c r="AL161" s="110"/>
      <c r="AM161" s="110">
        <f t="shared" ref="AM161" si="779">AE161+AI161</f>
        <v>1562284</v>
      </c>
      <c r="AN161" s="110">
        <f t="shared" ref="AN161" si="780">AF161+AJ161</f>
        <v>1484169</v>
      </c>
      <c r="AO161" s="110">
        <f t="shared" ref="AO161" si="781">AG161+AK161</f>
        <v>78115</v>
      </c>
      <c r="AP161" s="110">
        <f t="shared" ref="AP161" si="782">AH161+AL161</f>
        <v>0</v>
      </c>
      <c r="AQ161" s="110"/>
      <c r="AR161" s="110">
        <v>2631578.9500000002</v>
      </c>
      <c r="AS161" s="110">
        <v>2500000</v>
      </c>
      <c r="AT161" s="110">
        <v>131578.95000000001</v>
      </c>
      <c r="AU161" s="110"/>
      <c r="AV161" s="110">
        <v>0.05</v>
      </c>
      <c r="AW161" s="110"/>
      <c r="AX161" s="110">
        <v>0.05</v>
      </c>
      <c r="AY161" s="110"/>
      <c r="AZ161" s="110">
        <f t="shared" ref="AZ161" si="783">AR161+AV161</f>
        <v>2631579</v>
      </c>
      <c r="BA161" s="110">
        <f t="shared" ref="BA161" si="784">AS161+AW161</f>
        <v>2500000</v>
      </c>
      <c r="BB161" s="110">
        <f t="shared" ref="BB161" si="785">AT161+AX161</f>
        <v>131579</v>
      </c>
      <c r="BC161" s="110">
        <f t="shared" ref="BC161" si="786">AU161+AY161</f>
        <v>0</v>
      </c>
    </row>
    <row r="162" spans="1:55" s="109" customFormat="1" ht="21.75" customHeight="1" x14ac:dyDescent="0.25">
      <c r="A162" s="149" t="s">
        <v>359</v>
      </c>
      <c r="B162" s="35"/>
      <c r="C162" s="35"/>
      <c r="D162" s="35"/>
      <c r="E162" s="120">
        <v>851</v>
      </c>
      <c r="F162" s="143" t="s">
        <v>75</v>
      </c>
      <c r="G162" s="143" t="s">
        <v>11</v>
      </c>
      <c r="H162" s="148" t="s">
        <v>355</v>
      </c>
      <c r="I162" s="143"/>
      <c r="J162" s="110">
        <f t="shared" ref="J162:AV163" si="787">J163</f>
        <v>0</v>
      </c>
      <c r="K162" s="110">
        <f t="shared" si="787"/>
        <v>0</v>
      </c>
      <c r="L162" s="110">
        <f t="shared" si="787"/>
        <v>0</v>
      </c>
      <c r="M162" s="110">
        <f t="shared" si="787"/>
        <v>0</v>
      </c>
      <c r="N162" s="110">
        <f t="shared" si="787"/>
        <v>157037</v>
      </c>
      <c r="O162" s="110">
        <f t="shared" si="787"/>
        <v>149185</v>
      </c>
      <c r="P162" s="110">
        <f t="shared" si="787"/>
        <v>7852</v>
      </c>
      <c r="Q162" s="110">
        <f t="shared" si="787"/>
        <v>0</v>
      </c>
      <c r="R162" s="110">
        <f t="shared" si="787"/>
        <v>157037</v>
      </c>
      <c r="S162" s="110">
        <f t="shared" si="787"/>
        <v>149185</v>
      </c>
      <c r="T162" s="110">
        <f t="shared" si="787"/>
        <v>7852</v>
      </c>
      <c r="U162" s="110">
        <f t="shared" si="787"/>
        <v>0</v>
      </c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>
        <f t="shared" si="787"/>
        <v>0</v>
      </c>
      <c r="AF162" s="110">
        <f t="shared" si="787"/>
        <v>0</v>
      </c>
      <c r="AG162" s="110">
        <f t="shared" si="787"/>
        <v>0</v>
      </c>
      <c r="AH162" s="110">
        <f t="shared" si="787"/>
        <v>0</v>
      </c>
      <c r="AI162" s="110">
        <f t="shared" si="787"/>
        <v>0</v>
      </c>
      <c r="AJ162" s="110">
        <f t="shared" si="787"/>
        <v>0</v>
      </c>
      <c r="AK162" s="110">
        <f t="shared" si="787"/>
        <v>0</v>
      </c>
      <c r="AL162" s="110">
        <f t="shared" si="787"/>
        <v>0</v>
      </c>
      <c r="AM162" s="110">
        <f t="shared" si="787"/>
        <v>0</v>
      </c>
      <c r="AN162" s="110">
        <f t="shared" si="787"/>
        <v>0</v>
      </c>
      <c r="AO162" s="110">
        <f t="shared" si="787"/>
        <v>0</v>
      </c>
      <c r="AP162" s="110">
        <f t="shared" si="787"/>
        <v>0</v>
      </c>
      <c r="AQ162" s="110"/>
      <c r="AR162" s="110">
        <f t="shared" si="787"/>
        <v>0</v>
      </c>
      <c r="AS162" s="110">
        <f t="shared" si="787"/>
        <v>0</v>
      </c>
      <c r="AT162" s="110">
        <f t="shared" si="787"/>
        <v>0</v>
      </c>
      <c r="AU162" s="110">
        <f t="shared" si="787"/>
        <v>0</v>
      </c>
      <c r="AV162" s="110">
        <f t="shared" si="787"/>
        <v>0</v>
      </c>
      <c r="AW162" s="110">
        <f t="shared" ref="AV162:BC163" si="788">AW163</f>
        <v>0</v>
      </c>
      <c r="AX162" s="110">
        <f t="shared" si="788"/>
        <v>0</v>
      </c>
      <c r="AY162" s="110">
        <f t="shared" si="788"/>
        <v>0</v>
      </c>
      <c r="AZ162" s="110">
        <f t="shared" si="788"/>
        <v>0</v>
      </c>
      <c r="BA162" s="110">
        <f t="shared" si="788"/>
        <v>0</v>
      </c>
      <c r="BB162" s="110">
        <f t="shared" si="788"/>
        <v>0</v>
      </c>
      <c r="BC162" s="110">
        <f t="shared" si="788"/>
        <v>0</v>
      </c>
    </row>
    <row r="163" spans="1:55" s="109" customFormat="1" ht="63" customHeight="1" x14ac:dyDescent="0.25">
      <c r="A163" s="35" t="s">
        <v>53</v>
      </c>
      <c r="B163" s="35"/>
      <c r="C163" s="35"/>
      <c r="D163" s="35"/>
      <c r="E163" s="120">
        <v>851</v>
      </c>
      <c r="F163" s="143" t="s">
        <v>75</v>
      </c>
      <c r="G163" s="143" t="s">
        <v>11</v>
      </c>
      <c r="H163" s="148" t="s">
        <v>355</v>
      </c>
      <c r="I163" s="143" t="s">
        <v>107</v>
      </c>
      <c r="J163" s="110">
        <f t="shared" si="787"/>
        <v>0</v>
      </c>
      <c r="K163" s="110">
        <f t="shared" si="787"/>
        <v>0</v>
      </c>
      <c r="L163" s="110">
        <f t="shared" si="787"/>
        <v>0</v>
      </c>
      <c r="M163" s="110">
        <f t="shared" si="787"/>
        <v>0</v>
      </c>
      <c r="N163" s="110">
        <f t="shared" si="787"/>
        <v>157037</v>
      </c>
      <c r="O163" s="110">
        <f t="shared" si="787"/>
        <v>149185</v>
      </c>
      <c r="P163" s="110">
        <f t="shared" si="787"/>
        <v>7852</v>
      </c>
      <c r="Q163" s="110">
        <f t="shared" si="787"/>
        <v>0</v>
      </c>
      <c r="R163" s="110">
        <f t="shared" si="787"/>
        <v>157037</v>
      </c>
      <c r="S163" s="110">
        <f t="shared" si="787"/>
        <v>149185</v>
      </c>
      <c r="T163" s="110">
        <f t="shared" si="787"/>
        <v>7852</v>
      </c>
      <c r="U163" s="110">
        <f t="shared" si="787"/>
        <v>0</v>
      </c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>
        <f t="shared" si="787"/>
        <v>0</v>
      </c>
      <c r="AF163" s="110">
        <f t="shared" si="787"/>
        <v>0</v>
      </c>
      <c r="AG163" s="110">
        <f t="shared" si="787"/>
        <v>0</v>
      </c>
      <c r="AH163" s="110">
        <f t="shared" si="787"/>
        <v>0</v>
      </c>
      <c r="AI163" s="110">
        <f t="shared" si="787"/>
        <v>0</v>
      </c>
      <c r="AJ163" s="110">
        <f t="shared" si="787"/>
        <v>0</v>
      </c>
      <c r="AK163" s="110">
        <f t="shared" si="787"/>
        <v>0</v>
      </c>
      <c r="AL163" s="110">
        <f t="shared" si="787"/>
        <v>0</v>
      </c>
      <c r="AM163" s="110">
        <f t="shared" si="787"/>
        <v>0</v>
      </c>
      <c r="AN163" s="110">
        <f t="shared" si="787"/>
        <v>0</v>
      </c>
      <c r="AO163" s="110">
        <f t="shared" si="787"/>
        <v>0</v>
      </c>
      <c r="AP163" s="110">
        <f t="shared" si="787"/>
        <v>0</v>
      </c>
      <c r="AQ163" s="110"/>
      <c r="AR163" s="110">
        <f t="shared" si="787"/>
        <v>0</v>
      </c>
      <c r="AS163" s="110">
        <f t="shared" si="787"/>
        <v>0</v>
      </c>
      <c r="AT163" s="110">
        <f t="shared" si="787"/>
        <v>0</v>
      </c>
      <c r="AU163" s="110">
        <f t="shared" si="787"/>
        <v>0</v>
      </c>
      <c r="AV163" s="110">
        <f t="shared" si="788"/>
        <v>0</v>
      </c>
      <c r="AW163" s="110">
        <f t="shared" si="788"/>
        <v>0</v>
      </c>
      <c r="AX163" s="110">
        <f t="shared" si="788"/>
        <v>0</v>
      </c>
      <c r="AY163" s="110">
        <f t="shared" si="788"/>
        <v>0</v>
      </c>
      <c r="AZ163" s="110">
        <f t="shared" si="788"/>
        <v>0</v>
      </c>
      <c r="BA163" s="110">
        <f t="shared" si="788"/>
        <v>0</v>
      </c>
      <c r="BB163" s="110">
        <f t="shared" si="788"/>
        <v>0</v>
      </c>
      <c r="BC163" s="110">
        <f t="shared" si="788"/>
        <v>0</v>
      </c>
    </row>
    <row r="164" spans="1:55" s="109" customFormat="1" ht="34.5" customHeight="1" x14ac:dyDescent="0.25">
      <c r="A164" s="35" t="s">
        <v>54</v>
      </c>
      <c r="B164" s="35"/>
      <c r="C164" s="35"/>
      <c r="D164" s="35"/>
      <c r="E164" s="120">
        <v>851</v>
      </c>
      <c r="F164" s="143" t="s">
        <v>75</v>
      </c>
      <c r="G164" s="143" t="s">
        <v>11</v>
      </c>
      <c r="H164" s="148" t="s">
        <v>355</v>
      </c>
      <c r="I164" s="143" t="s">
        <v>109</v>
      </c>
      <c r="J164" s="110"/>
      <c r="K164" s="110"/>
      <c r="L164" s="110"/>
      <c r="M164" s="110"/>
      <c r="N164" s="110">
        <f>149185+7852</f>
        <v>157037</v>
      </c>
      <c r="O164" s="110">
        <f>149185</f>
        <v>149185</v>
      </c>
      <c r="P164" s="110">
        <v>7852</v>
      </c>
      <c r="Q164" s="110"/>
      <c r="R164" s="110">
        <f t="shared" si="665"/>
        <v>157037</v>
      </c>
      <c r="S164" s="110">
        <f t="shared" ref="S164" si="789">K164+O164</f>
        <v>149185</v>
      </c>
      <c r="T164" s="110">
        <f t="shared" ref="T164" si="790">L164+P164</f>
        <v>7852</v>
      </c>
      <c r="U164" s="110">
        <f t="shared" ref="U164" si="791">M164+Q164</f>
        <v>0</v>
      </c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>
        <f t="shared" ref="AM164" si="792">AE164+AI164</f>
        <v>0</v>
      </c>
      <c r="AN164" s="110">
        <f t="shared" ref="AN164" si="793">AF164+AJ164</f>
        <v>0</v>
      </c>
      <c r="AO164" s="110">
        <f t="shared" ref="AO164" si="794">AG164+AK164</f>
        <v>0</v>
      </c>
      <c r="AP164" s="110">
        <f t="shared" ref="AP164" si="795">AH164+AL164</f>
        <v>0</v>
      </c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>
        <f t="shared" ref="AZ164" si="796">AR164+AV164</f>
        <v>0</v>
      </c>
      <c r="BA164" s="110">
        <f t="shared" ref="BA164" si="797">AS164+AW164</f>
        <v>0</v>
      </c>
      <c r="BB164" s="110">
        <f t="shared" ref="BB164" si="798">AT164+AX164</f>
        <v>0</v>
      </c>
      <c r="BC164" s="110">
        <f t="shared" ref="BC164" si="799">AU164+AY164</f>
        <v>0</v>
      </c>
    </row>
    <row r="165" spans="1:55" s="109" customFormat="1" ht="102.75" customHeight="1" x14ac:dyDescent="0.25">
      <c r="A165" s="149" t="s">
        <v>362</v>
      </c>
      <c r="B165" s="35"/>
      <c r="C165" s="35"/>
      <c r="D165" s="35"/>
      <c r="E165" s="120">
        <v>851</v>
      </c>
      <c r="F165" s="148" t="s">
        <v>75</v>
      </c>
      <c r="G165" s="148" t="s">
        <v>11</v>
      </c>
      <c r="H165" s="148" t="s">
        <v>351</v>
      </c>
      <c r="I165" s="148"/>
      <c r="J165" s="110">
        <f>J166</f>
        <v>0</v>
      </c>
      <c r="K165" s="110">
        <f t="shared" ref="K165:U166" si="800">K166</f>
        <v>0</v>
      </c>
      <c r="L165" s="110">
        <f t="shared" si="800"/>
        <v>0</v>
      </c>
      <c r="M165" s="110">
        <f t="shared" si="800"/>
        <v>0</v>
      </c>
      <c r="N165" s="110">
        <f t="shared" si="800"/>
        <v>526316</v>
      </c>
      <c r="O165" s="110">
        <f t="shared" ref="O165:O166" si="801">O166</f>
        <v>500000</v>
      </c>
      <c r="P165" s="110">
        <f t="shared" ref="P165:P166" si="802">P166</f>
        <v>26316</v>
      </c>
      <c r="Q165" s="110">
        <f t="shared" ref="Q165:Q166" si="803">Q166</f>
        <v>0</v>
      </c>
      <c r="R165" s="110">
        <f t="shared" si="800"/>
        <v>526316</v>
      </c>
      <c r="S165" s="110">
        <f t="shared" si="800"/>
        <v>500000</v>
      </c>
      <c r="T165" s="110">
        <f t="shared" si="800"/>
        <v>26316</v>
      </c>
      <c r="U165" s="110">
        <f t="shared" si="800"/>
        <v>0</v>
      </c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>
        <f t="shared" ref="AF165:AF166" si="804">AF166</f>
        <v>0</v>
      </c>
      <c r="AG165" s="110">
        <f t="shared" ref="AG165:AG166" si="805">AG166</f>
        <v>0</v>
      </c>
      <c r="AH165" s="110">
        <f t="shared" ref="AH165:AP166" si="806">AH166</f>
        <v>0</v>
      </c>
      <c r="AI165" s="110">
        <f t="shared" si="806"/>
        <v>0</v>
      </c>
      <c r="AJ165" s="110">
        <f t="shared" si="806"/>
        <v>0</v>
      </c>
      <c r="AK165" s="110">
        <f t="shared" si="806"/>
        <v>0</v>
      </c>
      <c r="AL165" s="110">
        <f t="shared" si="806"/>
        <v>0</v>
      </c>
      <c r="AM165" s="110">
        <f t="shared" si="806"/>
        <v>0</v>
      </c>
      <c r="AN165" s="110">
        <f t="shared" si="806"/>
        <v>0</v>
      </c>
      <c r="AO165" s="110">
        <f t="shared" si="806"/>
        <v>0</v>
      </c>
      <c r="AP165" s="110">
        <f t="shared" si="806"/>
        <v>0</v>
      </c>
      <c r="AQ165" s="110"/>
      <c r="AR165" s="110"/>
      <c r="AS165" s="110">
        <f t="shared" ref="AS165:AS166" si="807">AS166</f>
        <v>0</v>
      </c>
      <c r="AT165" s="110">
        <f t="shared" ref="AT165:AT166" si="808">AT166</f>
        <v>0</v>
      </c>
      <c r="AU165" s="110">
        <f t="shared" ref="AU165:BC166" si="809">AU166</f>
        <v>0</v>
      </c>
      <c r="AV165" s="110">
        <f t="shared" si="809"/>
        <v>0</v>
      </c>
      <c r="AW165" s="110">
        <f t="shared" si="809"/>
        <v>0</v>
      </c>
      <c r="AX165" s="110">
        <f t="shared" si="809"/>
        <v>0</v>
      </c>
      <c r="AY165" s="110">
        <f t="shared" si="809"/>
        <v>0</v>
      </c>
      <c r="AZ165" s="110">
        <f t="shared" si="809"/>
        <v>0</v>
      </c>
      <c r="BA165" s="110">
        <f t="shared" si="809"/>
        <v>0</v>
      </c>
      <c r="BB165" s="110">
        <f t="shared" si="809"/>
        <v>0</v>
      </c>
      <c r="BC165" s="110">
        <f t="shared" si="809"/>
        <v>0</v>
      </c>
    </row>
    <row r="166" spans="1:55" s="109" customFormat="1" ht="63" customHeight="1" x14ac:dyDescent="0.25">
      <c r="A166" s="35" t="s">
        <v>53</v>
      </c>
      <c r="B166" s="35"/>
      <c r="C166" s="35"/>
      <c r="D166" s="35"/>
      <c r="E166" s="120">
        <v>851</v>
      </c>
      <c r="F166" s="143" t="s">
        <v>75</v>
      </c>
      <c r="G166" s="143" t="s">
        <v>11</v>
      </c>
      <c r="H166" s="148" t="s">
        <v>351</v>
      </c>
      <c r="I166" s="143" t="s">
        <v>107</v>
      </c>
      <c r="J166" s="110">
        <f>J167</f>
        <v>0</v>
      </c>
      <c r="K166" s="110">
        <f t="shared" si="800"/>
        <v>0</v>
      </c>
      <c r="L166" s="110">
        <f t="shared" si="800"/>
        <v>0</v>
      </c>
      <c r="M166" s="110">
        <f t="shared" si="800"/>
        <v>0</v>
      </c>
      <c r="N166" s="110">
        <f t="shared" si="800"/>
        <v>526316</v>
      </c>
      <c r="O166" s="110">
        <f t="shared" si="801"/>
        <v>500000</v>
      </c>
      <c r="P166" s="110">
        <f t="shared" si="802"/>
        <v>26316</v>
      </c>
      <c r="Q166" s="110">
        <f t="shared" si="803"/>
        <v>0</v>
      </c>
      <c r="R166" s="110">
        <f t="shared" si="800"/>
        <v>526316</v>
      </c>
      <c r="S166" s="110">
        <f t="shared" si="800"/>
        <v>500000</v>
      </c>
      <c r="T166" s="110">
        <f t="shared" si="800"/>
        <v>26316</v>
      </c>
      <c r="U166" s="110">
        <f t="shared" si="800"/>
        <v>0</v>
      </c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>
        <f t="shared" si="804"/>
        <v>0</v>
      </c>
      <c r="AG166" s="110">
        <f t="shared" si="805"/>
        <v>0</v>
      </c>
      <c r="AH166" s="110">
        <f t="shared" si="806"/>
        <v>0</v>
      </c>
      <c r="AI166" s="110">
        <f t="shared" si="806"/>
        <v>0</v>
      </c>
      <c r="AJ166" s="110">
        <f t="shared" si="806"/>
        <v>0</v>
      </c>
      <c r="AK166" s="110">
        <f t="shared" si="806"/>
        <v>0</v>
      </c>
      <c r="AL166" s="110">
        <f t="shared" si="806"/>
        <v>0</v>
      </c>
      <c r="AM166" s="110">
        <f t="shared" si="806"/>
        <v>0</v>
      </c>
      <c r="AN166" s="110">
        <f t="shared" si="806"/>
        <v>0</v>
      </c>
      <c r="AO166" s="110">
        <f t="shared" si="806"/>
        <v>0</v>
      </c>
      <c r="AP166" s="110">
        <f t="shared" si="806"/>
        <v>0</v>
      </c>
      <c r="AQ166" s="110"/>
      <c r="AR166" s="110"/>
      <c r="AS166" s="110">
        <f t="shared" si="807"/>
        <v>0</v>
      </c>
      <c r="AT166" s="110">
        <f t="shared" si="808"/>
        <v>0</v>
      </c>
      <c r="AU166" s="110">
        <f t="shared" si="809"/>
        <v>0</v>
      </c>
      <c r="AV166" s="110">
        <f t="shared" si="809"/>
        <v>0</v>
      </c>
      <c r="AW166" s="110">
        <f t="shared" si="809"/>
        <v>0</v>
      </c>
      <c r="AX166" s="110">
        <f t="shared" si="809"/>
        <v>0</v>
      </c>
      <c r="AY166" s="110">
        <f t="shared" si="809"/>
        <v>0</v>
      </c>
      <c r="AZ166" s="110">
        <f t="shared" si="809"/>
        <v>0</v>
      </c>
      <c r="BA166" s="110">
        <f t="shared" si="809"/>
        <v>0</v>
      </c>
      <c r="BB166" s="110">
        <f t="shared" si="809"/>
        <v>0</v>
      </c>
      <c r="BC166" s="110">
        <f t="shared" si="809"/>
        <v>0</v>
      </c>
    </row>
    <row r="167" spans="1:55" s="109" customFormat="1" ht="34.5" customHeight="1" x14ac:dyDescent="0.25">
      <c r="A167" s="35" t="s">
        <v>108</v>
      </c>
      <c r="B167" s="35"/>
      <c r="C167" s="35"/>
      <c r="D167" s="35"/>
      <c r="E167" s="120">
        <v>851</v>
      </c>
      <c r="F167" s="143" t="s">
        <v>75</v>
      </c>
      <c r="G167" s="143" t="s">
        <v>11</v>
      </c>
      <c r="H167" s="148" t="s">
        <v>351</v>
      </c>
      <c r="I167" s="143" t="s">
        <v>109</v>
      </c>
      <c r="J167" s="110"/>
      <c r="K167" s="110"/>
      <c r="L167" s="110"/>
      <c r="M167" s="110"/>
      <c r="N167" s="110">
        <f>500000+26316</f>
        <v>526316</v>
      </c>
      <c r="O167" s="110">
        <v>500000</v>
      </c>
      <c r="P167" s="110">
        <v>26316</v>
      </c>
      <c r="Q167" s="110"/>
      <c r="R167" s="110">
        <f t="shared" si="665"/>
        <v>526316</v>
      </c>
      <c r="S167" s="110">
        <f t="shared" ref="S167" si="810">K167+O167</f>
        <v>500000</v>
      </c>
      <c r="T167" s="110">
        <f t="shared" ref="T167" si="811">L167+P167</f>
        <v>26316</v>
      </c>
      <c r="U167" s="110">
        <f t="shared" ref="U167" si="812">M167+Q167</f>
        <v>0</v>
      </c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>
        <f t="shared" ref="AM167" si="813">AE167+AI167</f>
        <v>0</v>
      </c>
      <c r="AN167" s="110">
        <f t="shared" ref="AN167" si="814">AF167+AJ167</f>
        <v>0</v>
      </c>
      <c r="AO167" s="110">
        <f t="shared" ref="AO167" si="815">AG167+AK167</f>
        <v>0</v>
      </c>
      <c r="AP167" s="110">
        <f t="shared" ref="AP167" si="816">AH167+AL167</f>
        <v>0</v>
      </c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>
        <f t="shared" ref="AZ167" si="817">AR167+AV167</f>
        <v>0</v>
      </c>
      <c r="BA167" s="110">
        <f t="shared" ref="BA167" si="818">AS167+AW167</f>
        <v>0</v>
      </c>
      <c r="BB167" s="110">
        <f t="shared" ref="BB167" si="819">AT167+AX167</f>
        <v>0</v>
      </c>
      <c r="BC167" s="110">
        <f t="shared" ref="BC167" si="820">AU167+AY167</f>
        <v>0</v>
      </c>
    </row>
    <row r="168" spans="1:55" s="109" customFormat="1" ht="27.75" hidden="1" customHeight="1" x14ac:dyDescent="0.25">
      <c r="A168" s="158" t="s">
        <v>118</v>
      </c>
      <c r="B168" s="146"/>
      <c r="C168" s="146"/>
      <c r="D168" s="146"/>
      <c r="E168" s="120">
        <v>851</v>
      </c>
      <c r="F168" s="25" t="s">
        <v>75</v>
      </c>
      <c r="G168" s="25" t="s">
        <v>13</v>
      </c>
      <c r="H168" s="145" t="s">
        <v>61</v>
      </c>
      <c r="I168" s="25"/>
      <c r="J168" s="159">
        <f t="shared" ref="J168:AV170" si="821">J169</f>
        <v>5000</v>
      </c>
      <c r="K168" s="159">
        <f t="shared" si="821"/>
        <v>0</v>
      </c>
      <c r="L168" s="159">
        <f t="shared" si="821"/>
        <v>5000</v>
      </c>
      <c r="M168" s="159">
        <f t="shared" si="821"/>
        <v>0</v>
      </c>
      <c r="N168" s="159">
        <f t="shared" si="821"/>
        <v>0</v>
      </c>
      <c r="O168" s="159">
        <f t="shared" si="821"/>
        <v>0</v>
      </c>
      <c r="P168" s="159">
        <f t="shared" si="821"/>
        <v>0</v>
      </c>
      <c r="Q168" s="159">
        <f t="shared" si="821"/>
        <v>0</v>
      </c>
      <c r="R168" s="159">
        <f t="shared" si="821"/>
        <v>5000</v>
      </c>
      <c r="S168" s="159">
        <f t="shared" si="821"/>
        <v>0</v>
      </c>
      <c r="T168" s="159">
        <f t="shared" si="821"/>
        <v>5000</v>
      </c>
      <c r="U168" s="159">
        <f t="shared" si="821"/>
        <v>0</v>
      </c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>
        <f t="shared" si="821"/>
        <v>5000</v>
      </c>
      <c r="AF168" s="159">
        <f t="shared" si="821"/>
        <v>0</v>
      </c>
      <c r="AG168" s="159">
        <f t="shared" si="821"/>
        <v>5000</v>
      </c>
      <c r="AH168" s="159">
        <f t="shared" si="821"/>
        <v>0</v>
      </c>
      <c r="AI168" s="159">
        <f t="shared" si="821"/>
        <v>0</v>
      </c>
      <c r="AJ168" s="159">
        <f t="shared" si="821"/>
        <v>0</v>
      </c>
      <c r="AK168" s="159">
        <f t="shared" si="821"/>
        <v>0</v>
      </c>
      <c r="AL168" s="159">
        <f t="shared" si="821"/>
        <v>0</v>
      </c>
      <c r="AM168" s="159">
        <f t="shared" si="821"/>
        <v>5000</v>
      </c>
      <c r="AN168" s="159">
        <f t="shared" si="821"/>
        <v>0</v>
      </c>
      <c r="AO168" s="159">
        <f t="shared" si="821"/>
        <v>5000</v>
      </c>
      <c r="AP168" s="159">
        <f t="shared" si="821"/>
        <v>0</v>
      </c>
      <c r="AQ168" s="159"/>
      <c r="AR168" s="159">
        <f t="shared" si="821"/>
        <v>5000</v>
      </c>
      <c r="AS168" s="159">
        <f t="shared" si="821"/>
        <v>0</v>
      </c>
      <c r="AT168" s="159">
        <f t="shared" si="821"/>
        <v>5000</v>
      </c>
      <c r="AU168" s="159">
        <f t="shared" si="821"/>
        <v>0</v>
      </c>
      <c r="AV168" s="159">
        <f t="shared" si="821"/>
        <v>0</v>
      </c>
      <c r="AW168" s="159">
        <f t="shared" ref="AV168:BC170" si="822">AW169</f>
        <v>0</v>
      </c>
      <c r="AX168" s="159">
        <f t="shared" si="822"/>
        <v>0</v>
      </c>
      <c r="AY168" s="159">
        <f t="shared" si="822"/>
        <v>0</v>
      </c>
      <c r="AZ168" s="159">
        <f t="shared" si="822"/>
        <v>5000</v>
      </c>
      <c r="BA168" s="159">
        <f t="shared" si="822"/>
        <v>0</v>
      </c>
      <c r="BB168" s="159">
        <f t="shared" si="822"/>
        <v>5000</v>
      </c>
      <c r="BC168" s="159">
        <f t="shared" si="822"/>
        <v>0</v>
      </c>
    </row>
    <row r="169" spans="1:55" s="109" customFormat="1" ht="33.75" hidden="1" customHeight="1" x14ac:dyDescent="0.25">
      <c r="A169" s="155" t="s">
        <v>119</v>
      </c>
      <c r="B169" s="35"/>
      <c r="C169" s="35"/>
      <c r="D169" s="35"/>
      <c r="E169" s="120">
        <v>851</v>
      </c>
      <c r="F169" s="143" t="s">
        <v>75</v>
      </c>
      <c r="G169" s="143" t="s">
        <v>13</v>
      </c>
      <c r="H169" s="145" t="s">
        <v>120</v>
      </c>
      <c r="I169" s="143"/>
      <c r="J169" s="110">
        <f t="shared" si="821"/>
        <v>5000</v>
      </c>
      <c r="K169" s="110">
        <f t="shared" si="821"/>
        <v>0</v>
      </c>
      <c r="L169" s="110">
        <f t="shared" si="821"/>
        <v>5000</v>
      </c>
      <c r="M169" s="110">
        <f t="shared" si="821"/>
        <v>0</v>
      </c>
      <c r="N169" s="110">
        <f t="shared" si="821"/>
        <v>0</v>
      </c>
      <c r="O169" s="110">
        <f t="shared" si="821"/>
        <v>0</v>
      </c>
      <c r="P169" s="110">
        <f t="shared" si="821"/>
        <v>0</v>
      </c>
      <c r="Q169" s="110">
        <f t="shared" si="821"/>
        <v>0</v>
      </c>
      <c r="R169" s="110">
        <f t="shared" si="821"/>
        <v>5000</v>
      </c>
      <c r="S169" s="110">
        <f t="shared" si="821"/>
        <v>0</v>
      </c>
      <c r="T169" s="110">
        <f t="shared" si="821"/>
        <v>5000</v>
      </c>
      <c r="U169" s="110">
        <f t="shared" si="821"/>
        <v>0</v>
      </c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>
        <f t="shared" si="821"/>
        <v>5000</v>
      </c>
      <c r="AF169" s="110">
        <f t="shared" si="821"/>
        <v>0</v>
      </c>
      <c r="AG169" s="110">
        <f t="shared" si="821"/>
        <v>5000</v>
      </c>
      <c r="AH169" s="110">
        <f t="shared" si="821"/>
        <v>0</v>
      </c>
      <c r="AI169" s="110">
        <f t="shared" si="821"/>
        <v>0</v>
      </c>
      <c r="AJ169" s="110">
        <f t="shared" si="821"/>
        <v>0</v>
      </c>
      <c r="AK169" s="110">
        <f t="shared" si="821"/>
        <v>0</v>
      </c>
      <c r="AL169" s="110">
        <f t="shared" si="821"/>
        <v>0</v>
      </c>
      <c r="AM169" s="110">
        <f t="shared" si="821"/>
        <v>5000</v>
      </c>
      <c r="AN169" s="110">
        <f t="shared" si="821"/>
        <v>0</v>
      </c>
      <c r="AO169" s="110">
        <f t="shared" si="821"/>
        <v>5000</v>
      </c>
      <c r="AP169" s="110">
        <f t="shared" si="821"/>
        <v>0</v>
      </c>
      <c r="AQ169" s="110"/>
      <c r="AR169" s="110">
        <f t="shared" si="821"/>
        <v>5000</v>
      </c>
      <c r="AS169" s="110">
        <f t="shared" si="821"/>
        <v>0</v>
      </c>
      <c r="AT169" s="110">
        <f t="shared" si="821"/>
        <v>5000</v>
      </c>
      <c r="AU169" s="110">
        <f t="shared" si="821"/>
        <v>0</v>
      </c>
      <c r="AV169" s="110">
        <f t="shared" si="822"/>
        <v>0</v>
      </c>
      <c r="AW169" s="110">
        <f t="shared" si="822"/>
        <v>0</v>
      </c>
      <c r="AX169" s="110">
        <f t="shared" si="822"/>
        <v>0</v>
      </c>
      <c r="AY169" s="110">
        <f t="shared" si="822"/>
        <v>0</v>
      </c>
      <c r="AZ169" s="110">
        <f t="shared" si="822"/>
        <v>5000</v>
      </c>
      <c r="BA169" s="110">
        <f t="shared" si="822"/>
        <v>0</v>
      </c>
      <c r="BB169" s="110">
        <f t="shared" si="822"/>
        <v>5000</v>
      </c>
      <c r="BC169" s="110">
        <f t="shared" si="822"/>
        <v>0</v>
      </c>
    </row>
    <row r="170" spans="1:55" s="109" customFormat="1" ht="17.25" hidden="1" customHeight="1" x14ac:dyDescent="0.25">
      <c r="A170" s="35" t="s">
        <v>22</v>
      </c>
      <c r="B170" s="111"/>
      <c r="C170" s="111"/>
      <c r="D170" s="111"/>
      <c r="E170" s="120">
        <v>851</v>
      </c>
      <c r="F170" s="143" t="s">
        <v>75</v>
      </c>
      <c r="G170" s="143" t="s">
        <v>13</v>
      </c>
      <c r="H170" s="145" t="s">
        <v>120</v>
      </c>
      <c r="I170" s="143" t="s">
        <v>23</v>
      </c>
      <c r="J170" s="110">
        <f t="shared" si="821"/>
        <v>5000</v>
      </c>
      <c r="K170" s="110">
        <f t="shared" si="821"/>
        <v>0</v>
      </c>
      <c r="L170" s="110">
        <f t="shared" si="821"/>
        <v>5000</v>
      </c>
      <c r="M170" s="110">
        <f t="shared" si="821"/>
        <v>0</v>
      </c>
      <c r="N170" s="110">
        <f t="shared" si="821"/>
        <v>0</v>
      </c>
      <c r="O170" s="110">
        <f t="shared" si="821"/>
        <v>0</v>
      </c>
      <c r="P170" s="110">
        <f t="shared" si="821"/>
        <v>0</v>
      </c>
      <c r="Q170" s="110">
        <f t="shared" si="821"/>
        <v>0</v>
      </c>
      <c r="R170" s="110">
        <f t="shared" si="821"/>
        <v>5000</v>
      </c>
      <c r="S170" s="110">
        <f t="shared" si="821"/>
        <v>0</v>
      </c>
      <c r="T170" s="110">
        <f t="shared" si="821"/>
        <v>5000</v>
      </c>
      <c r="U170" s="110">
        <f t="shared" si="821"/>
        <v>0</v>
      </c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>
        <f t="shared" si="821"/>
        <v>5000</v>
      </c>
      <c r="AF170" s="110">
        <f t="shared" si="821"/>
        <v>0</v>
      </c>
      <c r="AG170" s="110">
        <f t="shared" si="821"/>
        <v>5000</v>
      </c>
      <c r="AH170" s="110">
        <f t="shared" si="821"/>
        <v>0</v>
      </c>
      <c r="AI170" s="110">
        <f t="shared" si="821"/>
        <v>0</v>
      </c>
      <c r="AJ170" s="110">
        <f t="shared" si="821"/>
        <v>0</v>
      </c>
      <c r="AK170" s="110">
        <f t="shared" si="821"/>
        <v>0</v>
      </c>
      <c r="AL170" s="110">
        <f t="shared" si="821"/>
        <v>0</v>
      </c>
      <c r="AM170" s="110">
        <f t="shared" si="821"/>
        <v>5000</v>
      </c>
      <c r="AN170" s="110">
        <f t="shared" si="821"/>
        <v>0</v>
      </c>
      <c r="AO170" s="110">
        <f t="shared" si="821"/>
        <v>5000</v>
      </c>
      <c r="AP170" s="110">
        <f t="shared" si="821"/>
        <v>0</v>
      </c>
      <c r="AQ170" s="110"/>
      <c r="AR170" s="110">
        <f t="shared" si="821"/>
        <v>5000</v>
      </c>
      <c r="AS170" s="110">
        <f t="shared" si="821"/>
        <v>0</v>
      </c>
      <c r="AT170" s="110">
        <f t="shared" si="821"/>
        <v>5000</v>
      </c>
      <c r="AU170" s="110">
        <f t="shared" si="821"/>
        <v>0</v>
      </c>
      <c r="AV170" s="110">
        <f t="shared" si="822"/>
        <v>0</v>
      </c>
      <c r="AW170" s="110">
        <f t="shared" si="822"/>
        <v>0</v>
      </c>
      <c r="AX170" s="110">
        <f t="shared" si="822"/>
        <v>0</v>
      </c>
      <c r="AY170" s="110">
        <f t="shared" si="822"/>
        <v>0</v>
      </c>
      <c r="AZ170" s="110">
        <f t="shared" si="822"/>
        <v>5000</v>
      </c>
      <c r="BA170" s="110">
        <f t="shared" si="822"/>
        <v>0</v>
      </c>
      <c r="BB170" s="110">
        <f t="shared" si="822"/>
        <v>5000</v>
      </c>
      <c r="BC170" s="110">
        <f t="shared" si="822"/>
        <v>0</v>
      </c>
    </row>
    <row r="171" spans="1:55" s="109" customFormat="1" ht="17.25" hidden="1" customHeight="1" x14ac:dyDescent="0.25">
      <c r="A171" s="35" t="s">
        <v>9</v>
      </c>
      <c r="B171" s="35"/>
      <c r="C171" s="35"/>
      <c r="D171" s="35"/>
      <c r="E171" s="120">
        <v>851</v>
      </c>
      <c r="F171" s="143" t="s">
        <v>75</v>
      </c>
      <c r="G171" s="143" t="s">
        <v>13</v>
      </c>
      <c r="H171" s="145" t="s">
        <v>120</v>
      </c>
      <c r="I171" s="143" t="s">
        <v>24</v>
      </c>
      <c r="J171" s="110">
        <v>5000</v>
      </c>
      <c r="K171" s="110"/>
      <c r="L171" s="110">
        <f>J171</f>
        <v>5000</v>
      </c>
      <c r="M171" s="110"/>
      <c r="N171" s="110"/>
      <c r="O171" s="110"/>
      <c r="P171" s="110">
        <f>N171</f>
        <v>0</v>
      </c>
      <c r="Q171" s="110"/>
      <c r="R171" s="110">
        <f t="shared" si="665"/>
        <v>5000</v>
      </c>
      <c r="S171" s="110">
        <f t="shared" ref="S171" si="823">K171+O171</f>
        <v>0</v>
      </c>
      <c r="T171" s="110">
        <f t="shared" ref="T171" si="824">L171+P171</f>
        <v>5000</v>
      </c>
      <c r="U171" s="110">
        <f t="shared" ref="U171" si="825">M171+Q171</f>
        <v>0</v>
      </c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>
        <v>5000</v>
      </c>
      <c r="AF171" s="110"/>
      <c r="AG171" s="110">
        <f>AE171</f>
        <v>5000</v>
      </c>
      <c r="AH171" s="110"/>
      <c r="AI171" s="110"/>
      <c r="AJ171" s="110"/>
      <c r="AK171" s="110">
        <f>AI171</f>
        <v>0</v>
      </c>
      <c r="AL171" s="110"/>
      <c r="AM171" s="110">
        <f t="shared" ref="AM171" si="826">AE171+AI171</f>
        <v>5000</v>
      </c>
      <c r="AN171" s="110">
        <f t="shared" ref="AN171" si="827">AF171+AJ171</f>
        <v>0</v>
      </c>
      <c r="AO171" s="110">
        <f t="shared" ref="AO171" si="828">AG171+AK171</f>
        <v>5000</v>
      </c>
      <c r="AP171" s="110">
        <f t="shared" ref="AP171" si="829">AH171+AL171</f>
        <v>0</v>
      </c>
      <c r="AQ171" s="110"/>
      <c r="AR171" s="110">
        <v>5000</v>
      </c>
      <c r="AS171" s="110"/>
      <c r="AT171" s="110">
        <f>AR171</f>
        <v>5000</v>
      </c>
      <c r="AU171" s="110"/>
      <c r="AV171" s="110"/>
      <c r="AW171" s="110"/>
      <c r="AX171" s="110">
        <f>AV171</f>
        <v>0</v>
      </c>
      <c r="AY171" s="110"/>
      <c r="AZ171" s="110">
        <f t="shared" ref="AZ171" si="830">AR171+AV171</f>
        <v>5000</v>
      </c>
      <c r="BA171" s="110">
        <f t="shared" ref="BA171" si="831">AS171+AW171</f>
        <v>0</v>
      </c>
      <c r="BB171" s="110">
        <f t="shared" ref="BB171" si="832">AT171+AX171</f>
        <v>5000</v>
      </c>
      <c r="BC171" s="110">
        <f t="shared" ref="BC171" si="833">AU171+AY171</f>
        <v>0</v>
      </c>
    </row>
    <row r="172" spans="1:55" s="109" customFormat="1" ht="17.25" customHeight="1" x14ac:dyDescent="0.25">
      <c r="A172" s="158" t="s">
        <v>121</v>
      </c>
      <c r="B172" s="146"/>
      <c r="C172" s="146"/>
      <c r="D172" s="146"/>
      <c r="E172" s="120">
        <v>851</v>
      </c>
      <c r="F172" s="25" t="s">
        <v>122</v>
      </c>
      <c r="G172" s="25"/>
      <c r="H172" s="145" t="s">
        <v>61</v>
      </c>
      <c r="I172" s="25"/>
      <c r="J172" s="26">
        <f>J173+J177+J181+J188</f>
        <v>14421754.4</v>
      </c>
      <c r="K172" s="26">
        <f t="shared" ref="K172:U172" si="834">K173+K177+K181+K188</f>
        <v>10595502</v>
      </c>
      <c r="L172" s="26">
        <f t="shared" si="834"/>
        <v>3826252.4</v>
      </c>
      <c r="M172" s="26">
        <f t="shared" si="834"/>
        <v>0</v>
      </c>
      <c r="N172" s="26">
        <f t="shared" si="834"/>
        <v>145169.29999999999</v>
      </c>
      <c r="O172" s="26">
        <f t="shared" ref="O172" si="835">O173+O177+O181+O188</f>
        <v>0</v>
      </c>
      <c r="P172" s="26">
        <f t="shared" ref="P172" si="836">P173+P177+P181+P188</f>
        <v>145169.29999999999</v>
      </c>
      <c r="Q172" s="26">
        <f t="shared" ref="Q172" si="837">Q173+Q177+Q181+Q188</f>
        <v>0</v>
      </c>
      <c r="R172" s="26">
        <f t="shared" si="834"/>
        <v>14566923.699999999</v>
      </c>
      <c r="S172" s="26">
        <f t="shared" si="834"/>
        <v>10595502</v>
      </c>
      <c r="T172" s="26">
        <f t="shared" si="834"/>
        <v>3971421.6999999997</v>
      </c>
      <c r="U172" s="26">
        <f t="shared" si="834"/>
        <v>0</v>
      </c>
      <c r="V172" s="26"/>
      <c r="W172" s="26"/>
      <c r="X172" s="26"/>
      <c r="Y172" s="26"/>
      <c r="Z172" s="26"/>
      <c r="AA172" s="26"/>
      <c r="AB172" s="26"/>
      <c r="AC172" s="26"/>
      <c r="AD172" s="26"/>
      <c r="AE172" s="26">
        <f>AE173+AE177+AE181+AE188</f>
        <v>8400178.4000000004</v>
      </c>
      <c r="AF172" s="26">
        <f t="shared" ref="AF172" si="838">AF173+AF177+AF181+AF188</f>
        <v>4573926</v>
      </c>
      <c r="AG172" s="26">
        <f t="shared" ref="AG172" si="839">AG173+AG177+AG181+AG188</f>
        <v>3826252.4</v>
      </c>
      <c r="AH172" s="26">
        <f t="shared" ref="AH172:AP172" si="840">AH173+AH177+AH181+AH188</f>
        <v>0</v>
      </c>
      <c r="AI172" s="26">
        <f t="shared" si="840"/>
        <v>0</v>
      </c>
      <c r="AJ172" s="26">
        <f t="shared" si="840"/>
        <v>0</v>
      </c>
      <c r="AK172" s="26">
        <f t="shared" si="840"/>
        <v>0</v>
      </c>
      <c r="AL172" s="26">
        <f t="shared" si="840"/>
        <v>0</v>
      </c>
      <c r="AM172" s="26">
        <f t="shared" si="840"/>
        <v>8400178.4000000004</v>
      </c>
      <c r="AN172" s="26">
        <f t="shared" si="840"/>
        <v>4573926</v>
      </c>
      <c r="AO172" s="26">
        <f t="shared" si="840"/>
        <v>3826252.4</v>
      </c>
      <c r="AP172" s="26">
        <f t="shared" si="840"/>
        <v>0</v>
      </c>
      <c r="AQ172" s="26"/>
      <c r="AR172" s="26">
        <f>AR173+AR177+AR181+AR188</f>
        <v>8400178.4000000004</v>
      </c>
      <c r="AS172" s="26">
        <f t="shared" ref="AS172" si="841">AS173+AS177+AS181+AS188</f>
        <v>4573926</v>
      </c>
      <c r="AT172" s="26">
        <f t="shared" ref="AT172" si="842">AT173+AT177+AT181+AT188</f>
        <v>3826252.4</v>
      </c>
      <c r="AU172" s="26">
        <f t="shared" ref="AU172:BC172" si="843">AU173+AU177+AU181+AU188</f>
        <v>0</v>
      </c>
      <c r="AV172" s="26">
        <f t="shared" si="843"/>
        <v>0</v>
      </c>
      <c r="AW172" s="26">
        <f t="shared" si="843"/>
        <v>0</v>
      </c>
      <c r="AX172" s="26">
        <f t="shared" si="843"/>
        <v>0</v>
      </c>
      <c r="AY172" s="26">
        <f t="shared" si="843"/>
        <v>0</v>
      </c>
      <c r="AZ172" s="26">
        <f t="shared" si="843"/>
        <v>8400178.4000000004</v>
      </c>
      <c r="BA172" s="26">
        <f t="shared" si="843"/>
        <v>4573926</v>
      </c>
      <c r="BB172" s="26">
        <f t="shared" si="843"/>
        <v>3826252.4</v>
      </c>
      <c r="BC172" s="26">
        <f t="shared" si="843"/>
        <v>0</v>
      </c>
    </row>
    <row r="173" spans="1:55" s="109" customFormat="1" ht="17.25" customHeight="1" x14ac:dyDescent="0.25">
      <c r="A173" s="158" t="s">
        <v>123</v>
      </c>
      <c r="B173" s="146"/>
      <c r="C173" s="146"/>
      <c r="D173" s="146"/>
      <c r="E173" s="120">
        <v>851</v>
      </c>
      <c r="F173" s="25" t="s">
        <v>122</v>
      </c>
      <c r="G173" s="25" t="s">
        <v>11</v>
      </c>
      <c r="H173" s="145" t="s">
        <v>61</v>
      </c>
      <c r="I173" s="25"/>
      <c r="J173" s="26">
        <f t="shared" ref="J173:AV175" si="844">J174</f>
        <v>3059870</v>
      </c>
      <c r="K173" s="26">
        <f t="shared" si="844"/>
        <v>0</v>
      </c>
      <c r="L173" s="26">
        <f t="shared" si="844"/>
        <v>3059870</v>
      </c>
      <c r="M173" s="26">
        <f t="shared" si="844"/>
        <v>0</v>
      </c>
      <c r="N173" s="26">
        <f t="shared" si="844"/>
        <v>120169.3</v>
      </c>
      <c r="O173" s="26">
        <f t="shared" si="844"/>
        <v>0</v>
      </c>
      <c r="P173" s="26">
        <f t="shared" si="844"/>
        <v>120169.3</v>
      </c>
      <c r="Q173" s="26">
        <f t="shared" si="844"/>
        <v>0</v>
      </c>
      <c r="R173" s="26">
        <f t="shared" si="844"/>
        <v>3180039.3</v>
      </c>
      <c r="S173" s="26">
        <f t="shared" si="844"/>
        <v>0</v>
      </c>
      <c r="T173" s="26">
        <f t="shared" si="844"/>
        <v>3180039.3</v>
      </c>
      <c r="U173" s="26">
        <f t="shared" si="844"/>
        <v>0</v>
      </c>
      <c r="V173" s="26"/>
      <c r="W173" s="26"/>
      <c r="X173" s="26"/>
      <c r="Y173" s="26"/>
      <c r="Z173" s="26"/>
      <c r="AA173" s="26"/>
      <c r="AB173" s="26"/>
      <c r="AC173" s="26"/>
      <c r="AD173" s="26"/>
      <c r="AE173" s="26">
        <f t="shared" si="844"/>
        <v>3059870</v>
      </c>
      <c r="AF173" s="26">
        <f t="shared" si="844"/>
        <v>0</v>
      </c>
      <c r="AG173" s="26">
        <f t="shared" si="844"/>
        <v>3059870</v>
      </c>
      <c r="AH173" s="26">
        <f t="shared" si="844"/>
        <v>0</v>
      </c>
      <c r="AI173" s="26">
        <f t="shared" si="844"/>
        <v>0</v>
      </c>
      <c r="AJ173" s="26">
        <f t="shared" si="844"/>
        <v>0</v>
      </c>
      <c r="AK173" s="26">
        <f t="shared" si="844"/>
        <v>0</v>
      </c>
      <c r="AL173" s="26">
        <f t="shared" si="844"/>
        <v>0</v>
      </c>
      <c r="AM173" s="26">
        <f t="shared" si="844"/>
        <v>3059870</v>
      </c>
      <c r="AN173" s="26">
        <f t="shared" si="844"/>
        <v>0</v>
      </c>
      <c r="AO173" s="26">
        <f t="shared" si="844"/>
        <v>3059870</v>
      </c>
      <c r="AP173" s="26">
        <f t="shared" si="844"/>
        <v>0</v>
      </c>
      <c r="AQ173" s="26"/>
      <c r="AR173" s="26">
        <f t="shared" si="844"/>
        <v>3059870</v>
      </c>
      <c r="AS173" s="26">
        <f t="shared" si="844"/>
        <v>0</v>
      </c>
      <c r="AT173" s="26">
        <f t="shared" si="844"/>
        <v>3059870</v>
      </c>
      <c r="AU173" s="26">
        <f t="shared" si="844"/>
        <v>0</v>
      </c>
      <c r="AV173" s="26">
        <f t="shared" si="844"/>
        <v>0</v>
      </c>
      <c r="AW173" s="26">
        <f t="shared" ref="AV173:BC175" si="845">AW174</f>
        <v>0</v>
      </c>
      <c r="AX173" s="26">
        <f t="shared" si="845"/>
        <v>0</v>
      </c>
      <c r="AY173" s="26">
        <f t="shared" si="845"/>
        <v>0</v>
      </c>
      <c r="AZ173" s="26">
        <f t="shared" si="845"/>
        <v>3059870</v>
      </c>
      <c r="BA173" s="26">
        <f t="shared" si="845"/>
        <v>0</v>
      </c>
      <c r="BB173" s="26">
        <f t="shared" si="845"/>
        <v>3059870</v>
      </c>
      <c r="BC173" s="26">
        <f t="shared" si="845"/>
        <v>0</v>
      </c>
    </row>
    <row r="174" spans="1:55" s="109" customFormat="1" ht="49.5" customHeight="1" x14ac:dyDescent="0.25">
      <c r="A174" s="155" t="s">
        <v>124</v>
      </c>
      <c r="B174" s="35"/>
      <c r="C174" s="35"/>
      <c r="D174" s="35"/>
      <c r="E174" s="120">
        <v>851</v>
      </c>
      <c r="F174" s="143" t="s">
        <v>122</v>
      </c>
      <c r="G174" s="143" t="s">
        <v>11</v>
      </c>
      <c r="H174" s="145" t="s">
        <v>725</v>
      </c>
      <c r="I174" s="143"/>
      <c r="J174" s="110">
        <f t="shared" si="844"/>
        <v>3059870</v>
      </c>
      <c r="K174" s="110">
        <f t="shared" si="844"/>
        <v>0</v>
      </c>
      <c r="L174" s="110">
        <f t="shared" si="844"/>
        <v>3059870</v>
      </c>
      <c r="M174" s="110">
        <f t="shared" si="844"/>
        <v>0</v>
      </c>
      <c r="N174" s="110">
        <f t="shared" si="844"/>
        <v>120169.3</v>
      </c>
      <c r="O174" s="110">
        <f t="shared" si="844"/>
        <v>0</v>
      </c>
      <c r="P174" s="110">
        <f t="shared" si="844"/>
        <v>120169.3</v>
      </c>
      <c r="Q174" s="110">
        <f t="shared" si="844"/>
        <v>0</v>
      </c>
      <c r="R174" s="110">
        <f t="shared" si="844"/>
        <v>3180039.3</v>
      </c>
      <c r="S174" s="110">
        <f t="shared" si="844"/>
        <v>0</v>
      </c>
      <c r="T174" s="110">
        <f t="shared" si="844"/>
        <v>3180039.3</v>
      </c>
      <c r="U174" s="110">
        <f t="shared" si="844"/>
        <v>0</v>
      </c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>
        <f t="shared" si="844"/>
        <v>3059870</v>
      </c>
      <c r="AF174" s="110">
        <f t="shared" si="844"/>
        <v>0</v>
      </c>
      <c r="AG174" s="110">
        <f t="shared" si="844"/>
        <v>3059870</v>
      </c>
      <c r="AH174" s="110">
        <f t="shared" si="844"/>
        <v>0</v>
      </c>
      <c r="AI174" s="110">
        <f t="shared" si="844"/>
        <v>0</v>
      </c>
      <c r="AJ174" s="110">
        <f t="shared" si="844"/>
        <v>0</v>
      </c>
      <c r="AK174" s="110">
        <f t="shared" si="844"/>
        <v>0</v>
      </c>
      <c r="AL174" s="110">
        <f t="shared" si="844"/>
        <v>0</v>
      </c>
      <c r="AM174" s="110">
        <f t="shared" si="844"/>
        <v>3059870</v>
      </c>
      <c r="AN174" s="110">
        <f t="shared" si="844"/>
        <v>0</v>
      </c>
      <c r="AO174" s="110">
        <f t="shared" si="844"/>
        <v>3059870</v>
      </c>
      <c r="AP174" s="110">
        <f t="shared" si="844"/>
        <v>0</v>
      </c>
      <c r="AQ174" s="110"/>
      <c r="AR174" s="110">
        <f t="shared" si="844"/>
        <v>3059870</v>
      </c>
      <c r="AS174" s="110">
        <f t="shared" si="844"/>
        <v>0</v>
      </c>
      <c r="AT174" s="110">
        <f t="shared" si="844"/>
        <v>3059870</v>
      </c>
      <c r="AU174" s="110">
        <f t="shared" si="844"/>
        <v>0</v>
      </c>
      <c r="AV174" s="110">
        <f t="shared" si="845"/>
        <v>0</v>
      </c>
      <c r="AW174" s="110">
        <f t="shared" si="845"/>
        <v>0</v>
      </c>
      <c r="AX174" s="110">
        <f t="shared" si="845"/>
        <v>0</v>
      </c>
      <c r="AY174" s="110">
        <f t="shared" si="845"/>
        <v>0</v>
      </c>
      <c r="AZ174" s="110">
        <f t="shared" si="845"/>
        <v>3059870</v>
      </c>
      <c r="BA174" s="110">
        <f t="shared" si="845"/>
        <v>0</v>
      </c>
      <c r="BB174" s="110">
        <f t="shared" si="845"/>
        <v>3059870</v>
      </c>
      <c r="BC174" s="110">
        <f t="shared" si="845"/>
        <v>0</v>
      </c>
    </row>
    <row r="175" spans="1:55" s="109" customFormat="1" ht="34.5" customHeight="1" x14ac:dyDescent="0.25">
      <c r="A175" s="111" t="s">
        <v>126</v>
      </c>
      <c r="B175" s="111"/>
      <c r="C175" s="111"/>
      <c r="D175" s="111"/>
      <c r="E175" s="120">
        <v>851</v>
      </c>
      <c r="F175" s="143" t="s">
        <v>122</v>
      </c>
      <c r="G175" s="143" t="s">
        <v>11</v>
      </c>
      <c r="H175" s="145" t="s">
        <v>725</v>
      </c>
      <c r="I175" s="143" t="s">
        <v>127</v>
      </c>
      <c r="J175" s="110">
        <f t="shared" si="844"/>
        <v>3059870</v>
      </c>
      <c r="K175" s="110">
        <f t="shared" si="844"/>
        <v>0</v>
      </c>
      <c r="L175" s="110">
        <f t="shared" si="844"/>
        <v>3059870</v>
      </c>
      <c r="M175" s="110">
        <f t="shared" si="844"/>
        <v>0</v>
      </c>
      <c r="N175" s="110">
        <f t="shared" si="844"/>
        <v>120169.3</v>
      </c>
      <c r="O175" s="110">
        <f t="shared" si="844"/>
        <v>0</v>
      </c>
      <c r="P175" s="110">
        <f t="shared" si="844"/>
        <v>120169.3</v>
      </c>
      <c r="Q175" s="110">
        <f t="shared" si="844"/>
        <v>0</v>
      </c>
      <c r="R175" s="110">
        <f t="shared" si="844"/>
        <v>3180039.3</v>
      </c>
      <c r="S175" s="110">
        <f t="shared" si="844"/>
        <v>0</v>
      </c>
      <c r="T175" s="110">
        <f t="shared" si="844"/>
        <v>3180039.3</v>
      </c>
      <c r="U175" s="110">
        <f t="shared" si="844"/>
        <v>0</v>
      </c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>
        <f t="shared" si="844"/>
        <v>3059870</v>
      </c>
      <c r="AF175" s="110">
        <f t="shared" si="844"/>
        <v>0</v>
      </c>
      <c r="AG175" s="110">
        <f t="shared" si="844"/>
        <v>3059870</v>
      </c>
      <c r="AH175" s="110">
        <f t="shared" si="844"/>
        <v>0</v>
      </c>
      <c r="AI175" s="110">
        <f t="shared" si="844"/>
        <v>0</v>
      </c>
      <c r="AJ175" s="110">
        <f t="shared" si="844"/>
        <v>0</v>
      </c>
      <c r="AK175" s="110">
        <f t="shared" si="844"/>
        <v>0</v>
      </c>
      <c r="AL175" s="110">
        <f t="shared" si="844"/>
        <v>0</v>
      </c>
      <c r="AM175" s="110">
        <f t="shared" si="844"/>
        <v>3059870</v>
      </c>
      <c r="AN175" s="110">
        <f t="shared" si="844"/>
        <v>0</v>
      </c>
      <c r="AO175" s="110">
        <f t="shared" si="844"/>
        <v>3059870</v>
      </c>
      <c r="AP175" s="110">
        <f t="shared" si="844"/>
        <v>0</v>
      </c>
      <c r="AQ175" s="110"/>
      <c r="AR175" s="110">
        <f t="shared" si="844"/>
        <v>3059870</v>
      </c>
      <c r="AS175" s="110">
        <f t="shared" si="844"/>
        <v>0</v>
      </c>
      <c r="AT175" s="110">
        <f t="shared" si="844"/>
        <v>3059870</v>
      </c>
      <c r="AU175" s="110">
        <f t="shared" si="844"/>
        <v>0</v>
      </c>
      <c r="AV175" s="110">
        <f t="shared" si="845"/>
        <v>0</v>
      </c>
      <c r="AW175" s="110">
        <f t="shared" si="845"/>
        <v>0</v>
      </c>
      <c r="AX175" s="110">
        <f t="shared" si="845"/>
        <v>0</v>
      </c>
      <c r="AY175" s="110">
        <f t="shared" si="845"/>
        <v>0</v>
      </c>
      <c r="AZ175" s="110">
        <f t="shared" si="845"/>
        <v>3059870</v>
      </c>
      <c r="BA175" s="110">
        <f t="shared" si="845"/>
        <v>0</v>
      </c>
      <c r="BB175" s="110">
        <f t="shared" si="845"/>
        <v>3059870</v>
      </c>
      <c r="BC175" s="110">
        <f t="shared" si="845"/>
        <v>0</v>
      </c>
    </row>
    <row r="176" spans="1:55" s="109" customFormat="1" ht="48" customHeight="1" x14ac:dyDescent="0.25">
      <c r="A176" s="111" t="s">
        <v>128</v>
      </c>
      <c r="B176" s="35"/>
      <c r="C176" s="35"/>
      <c r="D176" s="108"/>
      <c r="E176" s="120">
        <v>851</v>
      </c>
      <c r="F176" s="143" t="s">
        <v>122</v>
      </c>
      <c r="G176" s="143" t="s">
        <v>11</v>
      </c>
      <c r="H176" s="145" t="s">
        <v>725</v>
      </c>
      <c r="I176" s="143" t="s">
        <v>129</v>
      </c>
      <c r="J176" s="110">
        <v>3059870</v>
      </c>
      <c r="K176" s="110"/>
      <c r="L176" s="110">
        <f>J176</f>
        <v>3059870</v>
      </c>
      <c r="M176" s="110"/>
      <c r="N176" s="110">
        <v>120169.3</v>
      </c>
      <c r="O176" s="110"/>
      <c r="P176" s="110">
        <f>N176</f>
        <v>120169.3</v>
      </c>
      <c r="Q176" s="110"/>
      <c r="R176" s="110">
        <f t="shared" si="665"/>
        <v>3180039.3</v>
      </c>
      <c r="S176" s="110">
        <f t="shared" ref="S176" si="846">K176+O176</f>
        <v>0</v>
      </c>
      <c r="T176" s="110">
        <f t="shared" ref="T176" si="847">L176+P176</f>
        <v>3180039.3</v>
      </c>
      <c r="U176" s="110">
        <f t="shared" ref="U176" si="848">M176+Q176</f>
        <v>0</v>
      </c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>
        <v>3059870</v>
      </c>
      <c r="AF176" s="110"/>
      <c r="AG176" s="110">
        <f>AE176</f>
        <v>3059870</v>
      </c>
      <c r="AH176" s="110"/>
      <c r="AI176" s="110"/>
      <c r="AJ176" s="110"/>
      <c r="AK176" s="110">
        <f>AI176</f>
        <v>0</v>
      </c>
      <c r="AL176" s="110"/>
      <c r="AM176" s="110">
        <f t="shared" ref="AM176" si="849">AE176+AI176</f>
        <v>3059870</v>
      </c>
      <c r="AN176" s="110">
        <f t="shared" ref="AN176" si="850">AF176+AJ176</f>
        <v>0</v>
      </c>
      <c r="AO176" s="110">
        <f t="shared" ref="AO176" si="851">AG176+AK176</f>
        <v>3059870</v>
      </c>
      <c r="AP176" s="110">
        <f t="shared" ref="AP176" si="852">AH176+AL176</f>
        <v>0</v>
      </c>
      <c r="AQ176" s="110"/>
      <c r="AR176" s="110">
        <v>3059870</v>
      </c>
      <c r="AS176" s="110"/>
      <c r="AT176" s="110">
        <f>AR176</f>
        <v>3059870</v>
      </c>
      <c r="AU176" s="110"/>
      <c r="AV176" s="110"/>
      <c r="AW176" s="110"/>
      <c r="AX176" s="110">
        <f>AV176</f>
        <v>0</v>
      </c>
      <c r="AY176" s="110"/>
      <c r="AZ176" s="110">
        <f t="shared" ref="AZ176" si="853">AR176+AV176</f>
        <v>3059870</v>
      </c>
      <c r="BA176" s="110">
        <f t="shared" ref="BA176" si="854">AS176+AW176</f>
        <v>0</v>
      </c>
      <c r="BB176" s="110">
        <f t="shared" ref="BB176" si="855">AT176+AX176</f>
        <v>3059870</v>
      </c>
      <c r="BC176" s="110">
        <f t="shared" ref="BC176" si="856">AU176+AY176</f>
        <v>0</v>
      </c>
    </row>
    <row r="177" spans="1:55" s="109" customFormat="1" ht="33" customHeight="1" x14ac:dyDescent="0.25">
      <c r="A177" s="158" t="s">
        <v>130</v>
      </c>
      <c r="B177" s="146"/>
      <c r="C177" s="146"/>
      <c r="D177" s="146"/>
      <c r="E177" s="120">
        <v>851</v>
      </c>
      <c r="F177" s="25" t="s">
        <v>122</v>
      </c>
      <c r="G177" s="25" t="s">
        <v>58</v>
      </c>
      <c r="H177" s="90"/>
      <c r="I177" s="25"/>
      <c r="J177" s="26">
        <f t="shared" ref="J177:BC179" si="857">J178</f>
        <v>0</v>
      </c>
      <c r="K177" s="26">
        <f t="shared" si="857"/>
        <v>0</v>
      </c>
      <c r="L177" s="26">
        <f t="shared" si="857"/>
        <v>0</v>
      </c>
      <c r="M177" s="26">
        <f t="shared" si="857"/>
        <v>0</v>
      </c>
      <c r="N177" s="26">
        <f t="shared" si="857"/>
        <v>25000</v>
      </c>
      <c r="O177" s="26">
        <f t="shared" si="857"/>
        <v>0</v>
      </c>
      <c r="P177" s="26">
        <f t="shared" si="857"/>
        <v>25000</v>
      </c>
      <c r="Q177" s="26">
        <f t="shared" si="857"/>
        <v>0</v>
      </c>
      <c r="R177" s="26">
        <f t="shared" si="857"/>
        <v>25000</v>
      </c>
      <c r="S177" s="26">
        <f t="shared" si="857"/>
        <v>0</v>
      </c>
      <c r="T177" s="26">
        <f t="shared" si="857"/>
        <v>25000</v>
      </c>
      <c r="U177" s="26">
        <f t="shared" si="857"/>
        <v>0</v>
      </c>
      <c r="V177" s="26"/>
      <c r="W177" s="26"/>
      <c r="X177" s="26"/>
      <c r="Y177" s="26"/>
      <c r="Z177" s="26"/>
      <c r="AA177" s="26"/>
      <c r="AB177" s="26"/>
      <c r="AC177" s="26"/>
      <c r="AD177" s="26"/>
      <c r="AE177" s="26">
        <f t="shared" si="857"/>
        <v>0</v>
      </c>
      <c r="AF177" s="26">
        <f t="shared" si="857"/>
        <v>0</v>
      </c>
      <c r="AG177" s="26">
        <f t="shared" si="857"/>
        <v>0</v>
      </c>
      <c r="AH177" s="26">
        <f t="shared" si="857"/>
        <v>0</v>
      </c>
      <c r="AI177" s="26">
        <f t="shared" si="857"/>
        <v>0</v>
      </c>
      <c r="AJ177" s="26">
        <f t="shared" si="857"/>
        <v>0</v>
      </c>
      <c r="AK177" s="26">
        <f t="shared" si="857"/>
        <v>0</v>
      </c>
      <c r="AL177" s="26">
        <f t="shared" si="857"/>
        <v>0</v>
      </c>
      <c r="AM177" s="26">
        <f t="shared" si="857"/>
        <v>0</v>
      </c>
      <c r="AN177" s="26">
        <f t="shared" si="857"/>
        <v>0</v>
      </c>
      <c r="AO177" s="26">
        <f t="shared" si="857"/>
        <v>0</v>
      </c>
      <c r="AP177" s="26">
        <f t="shared" si="857"/>
        <v>0</v>
      </c>
      <c r="AQ177" s="26"/>
      <c r="AR177" s="26">
        <f t="shared" si="857"/>
        <v>0</v>
      </c>
      <c r="AS177" s="26">
        <f t="shared" si="857"/>
        <v>0</v>
      </c>
      <c r="AT177" s="26">
        <f t="shared" si="857"/>
        <v>0</v>
      </c>
      <c r="AU177" s="26">
        <f t="shared" si="857"/>
        <v>0</v>
      </c>
      <c r="AV177" s="26">
        <f t="shared" si="857"/>
        <v>0</v>
      </c>
      <c r="AW177" s="26">
        <f t="shared" si="857"/>
        <v>0</v>
      </c>
      <c r="AX177" s="26">
        <f t="shared" si="857"/>
        <v>0</v>
      </c>
      <c r="AY177" s="26">
        <f t="shared" si="857"/>
        <v>0</v>
      </c>
      <c r="AZ177" s="26">
        <f t="shared" si="857"/>
        <v>0</v>
      </c>
      <c r="BA177" s="26">
        <f t="shared" si="857"/>
        <v>0</v>
      </c>
      <c r="BB177" s="26">
        <f t="shared" si="857"/>
        <v>0</v>
      </c>
      <c r="BC177" s="26">
        <f t="shared" si="857"/>
        <v>0</v>
      </c>
    </row>
    <row r="178" spans="1:55" s="109" customFormat="1" ht="35.25" customHeight="1" x14ac:dyDescent="0.25">
      <c r="A178" s="155" t="s">
        <v>131</v>
      </c>
      <c r="B178" s="35"/>
      <c r="C178" s="35"/>
      <c r="D178" s="108"/>
      <c r="E178" s="120">
        <v>851</v>
      </c>
      <c r="F178" s="143" t="s">
        <v>122</v>
      </c>
      <c r="G178" s="143" t="s">
        <v>58</v>
      </c>
      <c r="H178" s="148" t="s">
        <v>300</v>
      </c>
      <c r="I178" s="143"/>
      <c r="J178" s="110">
        <f t="shared" ref="J178:AV179" si="858">J179</f>
        <v>0</v>
      </c>
      <c r="K178" s="110">
        <f t="shared" si="858"/>
        <v>0</v>
      </c>
      <c r="L178" s="110">
        <f t="shared" si="858"/>
        <v>0</v>
      </c>
      <c r="M178" s="110">
        <f t="shared" si="858"/>
        <v>0</v>
      </c>
      <c r="N178" s="110">
        <f t="shared" si="858"/>
        <v>25000</v>
      </c>
      <c r="O178" s="110">
        <f t="shared" si="858"/>
        <v>0</v>
      </c>
      <c r="P178" s="110">
        <f t="shared" si="858"/>
        <v>25000</v>
      </c>
      <c r="Q178" s="110">
        <f t="shared" si="858"/>
        <v>0</v>
      </c>
      <c r="R178" s="110">
        <f t="shared" si="858"/>
        <v>25000</v>
      </c>
      <c r="S178" s="110">
        <f t="shared" si="858"/>
        <v>0</v>
      </c>
      <c r="T178" s="110">
        <f t="shared" si="858"/>
        <v>25000</v>
      </c>
      <c r="U178" s="110">
        <f t="shared" si="858"/>
        <v>0</v>
      </c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>
        <f t="shared" si="858"/>
        <v>0</v>
      </c>
      <c r="AF178" s="110">
        <f t="shared" si="858"/>
        <v>0</v>
      </c>
      <c r="AG178" s="110">
        <f t="shared" si="858"/>
        <v>0</v>
      </c>
      <c r="AH178" s="110">
        <f t="shared" si="858"/>
        <v>0</v>
      </c>
      <c r="AI178" s="110">
        <f t="shared" si="858"/>
        <v>0</v>
      </c>
      <c r="AJ178" s="110">
        <f t="shared" si="858"/>
        <v>0</v>
      </c>
      <c r="AK178" s="110">
        <f t="shared" si="858"/>
        <v>0</v>
      </c>
      <c r="AL178" s="110">
        <f t="shared" si="858"/>
        <v>0</v>
      </c>
      <c r="AM178" s="110">
        <f t="shared" si="858"/>
        <v>0</v>
      </c>
      <c r="AN178" s="110">
        <f t="shared" si="858"/>
        <v>0</v>
      </c>
      <c r="AO178" s="110">
        <f t="shared" si="858"/>
        <v>0</v>
      </c>
      <c r="AP178" s="110">
        <f t="shared" si="858"/>
        <v>0</v>
      </c>
      <c r="AQ178" s="110"/>
      <c r="AR178" s="110">
        <f t="shared" si="858"/>
        <v>0</v>
      </c>
      <c r="AS178" s="110">
        <f t="shared" si="858"/>
        <v>0</v>
      </c>
      <c r="AT178" s="110">
        <f t="shared" si="858"/>
        <v>0</v>
      </c>
      <c r="AU178" s="110">
        <f t="shared" si="858"/>
        <v>0</v>
      </c>
      <c r="AV178" s="110">
        <f t="shared" si="858"/>
        <v>0</v>
      </c>
      <c r="AW178" s="110">
        <f t="shared" si="857"/>
        <v>0</v>
      </c>
      <c r="AX178" s="110">
        <f t="shared" si="857"/>
        <v>0</v>
      </c>
      <c r="AY178" s="110">
        <f t="shared" si="857"/>
        <v>0</v>
      </c>
      <c r="AZ178" s="110">
        <f t="shared" si="857"/>
        <v>0</v>
      </c>
      <c r="BA178" s="110">
        <f t="shared" si="857"/>
        <v>0</v>
      </c>
      <c r="BB178" s="110">
        <f t="shared" si="857"/>
        <v>0</v>
      </c>
      <c r="BC178" s="110">
        <f t="shared" si="857"/>
        <v>0</v>
      </c>
    </row>
    <row r="179" spans="1:55" s="109" customFormat="1" ht="31.5" customHeight="1" x14ac:dyDescent="0.25">
      <c r="A179" s="111" t="s">
        <v>126</v>
      </c>
      <c r="B179" s="35"/>
      <c r="C179" s="35"/>
      <c r="D179" s="108"/>
      <c r="E179" s="120">
        <v>851</v>
      </c>
      <c r="F179" s="143" t="s">
        <v>122</v>
      </c>
      <c r="G179" s="143" t="s">
        <v>58</v>
      </c>
      <c r="H179" s="148" t="s">
        <v>300</v>
      </c>
      <c r="I179" s="143" t="s">
        <v>127</v>
      </c>
      <c r="J179" s="110">
        <f t="shared" si="858"/>
        <v>0</v>
      </c>
      <c r="K179" s="110">
        <f t="shared" si="858"/>
        <v>0</v>
      </c>
      <c r="L179" s="110">
        <f t="shared" si="858"/>
        <v>0</v>
      </c>
      <c r="M179" s="110">
        <f t="shared" si="858"/>
        <v>0</v>
      </c>
      <c r="N179" s="110">
        <f t="shared" si="858"/>
        <v>25000</v>
      </c>
      <c r="O179" s="110">
        <f t="shared" si="858"/>
        <v>0</v>
      </c>
      <c r="P179" s="110">
        <f t="shared" si="858"/>
        <v>25000</v>
      </c>
      <c r="Q179" s="110">
        <f t="shared" si="858"/>
        <v>0</v>
      </c>
      <c r="R179" s="110">
        <f t="shared" si="858"/>
        <v>25000</v>
      </c>
      <c r="S179" s="110">
        <f t="shared" si="858"/>
        <v>0</v>
      </c>
      <c r="T179" s="110">
        <f t="shared" si="858"/>
        <v>25000</v>
      </c>
      <c r="U179" s="110">
        <f t="shared" si="858"/>
        <v>0</v>
      </c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>
        <f t="shared" si="858"/>
        <v>0</v>
      </c>
      <c r="AF179" s="110">
        <f t="shared" si="858"/>
        <v>0</v>
      </c>
      <c r="AG179" s="110">
        <f t="shared" si="858"/>
        <v>0</v>
      </c>
      <c r="AH179" s="110">
        <f t="shared" si="858"/>
        <v>0</v>
      </c>
      <c r="AI179" s="110">
        <f t="shared" si="858"/>
        <v>0</v>
      </c>
      <c r="AJ179" s="110">
        <f t="shared" si="858"/>
        <v>0</v>
      </c>
      <c r="AK179" s="110">
        <f t="shared" si="858"/>
        <v>0</v>
      </c>
      <c r="AL179" s="110">
        <f t="shared" si="858"/>
        <v>0</v>
      </c>
      <c r="AM179" s="110">
        <f t="shared" si="858"/>
        <v>0</v>
      </c>
      <c r="AN179" s="110">
        <f t="shared" si="858"/>
        <v>0</v>
      </c>
      <c r="AO179" s="110">
        <f t="shared" si="858"/>
        <v>0</v>
      </c>
      <c r="AP179" s="110">
        <f t="shared" si="858"/>
        <v>0</v>
      </c>
      <c r="AQ179" s="110"/>
      <c r="AR179" s="110">
        <f t="shared" si="858"/>
        <v>0</v>
      </c>
      <c r="AS179" s="110">
        <f t="shared" si="858"/>
        <v>0</v>
      </c>
      <c r="AT179" s="110">
        <f t="shared" si="858"/>
        <v>0</v>
      </c>
      <c r="AU179" s="110">
        <f t="shared" si="858"/>
        <v>0</v>
      </c>
      <c r="AV179" s="110">
        <f t="shared" si="857"/>
        <v>0</v>
      </c>
      <c r="AW179" s="110">
        <f t="shared" si="857"/>
        <v>0</v>
      </c>
      <c r="AX179" s="110">
        <f t="shared" si="857"/>
        <v>0</v>
      </c>
      <c r="AY179" s="110">
        <f t="shared" si="857"/>
        <v>0</v>
      </c>
      <c r="AZ179" s="110">
        <f t="shared" si="857"/>
        <v>0</v>
      </c>
      <c r="BA179" s="110">
        <f t="shared" si="857"/>
        <v>0</v>
      </c>
      <c r="BB179" s="110">
        <f t="shared" si="857"/>
        <v>0</v>
      </c>
      <c r="BC179" s="110">
        <f t="shared" si="857"/>
        <v>0</v>
      </c>
    </row>
    <row r="180" spans="1:55" s="109" customFormat="1" ht="51" customHeight="1" x14ac:dyDescent="0.25">
      <c r="A180" s="111" t="s">
        <v>128</v>
      </c>
      <c r="B180" s="35"/>
      <c r="C180" s="35"/>
      <c r="D180" s="108"/>
      <c r="E180" s="120">
        <v>851</v>
      </c>
      <c r="F180" s="143" t="s">
        <v>122</v>
      </c>
      <c r="G180" s="143" t="s">
        <v>58</v>
      </c>
      <c r="H180" s="148" t="s">
        <v>300</v>
      </c>
      <c r="I180" s="143" t="s">
        <v>129</v>
      </c>
      <c r="J180" s="110"/>
      <c r="K180" s="110"/>
      <c r="L180" s="110">
        <f>J180</f>
        <v>0</v>
      </c>
      <c r="M180" s="110"/>
      <c r="N180" s="110">
        <v>25000</v>
      </c>
      <c r="O180" s="110"/>
      <c r="P180" s="110">
        <f>N180</f>
        <v>25000</v>
      </c>
      <c r="Q180" s="110"/>
      <c r="R180" s="110">
        <f t="shared" si="665"/>
        <v>25000</v>
      </c>
      <c r="S180" s="110">
        <f>K180+O180</f>
        <v>0</v>
      </c>
      <c r="T180" s="110">
        <f t="shared" ref="T180" si="859">L180+P180</f>
        <v>25000</v>
      </c>
      <c r="U180" s="110">
        <f t="shared" ref="U180" si="860">M180+Q180</f>
        <v>0</v>
      </c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>
        <f>AE180</f>
        <v>0</v>
      </c>
      <c r="AH180" s="110"/>
      <c r="AI180" s="110"/>
      <c r="AJ180" s="110"/>
      <c r="AK180" s="110">
        <f>AI180</f>
        <v>0</v>
      </c>
      <c r="AL180" s="110"/>
      <c r="AM180" s="110">
        <f t="shared" ref="AM180" si="861">AE180+AI180</f>
        <v>0</v>
      </c>
      <c r="AN180" s="110">
        <f>AF180+AJ180</f>
        <v>0</v>
      </c>
      <c r="AO180" s="110">
        <f t="shared" ref="AO180" si="862">AG180+AK180</f>
        <v>0</v>
      </c>
      <c r="AP180" s="110">
        <f t="shared" ref="AP180" si="863">AH180+AL180</f>
        <v>0</v>
      </c>
      <c r="AQ180" s="110"/>
      <c r="AR180" s="110"/>
      <c r="AS180" s="110"/>
      <c r="AT180" s="110">
        <f>AR180</f>
        <v>0</v>
      </c>
      <c r="AU180" s="110"/>
      <c r="AV180" s="110"/>
      <c r="AW180" s="110"/>
      <c r="AX180" s="110">
        <f>AV180</f>
        <v>0</v>
      </c>
      <c r="AY180" s="110"/>
      <c r="AZ180" s="110">
        <f t="shared" ref="AZ180" si="864">AR180+AV180</f>
        <v>0</v>
      </c>
      <c r="BA180" s="110">
        <f>AS180+AW180</f>
        <v>0</v>
      </c>
      <c r="BB180" s="110">
        <f t="shared" ref="BB180" si="865">AT180+AX180</f>
        <v>0</v>
      </c>
      <c r="BC180" s="110">
        <f t="shared" ref="BC180" si="866">AU180+AY180</f>
        <v>0</v>
      </c>
    </row>
    <row r="181" spans="1:55" s="109" customFormat="1" ht="17.25" hidden="1" customHeight="1" x14ac:dyDescent="0.25">
      <c r="A181" s="144" t="s">
        <v>132</v>
      </c>
      <c r="B181" s="146"/>
      <c r="C181" s="146"/>
      <c r="D181" s="146"/>
      <c r="E181" s="120">
        <v>851</v>
      </c>
      <c r="F181" s="25" t="s">
        <v>122</v>
      </c>
      <c r="G181" s="25" t="s">
        <v>13</v>
      </c>
      <c r="H181" s="145" t="s">
        <v>61</v>
      </c>
      <c r="I181" s="25"/>
      <c r="J181" s="26">
        <f>J185+J182</f>
        <v>10711106.4</v>
      </c>
      <c r="K181" s="26">
        <f t="shared" ref="K181:U181" si="867">K185+K182</f>
        <v>9944724</v>
      </c>
      <c r="L181" s="26">
        <f t="shared" si="867"/>
        <v>766382.4</v>
      </c>
      <c r="M181" s="26">
        <f t="shared" si="867"/>
        <v>0</v>
      </c>
      <c r="N181" s="26">
        <f t="shared" si="867"/>
        <v>0</v>
      </c>
      <c r="O181" s="26">
        <f t="shared" ref="O181" si="868">O185+O182</f>
        <v>0</v>
      </c>
      <c r="P181" s="26">
        <f t="shared" ref="P181" si="869">P185+P182</f>
        <v>0</v>
      </c>
      <c r="Q181" s="26">
        <f t="shared" ref="Q181" si="870">Q185+Q182</f>
        <v>0</v>
      </c>
      <c r="R181" s="26">
        <f t="shared" si="867"/>
        <v>10711106.4</v>
      </c>
      <c r="S181" s="26">
        <f t="shared" si="867"/>
        <v>9944724</v>
      </c>
      <c r="T181" s="26">
        <f t="shared" si="867"/>
        <v>766382.4</v>
      </c>
      <c r="U181" s="26">
        <f t="shared" si="867"/>
        <v>0</v>
      </c>
      <c r="V181" s="26"/>
      <c r="W181" s="26"/>
      <c r="X181" s="26"/>
      <c r="Y181" s="26"/>
      <c r="Z181" s="26"/>
      <c r="AA181" s="26"/>
      <c r="AB181" s="26"/>
      <c r="AC181" s="26"/>
      <c r="AD181" s="26"/>
      <c r="AE181" s="26">
        <f>AE185+AE182</f>
        <v>4689530.4000000004</v>
      </c>
      <c r="AF181" s="26">
        <f t="shared" ref="AF181" si="871">AF185+AF182</f>
        <v>3923148</v>
      </c>
      <c r="AG181" s="26">
        <f t="shared" ref="AG181" si="872">AG185+AG182</f>
        <v>766382.4</v>
      </c>
      <c r="AH181" s="26">
        <f t="shared" ref="AH181:AP181" si="873">AH185+AH182</f>
        <v>0</v>
      </c>
      <c r="AI181" s="26">
        <f t="shared" si="873"/>
        <v>0</v>
      </c>
      <c r="AJ181" s="26">
        <f t="shared" si="873"/>
        <v>0</v>
      </c>
      <c r="AK181" s="26">
        <f t="shared" si="873"/>
        <v>0</v>
      </c>
      <c r="AL181" s="26">
        <f t="shared" si="873"/>
        <v>0</v>
      </c>
      <c r="AM181" s="26">
        <f t="shared" si="873"/>
        <v>4689530.4000000004</v>
      </c>
      <c r="AN181" s="26">
        <f t="shared" si="873"/>
        <v>3923148</v>
      </c>
      <c r="AO181" s="26">
        <f t="shared" si="873"/>
        <v>766382.4</v>
      </c>
      <c r="AP181" s="26">
        <f t="shared" si="873"/>
        <v>0</v>
      </c>
      <c r="AQ181" s="26"/>
      <c r="AR181" s="26">
        <f>AR185+AR182</f>
        <v>4689530.4000000004</v>
      </c>
      <c r="AS181" s="26">
        <f t="shared" ref="AS181" si="874">AS185+AS182</f>
        <v>3923148</v>
      </c>
      <c r="AT181" s="26">
        <f t="shared" ref="AT181" si="875">AT185+AT182</f>
        <v>766382.4</v>
      </c>
      <c r="AU181" s="26">
        <f t="shared" ref="AU181:BC181" si="876">AU185+AU182</f>
        <v>0</v>
      </c>
      <c r="AV181" s="26">
        <f t="shared" si="876"/>
        <v>0</v>
      </c>
      <c r="AW181" s="26">
        <f t="shared" si="876"/>
        <v>0</v>
      </c>
      <c r="AX181" s="26">
        <f t="shared" si="876"/>
        <v>0</v>
      </c>
      <c r="AY181" s="26">
        <f t="shared" si="876"/>
        <v>0</v>
      </c>
      <c r="AZ181" s="26">
        <f t="shared" si="876"/>
        <v>4689530.4000000004</v>
      </c>
      <c r="BA181" s="26">
        <f t="shared" si="876"/>
        <v>3923148</v>
      </c>
      <c r="BB181" s="26">
        <f t="shared" si="876"/>
        <v>766382.4</v>
      </c>
      <c r="BC181" s="26">
        <f t="shared" si="876"/>
        <v>0</v>
      </c>
    </row>
    <row r="182" spans="1:55" s="150" customFormat="1" ht="53.25" hidden="1" customHeight="1" x14ac:dyDescent="0.25">
      <c r="A182" s="147" t="s">
        <v>236</v>
      </c>
      <c r="B182" s="35"/>
      <c r="C182" s="35"/>
      <c r="D182" s="35"/>
      <c r="E182" s="120">
        <v>851</v>
      </c>
      <c r="F182" s="148" t="s">
        <v>122</v>
      </c>
      <c r="G182" s="148" t="s">
        <v>13</v>
      </c>
      <c r="H182" s="145" t="s">
        <v>133</v>
      </c>
      <c r="I182" s="148"/>
      <c r="J182" s="110">
        <f t="shared" ref="J182:AV183" si="877">J183</f>
        <v>8028768</v>
      </c>
      <c r="K182" s="110">
        <f t="shared" si="877"/>
        <v>8028768</v>
      </c>
      <c r="L182" s="110">
        <f t="shared" si="877"/>
        <v>0</v>
      </c>
      <c r="M182" s="110">
        <f t="shared" si="877"/>
        <v>0</v>
      </c>
      <c r="N182" s="110">
        <f t="shared" si="877"/>
        <v>0</v>
      </c>
      <c r="O182" s="110">
        <f t="shared" si="877"/>
        <v>0</v>
      </c>
      <c r="P182" s="110">
        <f t="shared" si="877"/>
        <v>0</v>
      </c>
      <c r="Q182" s="110">
        <f t="shared" si="877"/>
        <v>0</v>
      </c>
      <c r="R182" s="110">
        <f t="shared" si="877"/>
        <v>8028768</v>
      </c>
      <c r="S182" s="110">
        <f t="shared" si="877"/>
        <v>8028768</v>
      </c>
      <c r="T182" s="110">
        <f t="shared" si="877"/>
        <v>0</v>
      </c>
      <c r="U182" s="110">
        <f t="shared" si="877"/>
        <v>0</v>
      </c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>
        <f t="shared" si="877"/>
        <v>2007192</v>
      </c>
      <c r="AF182" s="110">
        <f t="shared" si="877"/>
        <v>2007192</v>
      </c>
      <c r="AG182" s="110">
        <f t="shared" si="877"/>
        <v>0</v>
      </c>
      <c r="AH182" s="110">
        <f t="shared" si="877"/>
        <v>0</v>
      </c>
      <c r="AI182" s="110">
        <f t="shared" si="877"/>
        <v>0</v>
      </c>
      <c r="AJ182" s="110">
        <f t="shared" si="877"/>
        <v>0</v>
      </c>
      <c r="AK182" s="110">
        <f t="shared" si="877"/>
        <v>0</v>
      </c>
      <c r="AL182" s="110">
        <f t="shared" si="877"/>
        <v>0</v>
      </c>
      <c r="AM182" s="110">
        <f t="shared" si="877"/>
        <v>2007192</v>
      </c>
      <c r="AN182" s="110">
        <f t="shared" si="877"/>
        <v>2007192</v>
      </c>
      <c r="AO182" s="110">
        <f t="shared" si="877"/>
        <v>0</v>
      </c>
      <c r="AP182" s="110">
        <f t="shared" si="877"/>
        <v>0</v>
      </c>
      <c r="AQ182" s="110"/>
      <c r="AR182" s="110">
        <f t="shared" si="877"/>
        <v>2007192</v>
      </c>
      <c r="AS182" s="110">
        <f t="shared" si="877"/>
        <v>2007192</v>
      </c>
      <c r="AT182" s="110">
        <f t="shared" si="877"/>
        <v>0</v>
      </c>
      <c r="AU182" s="110">
        <f t="shared" si="877"/>
        <v>0</v>
      </c>
      <c r="AV182" s="110">
        <f t="shared" si="877"/>
        <v>0</v>
      </c>
      <c r="AW182" s="110">
        <f t="shared" ref="AV182:BC183" si="878">AW183</f>
        <v>0</v>
      </c>
      <c r="AX182" s="110">
        <f t="shared" si="878"/>
        <v>0</v>
      </c>
      <c r="AY182" s="110">
        <f t="shared" si="878"/>
        <v>0</v>
      </c>
      <c r="AZ182" s="110">
        <f t="shared" si="878"/>
        <v>2007192</v>
      </c>
      <c r="BA182" s="110">
        <f t="shared" si="878"/>
        <v>2007192</v>
      </c>
      <c r="BB182" s="110">
        <f t="shared" si="878"/>
        <v>0</v>
      </c>
      <c r="BC182" s="110">
        <f t="shared" si="878"/>
        <v>0</v>
      </c>
    </row>
    <row r="183" spans="1:55" s="150" customFormat="1" ht="17.25" hidden="1" customHeight="1" x14ac:dyDescent="0.25">
      <c r="A183" s="147" t="s">
        <v>92</v>
      </c>
      <c r="B183" s="35"/>
      <c r="C183" s="35"/>
      <c r="D183" s="35"/>
      <c r="E183" s="120">
        <v>851</v>
      </c>
      <c r="F183" s="148" t="s">
        <v>122</v>
      </c>
      <c r="G183" s="148" t="s">
        <v>13</v>
      </c>
      <c r="H183" s="145" t="s">
        <v>133</v>
      </c>
      <c r="I183" s="148" t="s">
        <v>93</v>
      </c>
      <c r="J183" s="110">
        <f t="shared" si="877"/>
        <v>8028768</v>
      </c>
      <c r="K183" s="110">
        <f t="shared" si="877"/>
        <v>8028768</v>
      </c>
      <c r="L183" s="110">
        <f t="shared" si="877"/>
        <v>0</v>
      </c>
      <c r="M183" s="110">
        <f t="shared" si="877"/>
        <v>0</v>
      </c>
      <c r="N183" s="110">
        <f t="shared" si="877"/>
        <v>0</v>
      </c>
      <c r="O183" s="110">
        <f t="shared" si="877"/>
        <v>0</v>
      </c>
      <c r="P183" s="110">
        <f t="shared" si="877"/>
        <v>0</v>
      </c>
      <c r="Q183" s="110">
        <f t="shared" si="877"/>
        <v>0</v>
      </c>
      <c r="R183" s="110">
        <f t="shared" si="877"/>
        <v>8028768</v>
      </c>
      <c r="S183" s="110">
        <f t="shared" si="877"/>
        <v>8028768</v>
      </c>
      <c r="T183" s="110">
        <f t="shared" si="877"/>
        <v>0</v>
      </c>
      <c r="U183" s="110">
        <f t="shared" si="877"/>
        <v>0</v>
      </c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>
        <f t="shared" si="877"/>
        <v>2007192</v>
      </c>
      <c r="AF183" s="110">
        <f t="shared" si="877"/>
        <v>2007192</v>
      </c>
      <c r="AG183" s="110">
        <f t="shared" si="877"/>
        <v>0</v>
      </c>
      <c r="AH183" s="110">
        <f t="shared" si="877"/>
        <v>0</v>
      </c>
      <c r="AI183" s="110">
        <f t="shared" si="877"/>
        <v>0</v>
      </c>
      <c r="AJ183" s="110">
        <f t="shared" si="877"/>
        <v>0</v>
      </c>
      <c r="AK183" s="110">
        <f t="shared" si="877"/>
        <v>0</v>
      </c>
      <c r="AL183" s="110">
        <f t="shared" si="877"/>
        <v>0</v>
      </c>
      <c r="AM183" s="110">
        <f t="shared" si="877"/>
        <v>2007192</v>
      </c>
      <c r="AN183" s="110">
        <f t="shared" si="877"/>
        <v>2007192</v>
      </c>
      <c r="AO183" s="110">
        <f t="shared" si="877"/>
        <v>0</v>
      </c>
      <c r="AP183" s="110">
        <f t="shared" si="877"/>
        <v>0</v>
      </c>
      <c r="AQ183" s="110"/>
      <c r="AR183" s="110">
        <f t="shared" si="877"/>
        <v>2007192</v>
      </c>
      <c r="AS183" s="110">
        <f t="shared" si="877"/>
        <v>2007192</v>
      </c>
      <c r="AT183" s="110">
        <f t="shared" si="877"/>
        <v>0</v>
      </c>
      <c r="AU183" s="110">
        <f t="shared" si="877"/>
        <v>0</v>
      </c>
      <c r="AV183" s="110">
        <f t="shared" si="878"/>
        <v>0</v>
      </c>
      <c r="AW183" s="110">
        <f t="shared" si="878"/>
        <v>0</v>
      </c>
      <c r="AX183" s="110">
        <f t="shared" si="878"/>
        <v>0</v>
      </c>
      <c r="AY183" s="110">
        <f t="shared" si="878"/>
        <v>0</v>
      </c>
      <c r="AZ183" s="110">
        <f t="shared" si="878"/>
        <v>2007192</v>
      </c>
      <c r="BA183" s="110">
        <f t="shared" si="878"/>
        <v>2007192</v>
      </c>
      <c r="BB183" s="110">
        <f t="shared" si="878"/>
        <v>0</v>
      </c>
      <c r="BC183" s="110">
        <f t="shared" si="878"/>
        <v>0</v>
      </c>
    </row>
    <row r="184" spans="1:55" s="150" customFormat="1" ht="17.25" hidden="1" customHeight="1" x14ac:dyDescent="0.25">
      <c r="A184" s="147" t="s">
        <v>94</v>
      </c>
      <c r="B184" s="35"/>
      <c r="C184" s="35"/>
      <c r="D184" s="35"/>
      <c r="E184" s="120">
        <v>851</v>
      </c>
      <c r="F184" s="148" t="s">
        <v>122</v>
      </c>
      <c r="G184" s="148" t="s">
        <v>13</v>
      </c>
      <c r="H184" s="145" t="s">
        <v>133</v>
      </c>
      <c r="I184" s="148" t="s">
        <v>95</v>
      </c>
      <c r="J184" s="110">
        <v>8028768</v>
      </c>
      <c r="K184" s="110">
        <f>J184</f>
        <v>8028768</v>
      </c>
      <c r="L184" s="110"/>
      <c r="M184" s="110"/>
      <c r="N184" s="110"/>
      <c r="O184" s="110">
        <f>N184</f>
        <v>0</v>
      </c>
      <c r="P184" s="110"/>
      <c r="Q184" s="110"/>
      <c r="R184" s="110">
        <f t="shared" si="665"/>
        <v>8028768</v>
      </c>
      <c r="S184" s="110">
        <f t="shared" ref="S184" si="879">K184+O184</f>
        <v>8028768</v>
      </c>
      <c r="T184" s="110">
        <f t="shared" ref="T184" si="880">L184+P184</f>
        <v>0</v>
      </c>
      <c r="U184" s="110">
        <f t="shared" ref="U184" si="881">M184+Q184</f>
        <v>0</v>
      </c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>
        <v>2007192</v>
      </c>
      <c r="AF184" s="110">
        <f>AE184</f>
        <v>2007192</v>
      </c>
      <c r="AG184" s="110"/>
      <c r="AH184" s="110"/>
      <c r="AI184" s="110"/>
      <c r="AJ184" s="110">
        <f>AI184</f>
        <v>0</v>
      </c>
      <c r="AK184" s="110"/>
      <c r="AL184" s="110"/>
      <c r="AM184" s="110">
        <f t="shared" ref="AM184" si="882">AE184+AI184</f>
        <v>2007192</v>
      </c>
      <c r="AN184" s="110">
        <f t="shared" ref="AN184" si="883">AF184+AJ184</f>
        <v>2007192</v>
      </c>
      <c r="AO184" s="110">
        <f t="shared" ref="AO184" si="884">AG184+AK184</f>
        <v>0</v>
      </c>
      <c r="AP184" s="110">
        <f t="shared" ref="AP184" si="885">AH184+AL184</f>
        <v>0</v>
      </c>
      <c r="AQ184" s="110"/>
      <c r="AR184" s="110">
        <v>2007192</v>
      </c>
      <c r="AS184" s="110">
        <f>AR184</f>
        <v>2007192</v>
      </c>
      <c r="AT184" s="110"/>
      <c r="AU184" s="110"/>
      <c r="AV184" s="110"/>
      <c r="AW184" s="110">
        <f>AV184</f>
        <v>0</v>
      </c>
      <c r="AX184" s="110"/>
      <c r="AY184" s="110"/>
      <c r="AZ184" s="110">
        <f t="shared" ref="AZ184" si="886">AR184+AV184</f>
        <v>2007192</v>
      </c>
      <c r="BA184" s="110">
        <f t="shared" ref="BA184" si="887">AS184+AW184</f>
        <v>2007192</v>
      </c>
      <c r="BB184" s="110">
        <f t="shared" ref="BB184" si="888">AT184+AX184</f>
        <v>0</v>
      </c>
      <c r="BC184" s="110">
        <f t="shared" ref="BC184" si="889">AU184+AY184</f>
        <v>0</v>
      </c>
    </row>
    <row r="185" spans="1:55" s="109" customFormat="1" ht="27" hidden="1" customHeight="1" x14ac:dyDescent="0.25">
      <c r="A185" s="147" t="s">
        <v>358</v>
      </c>
      <c r="B185" s="111"/>
      <c r="C185" s="111"/>
      <c r="D185" s="111"/>
      <c r="E185" s="120">
        <v>851</v>
      </c>
      <c r="F185" s="143" t="s">
        <v>122</v>
      </c>
      <c r="G185" s="143" t="s">
        <v>13</v>
      </c>
      <c r="H185" s="145" t="s">
        <v>323</v>
      </c>
      <c r="I185" s="143"/>
      <c r="J185" s="110">
        <f t="shared" ref="J185:AV186" si="890">J186</f>
        <v>2682338.4</v>
      </c>
      <c r="K185" s="110">
        <f t="shared" si="890"/>
        <v>1915956</v>
      </c>
      <c r="L185" s="110">
        <f t="shared" si="890"/>
        <v>766382.4</v>
      </c>
      <c r="M185" s="110">
        <f t="shared" si="890"/>
        <v>0</v>
      </c>
      <c r="N185" s="110">
        <f t="shared" si="890"/>
        <v>0</v>
      </c>
      <c r="O185" s="110">
        <f t="shared" si="890"/>
        <v>0</v>
      </c>
      <c r="P185" s="110">
        <f t="shared" si="890"/>
        <v>0</v>
      </c>
      <c r="Q185" s="110">
        <f t="shared" si="890"/>
        <v>0</v>
      </c>
      <c r="R185" s="110">
        <f t="shared" si="890"/>
        <v>2682338.4</v>
      </c>
      <c r="S185" s="110">
        <f t="shared" si="890"/>
        <v>1915956</v>
      </c>
      <c r="T185" s="110">
        <f t="shared" si="890"/>
        <v>766382.4</v>
      </c>
      <c r="U185" s="110">
        <f t="shared" si="890"/>
        <v>0</v>
      </c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>
        <f t="shared" si="890"/>
        <v>2682338.4</v>
      </c>
      <c r="AF185" s="110">
        <f t="shared" si="890"/>
        <v>1915956</v>
      </c>
      <c r="AG185" s="110">
        <f t="shared" si="890"/>
        <v>766382.4</v>
      </c>
      <c r="AH185" s="110">
        <f t="shared" si="890"/>
        <v>0</v>
      </c>
      <c r="AI185" s="110">
        <f t="shared" si="890"/>
        <v>0</v>
      </c>
      <c r="AJ185" s="110">
        <f t="shared" si="890"/>
        <v>0</v>
      </c>
      <c r="AK185" s="110">
        <f t="shared" si="890"/>
        <v>0</v>
      </c>
      <c r="AL185" s="110">
        <f t="shared" si="890"/>
        <v>0</v>
      </c>
      <c r="AM185" s="110">
        <f t="shared" si="890"/>
        <v>2682338.4</v>
      </c>
      <c r="AN185" s="110">
        <f t="shared" si="890"/>
        <v>1915956</v>
      </c>
      <c r="AO185" s="110">
        <f t="shared" si="890"/>
        <v>766382.4</v>
      </c>
      <c r="AP185" s="110">
        <f t="shared" si="890"/>
        <v>0</v>
      </c>
      <c r="AQ185" s="110"/>
      <c r="AR185" s="110">
        <f t="shared" si="890"/>
        <v>2682338.4</v>
      </c>
      <c r="AS185" s="110">
        <f t="shared" si="890"/>
        <v>1915956</v>
      </c>
      <c r="AT185" s="110">
        <f t="shared" si="890"/>
        <v>766382.4</v>
      </c>
      <c r="AU185" s="110">
        <f t="shared" si="890"/>
        <v>0</v>
      </c>
      <c r="AV185" s="110">
        <f t="shared" si="890"/>
        <v>0</v>
      </c>
      <c r="AW185" s="110">
        <f t="shared" ref="AV185:BC186" si="891">AW186</f>
        <v>0</v>
      </c>
      <c r="AX185" s="110">
        <f t="shared" si="891"/>
        <v>0</v>
      </c>
      <c r="AY185" s="110">
        <f t="shared" si="891"/>
        <v>0</v>
      </c>
      <c r="AZ185" s="110">
        <f t="shared" si="891"/>
        <v>2682338.4</v>
      </c>
      <c r="BA185" s="110">
        <f t="shared" si="891"/>
        <v>1915956</v>
      </c>
      <c r="BB185" s="110">
        <f t="shared" si="891"/>
        <v>766382.4</v>
      </c>
      <c r="BC185" s="110">
        <f t="shared" si="891"/>
        <v>0</v>
      </c>
    </row>
    <row r="186" spans="1:55" s="109" customFormat="1" ht="17.25" hidden="1" customHeight="1" x14ac:dyDescent="0.25">
      <c r="A186" s="147" t="s">
        <v>126</v>
      </c>
      <c r="B186" s="111"/>
      <c r="C186" s="111"/>
      <c r="D186" s="111"/>
      <c r="E186" s="120">
        <v>851</v>
      </c>
      <c r="F186" s="143" t="s">
        <v>122</v>
      </c>
      <c r="G186" s="143" t="s">
        <v>13</v>
      </c>
      <c r="H186" s="145" t="s">
        <v>323</v>
      </c>
      <c r="I186" s="143" t="s">
        <v>127</v>
      </c>
      <c r="J186" s="110">
        <f t="shared" si="890"/>
        <v>2682338.4</v>
      </c>
      <c r="K186" s="110">
        <f t="shared" si="890"/>
        <v>1915956</v>
      </c>
      <c r="L186" s="110">
        <f t="shared" si="890"/>
        <v>766382.4</v>
      </c>
      <c r="M186" s="110">
        <f t="shared" si="890"/>
        <v>0</v>
      </c>
      <c r="N186" s="110">
        <f t="shared" si="890"/>
        <v>0</v>
      </c>
      <c r="O186" s="110">
        <f t="shared" si="890"/>
        <v>0</v>
      </c>
      <c r="P186" s="110">
        <f t="shared" si="890"/>
        <v>0</v>
      </c>
      <c r="Q186" s="110">
        <f t="shared" si="890"/>
        <v>0</v>
      </c>
      <c r="R186" s="110">
        <f t="shared" si="890"/>
        <v>2682338.4</v>
      </c>
      <c r="S186" s="110">
        <f t="shared" si="890"/>
        <v>1915956</v>
      </c>
      <c r="T186" s="110">
        <f t="shared" si="890"/>
        <v>766382.4</v>
      </c>
      <c r="U186" s="110">
        <f t="shared" si="890"/>
        <v>0</v>
      </c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>
        <f t="shared" si="890"/>
        <v>2682338.4</v>
      </c>
      <c r="AF186" s="110">
        <f t="shared" si="890"/>
        <v>1915956</v>
      </c>
      <c r="AG186" s="110">
        <f t="shared" si="890"/>
        <v>766382.4</v>
      </c>
      <c r="AH186" s="110">
        <f t="shared" si="890"/>
        <v>0</v>
      </c>
      <c r="AI186" s="110">
        <f t="shared" si="890"/>
        <v>0</v>
      </c>
      <c r="AJ186" s="110">
        <f t="shared" si="890"/>
        <v>0</v>
      </c>
      <c r="AK186" s="110">
        <f t="shared" si="890"/>
        <v>0</v>
      </c>
      <c r="AL186" s="110">
        <f t="shared" si="890"/>
        <v>0</v>
      </c>
      <c r="AM186" s="110">
        <f t="shared" si="890"/>
        <v>2682338.4</v>
      </c>
      <c r="AN186" s="110">
        <f t="shared" si="890"/>
        <v>1915956</v>
      </c>
      <c r="AO186" s="110">
        <f t="shared" si="890"/>
        <v>766382.4</v>
      </c>
      <c r="AP186" s="110">
        <f t="shared" si="890"/>
        <v>0</v>
      </c>
      <c r="AQ186" s="110"/>
      <c r="AR186" s="110">
        <f t="shared" si="890"/>
        <v>2682338.4</v>
      </c>
      <c r="AS186" s="110">
        <f t="shared" si="890"/>
        <v>1915956</v>
      </c>
      <c r="AT186" s="110">
        <f t="shared" si="890"/>
        <v>766382.4</v>
      </c>
      <c r="AU186" s="110">
        <f t="shared" si="890"/>
        <v>0</v>
      </c>
      <c r="AV186" s="110">
        <f t="shared" si="891"/>
        <v>0</v>
      </c>
      <c r="AW186" s="110">
        <f t="shared" si="891"/>
        <v>0</v>
      </c>
      <c r="AX186" s="110">
        <f t="shared" si="891"/>
        <v>0</v>
      </c>
      <c r="AY186" s="110">
        <f t="shared" si="891"/>
        <v>0</v>
      </c>
      <c r="AZ186" s="110">
        <f t="shared" si="891"/>
        <v>2682338.4</v>
      </c>
      <c r="BA186" s="110">
        <f t="shared" si="891"/>
        <v>1915956</v>
      </c>
      <c r="BB186" s="110">
        <f t="shared" si="891"/>
        <v>766382.4</v>
      </c>
      <c r="BC186" s="110">
        <f t="shared" si="891"/>
        <v>0</v>
      </c>
    </row>
    <row r="187" spans="1:55" s="109" customFormat="1" ht="17.25" hidden="1" customHeight="1" x14ac:dyDescent="0.25">
      <c r="A187" s="147" t="s">
        <v>128</v>
      </c>
      <c r="B187" s="111"/>
      <c r="C187" s="111"/>
      <c r="D187" s="111"/>
      <c r="E187" s="120">
        <v>851</v>
      </c>
      <c r="F187" s="143" t="s">
        <v>122</v>
      </c>
      <c r="G187" s="143" t="s">
        <v>13</v>
      </c>
      <c r="H187" s="145" t="s">
        <v>323</v>
      </c>
      <c r="I187" s="143" t="s">
        <v>129</v>
      </c>
      <c r="J187" s="110">
        <v>2682338.4</v>
      </c>
      <c r="K187" s="110">
        <v>1915956</v>
      </c>
      <c r="L187" s="110">
        <v>766382.4</v>
      </c>
      <c r="M187" s="110"/>
      <c r="N187" s="110"/>
      <c r="O187" s="110"/>
      <c r="P187" s="110"/>
      <c r="Q187" s="110"/>
      <c r="R187" s="110">
        <f t="shared" si="665"/>
        <v>2682338.4</v>
      </c>
      <c r="S187" s="110">
        <f t="shared" ref="S187" si="892">K187+O187</f>
        <v>1915956</v>
      </c>
      <c r="T187" s="110">
        <f t="shared" ref="T187" si="893">L187+P187</f>
        <v>766382.4</v>
      </c>
      <c r="U187" s="110">
        <f t="shared" ref="U187" si="894">M187+Q187</f>
        <v>0</v>
      </c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>
        <v>2682338.4</v>
      </c>
      <c r="AF187" s="110">
        <v>1915956</v>
      </c>
      <c r="AG187" s="110">
        <v>766382.4</v>
      </c>
      <c r="AH187" s="110"/>
      <c r="AI187" s="110"/>
      <c r="AJ187" s="110"/>
      <c r="AK187" s="110"/>
      <c r="AL187" s="110"/>
      <c r="AM187" s="110">
        <f t="shared" ref="AM187" si="895">AE187+AI187</f>
        <v>2682338.4</v>
      </c>
      <c r="AN187" s="110">
        <f t="shared" ref="AN187" si="896">AF187+AJ187</f>
        <v>1915956</v>
      </c>
      <c r="AO187" s="110">
        <f t="shared" ref="AO187" si="897">AG187+AK187</f>
        <v>766382.4</v>
      </c>
      <c r="AP187" s="110">
        <f t="shared" ref="AP187" si="898">AH187+AL187</f>
        <v>0</v>
      </c>
      <c r="AQ187" s="110"/>
      <c r="AR187" s="110">
        <v>2682338.4</v>
      </c>
      <c r="AS187" s="110">
        <v>1915956</v>
      </c>
      <c r="AT187" s="110">
        <v>766382.4</v>
      </c>
      <c r="AU187" s="110"/>
      <c r="AV187" s="110"/>
      <c r="AW187" s="110"/>
      <c r="AX187" s="110"/>
      <c r="AY187" s="110"/>
      <c r="AZ187" s="110">
        <f t="shared" ref="AZ187" si="899">AR187+AV187</f>
        <v>2682338.4</v>
      </c>
      <c r="BA187" s="110">
        <f t="shared" ref="BA187" si="900">AS187+AW187</f>
        <v>1915956</v>
      </c>
      <c r="BB187" s="110">
        <f t="shared" ref="BB187" si="901">AT187+AX187</f>
        <v>766382.4</v>
      </c>
      <c r="BC187" s="110">
        <f t="shared" ref="BC187" si="902">AU187+AY187</f>
        <v>0</v>
      </c>
    </row>
    <row r="188" spans="1:55" s="109" customFormat="1" ht="17.25" hidden="1" customHeight="1" x14ac:dyDescent="0.25">
      <c r="A188" s="144" t="s">
        <v>134</v>
      </c>
      <c r="B188" s="146"/>
      <c r="C188" s="146"/>
      <c r="D188" s="146"/>
      <c r="E188" s="120">
        <v>851</v>
      </c>
      <c r="F188" s="25" t="s">
        <v>122</v>
      </c>
      <c r="G188" s="25" t="s">
        <v>135</v>
      </c>
      <c r="H188" s="145" t="s">
        <v>61</v>
      </c>
      <c r="I188" s="25"/>
      <c r="J188" s="26">
        <f t="shared" ref="J188:BC188" si="903">J189</f>
        <v>650778</v>
      </c>
      <c r="K188" s="26">
        <f t="shared" si="903"/>
        <v>650778</v>
      </c>
      <c r="L188" s="26">
        <f t="shared" si="903"/>
        <v>0</v>
      </c>
      <c r="M188" s="26">
        <f t="shared" si="903"/>
        <v>0</v>
      </c>
      <c r="N188" s="26">
        <f t="shared" si="903"/>
        <v>0</v>
      </c>
      <c r="O188" s="26">
        <f t="shared" si="903"/>
        <v>0</v>
      </c>
      <c r="P188" s="26">
        <f t="shared" si="903"/>
        <v>0</v>
      </c>
      <c r="Q188" s="26">
        <f t="shared" si="903"/>
        <v>0</v>
      </c>
      <c r="R188" s="26">
        <f t="shared" si="903"/>
        <v>650778</v>
      </c>
      <c r="S188" s="26">
        <f t="shared" si="903"/>
        <v>650778</v>
      </c>
      <c r="T188" s="26">
        <f t="shared" si="903"/>
        <v>0</v>
      </c>
      <c r="U188" s="26">
        <f t="shared" si="903"/>
        <v>0</v>
      </c>
      <c r="V188" s="26"/>
      <c r="W188" s="26"/>
      <c r="X188" s="26"/>
      <c r="Y188" s="26"/>
      <c r="Z188" s="26"/>
      <c r="AA188" s="26"/>
      <c r="AB188" s="26"/>
      <c r="AC188" s="26"/>
      <c r="AD188" s="26"/>
      <c r="AE188" s="26">
        <f t="shared" si="903"/>
        <v>650778</v>
      </c>
      <c r="AF188" s="26">
        <f t="shared" si="903"/>
        <v>650778</v>
      </c>
      <c r="AG188" s="26">
        <f t="shared" si="903"/>
        <v>0</v>
      </c>
      <c r="AH188" s="26">
        <f t="shared" si="903"/>
        <v>0</v>
      </c>
      <c r="AI188" s="26">
        <f t="shared" si="903"/>
        <v>0</v>
      </c>
      <c r="AJ188" s="26">
        <f t="shared" si="903"/>
        <v>0</v>
      </c>
      <c r="AK188" s="26">
        <f t="shared" si="903"/>
        <v>0</v>
      </c>
      <c r="AL188" s="26">
        <f t="shared" si="903"/>
        <v>0</v>
      </c>
      <c r="AM188" s="26">
        <f t="shared" si="903"/>
        <v>650778</v>
      </c>
      <c r="AN188" s="26">
        <f t="shared" si="903"/>
        <v>650778</v>
      </c>
      <c r="AO188" s="26">
        <f t="shared" si="903"/>
        <v>0</v>
      </c>
      <c r="AP188" s="26">
        <f t="shared" si="903"/>
        <v>0</v>
      </c>
      <c r="AQ188" s="26"/>
      <c r="AR188" s="26">
        <f t="shared" si="903"/>
        <v>650778</v>
      </c>
      <c r="AS188" s="26">
        <f t="shared" si="903"/>
        <v>650778</v>
      </c>
      <c r="AT188" s="26">
        <f t="shared" si="903"/>
        <v>0</v>
      </c>
      <c r="AU188" s="26">
        <f t="shared" si="903"/>
        <v>0</v>
      </c>
      <c r="AV188" s="26">
        <f t="shared" si="903"/>
        <v>0</v>
      </c>
      <c r="AW188" s="26">
        <f t="shared" si="903"/>
        <v>0</v>
      </c>
      <c r="AX188" s="26">
        <f t="shared" si="903"/>
        <v>0</v>
      </c>
      <c r="AY188" s="26">
        <f t="shared" si="903"/>
        <v>0</v>
      </c>
      <c r="AZ188" s="26">
        <f t="shared" si="903"/>
        <v>650778</v>
      </c>
      <c r="BA188" s="26">
        <f t="shared" si="903"/>
        <v>650778</v>
      </c>
      <c r="BB188" s="26">
        <f t="shared" si="903"/>
        <v>0</v>
      </c>
      <c r="BC188" s="26">
        <f t="shared" si="903"/>
        <v>0</v>
      </c>
    </row>
    <row r="189" spans="1:55" s="109" customFormat="1" ht="63" hidden="1" customHeight="1" x14ac:dyDescent="0.25">
      <c r="A189" s="147" t="s">
        <v>717</v>
      </c>
      <c r="B189" s="120"/>
      <c r="C189" s="120"/>
      <c r="D189" s="120"/>
      <c r="E189" s="120">
        <v>851</v>
      </c>
      <c r="F189" s="143" t="s">
        <v>122</v>
      </c>
      <c r="G189" s="143" t="s">
        <v>135</v>
      </c>
      <c r="H189" s="145" t="s">
        <v>41</v>
      </c>
      <c r="I189" s="143"/>
      <c r="J189" s="110">
        <f t="shared" ref="J189" si="904">J190+J192</f>
        <v>650778</v>
      </c>
      <c r="K189" s="110">
        <f t="shared" ref="K189:U189" si="905">K190+K192</f>
        <v>650778</v>
      </c>
      <c r="L189" s="110">
        <f t="shared" si="905"/>
        <v>0</v>
      </c>
      <c r="M189" s="110">
        <f t="shared" si="905"/>
        <v>0</v>
      </c>
      <c r="N189" s="110">
        <f t="shared" si="905"/>
        <v>0</v>
      </c>
      <c r="O189" s="110">
        <f t="shared" ref="O189:Q189" si="906">O190+O192</f>
        <v>0</v>
      </c>
      <c r="P189" s="110">
        <f t="shared" si="906"/>
        <v>0</v>
      </c>
      <c r="Q189" s="110">
        <f t="shared" si="906"/>
        <v>0</v>
      </c>
      <c r="R189" s="110">
        <f t="shared" si="905"/>
        <v>650778</v>
      </c>
      <c r="S189" s="110">
        <f t="shared" si="905"/>
        <v>650778</v>
      </c>
      <c r="T189" s="110">
        <f t="shared" si="905"/>
        <v>0</v>
      </c>
      <c r="U189" s="110">
        <f t="shared" si="905"/>
        <v>0</v>
      </c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>
        <f t="shared" ref="AE189:AR189" si="907">AE190+AE192</f>
        <v>650778</v>
      </c>
      <c r="AF189" s="110">
        <f t="shared" si="907"/>
        <v>650778</v>
      </c>
      <c r="AG189" s="110">
        <f t="shared" si="907"/>
        <v>0</v>
      </c>
      <c r="AH189" s="110">
        <f t="shared" si="907"/>
        <v>0</v>
      </c>
      <c r="AI189" s="110">
        <f t="shared" si="907"/>
        <v>0</v>
      </c>
      <c r="AJ189" s="110">
        <f t="shared" si="907"/>
        <v>0</v>
      </c>
      <c r="AK189" s="110">
        <f t="shared" si="907"/>
        <v>0</v>
      </c>
      <c r="AL189" s="110">
        <f t="shared" si="907"/>
        <v>0</v>
      </c>
      <c r="AM189" s="110">
        <f t="shared" si="907"/>
        <v>650778</v>
      </c>
      <c r="AN189" s="110">
        <f t="shared" si="907"/>
        <v>650778</v>
      </c>
      <c r="AO189" s="110">
        <f t="shared" si="907"/>
        <v>0</v>
      </c>
      <c r="AP189" s="110">
        <f t="shared" si="907"/>
        <v>0</v>
      </c>
      <c r="AQ189" s="110"/>
      <c r="AR189" s="110">
        <f t="shared" si="907"/>
        <v>650778</v>
      </c>
      <c r="AS189" s="110">
        <f t="shared" ref="AS189:BC189" si="908">AS190+AS192</f>
        <v>650778</v>
      </c>
      <c r="AT189" s="110">
        <f t="shared" si="908"/>
        <v>0</v>
      </c>
      <c r="AU189" s="110">
        <f t="shared" si="908"/>
        <v>0</v>
      </c>
      <c r="AV189" s="110">
        <f t="shared" si="908"/>
        <v>0</v>
      </c>
      <c r="AW189" s="110">
        <f t="shared" si="908"/>
        <v>0</v>
      </c>
      <c r="AX189" s="110">
        <f t="shared" si="908"/>
        <v>0</v>
      </c>
      <c r="AY189" s="110">
        <f t="shared" si="908"/>
        <v>0</v>
      </c>
      <c r="AZ189" s="110">
        <f t="shared" si="908"/>
        <v>650778</v>
      </c>
      <c r="BA189" s="110">
        <f t="shared" si="908"/>
        <v>650778</v>
      </c>
      <c r="BB189" s="110">
        <f t="shared" si="908"/>
        <v>0</v>
      </c>
      <c r="BC189" s="110">
        <f t="shared" si="908"/>
        <v>0</v>
      </c>
    </row>
    <row r="190" spans="1:55" s="109" customFormat="1" ht="17.25" hidden="1" customHeight="1" x14ac:dyDescent="0.25">
      <c r="A190" s="147" t="s">
        <v>16</v>
      </c>
      <c r="B190" s="120"/>
      <c r="C190" s="120"/>
      <c r="D190" s="120"/>
      <c r="E190" s="120">
        <v>851</v>
      </c>
      <c r="F190" s="148" t="s">
        <v>122</v>
      </c>
      <c r="G190" s="148" t="s">
        <v>135</v>
      </c>
      <c r="H190" s="145" t="s">
        <v>41</v>
      </c>
      <c r="I190" s="143" t="s">
        <v>18</v>
      </c>
      <c r="J190" s="110">
        <f t="shared" ref="J190:BC190" si="909">J191</f>
        <v>413800</v>
      </c>
      <c r="K190" s="110">
        <f t="shared" si="909"/>
        <v>413800</v>
      </c>
      <c r="L190" s="110">
        <f t="shared" si="909"/>
        <v>0</v>
      </c>
      <c r="M190" s="110">
        <f t="shared" si="909"/>
        <v>0</v>
      </c>
      <c r="N190" s="110">
        <f t="shared" si="909"/>
        <v>0</v>
      </c>
      <c r="O190" s="110">
        <f t="shared" si="909"/>
        <v>0</v>
      </c>
      <c r="P190" s="110">
        <f t="shared" si="909"/>
        <v>0</v>
      </c>
      <c r="Q190" s="110">
        <f t="shared" si="909"/>
        <v>0</v>
      </c>
      <c r="R190" s="110">
        <f t="shared" si="909"/>
        <v>413800</v>
      </c>
      <c r="S190" s="110">
        <f t="shared" si="909"/>
        <v>413800</v>
      </c>
      <c r="T190" s="110">
        <f t="shared" si="909"/>
        <v>0</v>
      </c>
      <c r="U190" s="110">
        <f t="shared" si="909"/>
        <v>0</v>
      </c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>
        <f t="shared" si="909"/>
        <v>413800</v>
      </c>
      <c r="AF190" s="110">
        <f t="shared" si="909"/>
        <v>413800</v>
      </c>
      <c r="AG190" s="110">
        <f t="shared" si="909"/>
        <v>0</v>
      </c>
      <c r="AH190" s="110">
        <f t="shared" si="909"/>
        <v>0</v>
      </c>
      <c r="AI190" s="110">
        <f t="shared" si="909"/>
        <v>0</v>
      </c>
      <c r="AJ190" s="110">
        <f t="shared" si="909"/>
        <v>0</v>
      </c>
      <c r="AK190" s="110">
        <f t="shared" si="909"/>
        <v>0</v>
      </c>
      <c r="AL190" s="110">
        <f t="shared" si="909"/>
        <v>0</v>
      </c>
      <c r="AM190" s="110">
        <f t="shared" si="909"/>
        <v>413800</v>
      </c>
      <c r="AN190" s="110">
        <f t="shared" si="909"/>
        <v>413800</v>
      </c>
      <c r="AO190" s="110">
        <f t="shared" si="909"/>
        <v>0</v>
      </c>
      <c r="AP190" s="110">
        <f t="shared" si="909"/>
        <v>0</v>
      </c>
      <c r="AQ190" s="110"/>
      <c r="AR190" s="110">
        <f t="shared" si="909"/>
        <v>413800</v>
      </c>
      <c r="AS190" s="110">
        <f t="shared" si="909"/>
        <v>413800</v>
      </c>
      <c r="AT190" s="110">
        <f t="shared" si="909"/>
        <v>0</v>
      </c>
      <c r="AU190" s="110">
        <f t="shared" si="909"/>
        <v>0</v>
      </c>
      <c r="AV190" s="110">
        <f t="shared" si="909"/>
        <v>0</v>
      </c>
      <c r="AW190" s="110">
        <f t="shared" si="909"/>
        <v>0</v>
      </c>
      <c r="AX190" s="110">
        <f t="shared" si="909"/>
        <v>0</v>
      </c>
      <c r="AY190" s="110">
        <f t="shared" si="909"/>
        <v>0</v>
      </c>
      <c r="AZ190" s="110">
        <f t="shared" si="909"/>
        <v>413800</v>
      </c>
      <c r="BA190" s="110">
        <f t="shared" si="909"/>
        <v>413800</v>
      </c>
      <c r="BB190" s="110">
        <f t="shared" si="909"/>
        <v>0</v>
      </c>
      <c r="BC190" s="110">
        <f t="shared" si="909"/>
        <v>0</v>
      </c>
    </row>
    <row r="191" spans="1:55" s="109" customFormat="1" ht="17.25" hidden="1" customHeight="1" x14ac:dyDescent="0.25">
      <c r="A191" s="147" t="s">
        <v>715</v>
      </c>
      <c r="B191" s="120"/>
      <c r="C191" s="120"/>
      <c r="D191" s="120"/>
      <c r="E191" s="120">
        <v>851</v>
      </c>
      <c r="F191" s="148" t="s">
        <v>122</v>
      </c>
      <c r="G191" s="148" t="s">
        <v>135</v>
      </c>
      <c r="H191" s="145" t="s">
        <v>41</v>
      </c>
      <c r="I191" s="143" t="s">
        <v>19</v>
      </c>
      <c r="J191" s="110">
        <v>413800</v>
      </c>
      <c r="K191" s="110">
        <f>J191</f>
        <v>413800</v>
      </c>
      <c r="L191" s="110"/>
      <c r="M191" s="110"/>
      <c r="N191" s="110"/>
      <c r="O191" s="110">
        <f>N191</f>
        <v>0</v>
      </c>
      <c r="P191" s="110"/>
      <c r="Q191" s="110"/>
      <c r="R191" s="110">
        <f t="shared" si="665"/>
        <v>413800</v>
      </c>
      <c r="S191" s="110">
        <f t="shared" ref="S191" si="910">K191+O191</f>
        <v>413800</v>
      </c>
      <c r="T191" s="110">
        <f t="shared" ref="T191" si="911">L191+P191</f>
        <v>0</v>
      </c>
      <c r="U191" s="110">
        <f t="shared" ref="U191" si="912">M191+Q191</f>
        <v>0</v>
      </c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>
        <v>413800</v>
      </c>
      <c r="AF191" s="110">
        <f>AE191</f>
        <v>413800</v>
      </c>
      <c r="AG191" s="110"/>
      <c r="AH191" s="110"/>
      <c r="AI191" s="110"/>
      <c r="AJ191" s="110">
        <f>AI191</f>
        <v>0</v>
      </c>
      <c r="AK191" s="110"/>
      <c r="AL191" s="110"/>
      <c r="AM191" s="110">
        <f t="shared" ref="AM191" si="913">AE191+AI191</f>
        <v>413800</v>
      </c>
      <c r="AN191" s="110">
        <f t="shared" ref="AN191" si="914">AF191+AJ191</f>
        <v>413800</v>
      </c>
      <c r="AO191" s="110">
        <f t="shared" ref="AO191" si="915">AG191+AK191</f>
        <v>0</v>
      </c>
      <c r="AP191" s="110">
        <f t="shared" ref="AP191" si="916">AH191+AL191</f>
        <v>0</v>
      </c>
      <c r="AQ191" s="110"/>
      <c r="AR191" s="110">
        <v>413800</v>
      </c>
      <c r="AS191" s="110">
        <f>AR191</f>
        <v>413800</v>
      </c>
      <c r="AT191" s="110"/>
      <c r="AU191" s="110"/>
      <c r="AV191" s="110"/>
      <c r="AW191" s="110">
        <f>AV191</f>
        <v>0</v>
      </c>
      <c r="AX191" s="110"/>
      <c r="AY191" s="110"/>
      <c r="AZ191" s="110">
        <f t="shared" ref="AZ191" si="917">AR191+AV191</f>
        <v>413800</v>
      </c>
      <c r="BA191" s="110">
        <f t="shared" ref="BA191" si="918">AS191+AW191</f>
        <v>413800</v>
      </c>
      <c r="BB191" s="110">
        <f t="shared" ref="BB191" si="919">AT191+AX191</f>
        <v>0</v>
      </c>
      <c r="BC191" s="110">
        <f t="shared" ref="BC191" si="920">AU191+AY191</f>
        <v>0</v>
      </c>
    </row>
    <row r="192" spans="1:55" s="109" customFormat="1" ht="17.25" hidden="1" customHeight="1" x14ac:dyDescent="0.25">
      <c r="A192" s="147" t="s">
        <v>22</v>
      </c>
      <c r="B192" s="120"/>
      <c r="C192" s="120"/>
      <c r="D192" s="120"/>
      <c r="E192" s="120">
        <v>851</v>
      </c>
      <c r="F192" s="148" t="s">
        <v>122</v>
      </c>
      <c r="G192" s="148" t="s">
        <v>135</v>
      </c>
      <c r="H192" s="145" t="s">
        <v>41</v>
      </c>
      <c r="I192" s="143" t="s">
        <v>23</v>
      </c>
      <c r="J192" s="110">
        <f t="shared" ref="J192:BC192" si="921">J193</f>
        <v>236978</v>
      </c>
      <c r="K192" s="110">
        <f t="shared" si="921"/>
        <v>236978</v>
      </c>
      <c r="L192" s="110">
        <f t="shared" si="921"/>
        <v>0</v>
      </c>
      <c r="M192" s="110">
        <f t="shared" si="921"/>
        <v>0</v>
      </c>
      <c r="N192" s="110">
        <f t="shared" si="921"/>
        <v>0</v>
      </c>
      <c r="O192" s="110">
        <f t="shared" si="921"/>
        <v>0</v>
      </c>
      <c r="P192" s="110">
        <f t="shared" si="921"/>
        <v>0</v>
      </c>
      <c r="Q192" s="110">
        <f t="shared" si="921"/>
        <v>0</v>
      </c>
      <c r="R192" s="110">
        <f t="shared" si="921"/>
        <v>236978</v>
      </c>
      <c r="S192" s="110">
        <f t="shared" si="921"/>
        <v>236978</v>
      </c>
      <c r="T192" s="110">
        <f t="shared" si="921"/>
        <v>0</v>
      </c>
      <c r="U192" s="110">
        <f t="shared" si="921"/>
        <v>0</v>
      </c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>
        <f t="shared" si="921"/>
        <v>236978</v>
      </c>
      <c r="AF192" s="110">
        <f t="shared" si="921"/>
        <v>236978</v>
      </c>
      <c r="AG192" s="110">
        <f t="shared" si="921"/>
        <v>0</v>
      </c>
      <c r="AH192" s="110">
        <f t="shared" si="921"/>
        <v>0</v>
      </c>
      <c r="AI192" s="110">
        <f t="shared" si="921"/>
        <v>0</v>
      </c>
      <c r="AJ192" s="110">
        <f t="shared" si="921"/>
        <v>0</v>
      </c>
      <c r="AK192" s="110">
        <f t="shared" si="921"/>
        <v>0</v>
      </c>
      <c r="AL192" s="110">
        <f t="shared" si="921"/>
        <v>0</v>
      </c>
      <c r="AM192" s="110">
        <f t="shared" si="921"/>
        <v>236978</v>
      </c>
      <c r="AN192" s="110">
        <f t="shared" si="921"/>
        <v>236978</v>
      </c>
      <c r="AO192" s="110">
        <f t="shared" si="921"/>
        <v>0</v>
      </c>
      <c r="AP192" s="110">
        <f t="shared" si="921"/>
        <v>0</v>
      </c>
      <c r="AQ192" s="110"/>
      <c r="AR192" s="110">
        <f t="shared" si="921"/>
        <v>236978</v>
      </c>
      <c r="AS192" s="110">
        <f t="shared" si="921"/>
        <v>236978</v>
      </c>
      <c r="AT192" s="110">
        <f t="shared" si="921"/>
        <v>0</v>
      </c>
      <c r="AU192" s="110">
        <f t="shared" si="921"/>
        <v>0</v>
      </c>
      <c r="AV192" s="110">
        <f t="shared" si="921"/>
        <v>0</v>
      </c>
      <c r="AW192" s="110">
        <f t="shared" si="921"/>
        <v>0</v>
      </c>
      <c r="AX192" s="110">
        <f t="shared" si="921"/>
        <v>0</v>
      </c>
      <c r="AY192" s="110">
        <f t="shared" si="921"/>
        <v>0</v>
      </c>
      <c r="AZ192" s="110">
        <f t="shared" si="921"/>
        <v>236978</v>
      </c>
      <c r="BA192" s="110">
        <f t="shared" si="921"/>
        <v>236978</v>
      </c>
      <c r="BB192" s="110">
        <f t="shared" si="921"/>
        <v>0</v>
      </c>
      <c r="BC192" s="110">
        <f t="shared" si="921"/>
        <v>0</v>
      </c>
    </row>
    <row r="193" spans="1:55" s="109" customFormat="1" ht="17.25" hidden="1" customHeight="1" x14ac:dyDescent="0.25">
      <c r="A193" s="147" t="s">
        <v>9</v>
      </c>
      <c r="B193" s="120"/>
      <c r="C193" s="120"/>
      <c r="D193" s="120"/>
      <c r="E193" s="120">
        <v>851</v>
      </c>
      <c r="F193" s="148" t="s">
        <v>122</v>
      </c>
      <c r="G193" s="148" t="s">
        <v>135</v>
      </c>
      <c r="H193" s="145" t="s">
        <v>41</v>
      </c>
      <c r="I193" s="143" t="s">
        <v>24</v>
      </c>
      <c r="J193" s="110">
        <v>236978</v>
      </c>
      <c r="K193" s="110">
        <f>J193</f>
        <v>236978</v>
      </c>
      <c r="L193" s="110"/>
      <c r="M193" s="110"/>
      <c r="N193" s="110"/>
      <c r="O193" s="110">
        <f>N193</f>
        <v>0</v>
      </c>
      <c r="P193" s="110"/>
      <c r="Q193" s="110"/>
      <c r="R193" s="110">
        <f t="shared" si="665"/>
        <v>236978</v>
      </c>
      <c r="S193" s="110">
        <f t="shared" ref="S193" si="922">K193+O193</f>
        <v>236978</v>
      </c>
      <c r="T193" s="110">
        <f t="shared" ref="T193" si="923">L193+P193</f>
        <v>0</v>
      </c>
      <c r="U193" s="110">
        <f t="shared" ref="U193" si="924">M193+Q193</f>
        <v>0</v>
      </c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>
        <v>236978</v>
      </c>
      <c r="AF193" s="110">
        <f>AE193</f>
        <v>236978</v>
      </c>
      <c r="AG193" s="110"/>
      <c r="AH193" s="110"/>
      <c r="AI193" s="110"/>
      <c r="AJ193" s="110">
        <f>AI193</f>
        <v>0</v>
      </c>
      <c r="AK193" s="110"/>
      <c r="AL193" s="110"/>
      <c r="AM193" s="110">
        <f t="shared" ref="AM193" si="925">AE193+AI193</f>
        <v>236978</v>
      </c>
      <c r="AN193" s="110">
        <f t="shared" ref="AN193" si="926">AF193+AJ193</f>
        <v>236978</v>
      </c>
      <c r="AO193" s="110">
        <f t="shared" ref="AO193" si="927">AG193+AK193</f>
        <v>0</v>
      </c>
      <c r="AP193" s="110">
        <f t="shared" ref="AP193" si="928">AH193+AL193</f>
        <v>0</v>
      </c>
      <c r="AQ193" s="110"/>
      <c r="AR193" s="110">
        <v>236978</v>
      </c>
      <c r="AS193" s="110">
        <f>AR193</f>
        <v>236978</v>
      </c>
      <c r="AT193" s="110"/>
      <c r="AU193" s="110"/>
      <c r="AV193" s="110"/>
      <c r="AW193" s="110">
        <f>AV193</f>
        <v>0</v>
      </c>
      <c r="AX193" s="110"/>
      <c r="AY193" s="110"/>
      <c r="AZ193" s="110">
        <f t="shared" ref="AZ193" si="929">AR193+AV193</f>
        <v>236978</v>
      </c>
      <c r="BA193" s="110">
        <f t="shared" ref="BA193" si="930">AS193+AW193</f>
        <v>236978</v>
      </c>
      <c r="BB193" s="110">
        <f t="shared" ref="BB193" si="931">AT193+AX193</f>
        <v>0</v>
      </c>
      <c r="BC193" s="110">
        <f t="shared" ref="BC193" si="932">AU193+AY193</f>
        <v>0</v>
      </c>
    </row>
    <row r="194" spans="1:55" s="109" customFormat="1" ht="17.25" hidden="1" customHeight="1" x14ac:dyDescent="0.25">
      <c r="A194" s="144" t="s">
        <v>138</v>
      </c>
      <c r="B194" s="146"/>
      <c r="C194" s="146"/>
      <c r="D194" s="146"/>
      <c r="E194" s="120">
        <v>851</v>
      </c>
      <c r="F194" s="25" t="s">
        <v>139</v>
      </c>
      <c r="G194" s="25"/>
      <c r="H194" s="145" t="s">
        <v>61</v>
      </c>
      <c r="I194" s="25"/>
      <c r="J194" s="26">
        <f t="shared" ref="J194:AR194" si="933">J199+J195</f>
        <v>1631526</v>
      </c>
      <c r="K194" s="26">
        <f t="shared" ref="K194:U194" si="934">K199+K195</f>
        <v>0</v>
      </c>
      <c r="L194" s="26">
        <f t="shared" si="934"/>
        <v>1363526</v>
      </c>
      <c r="M194" s="26">
        <f t="shared" si="934"/>
        <v>268000</v>
      </c>
      <c r="N194" s="26">
        <f t="shared" si="934"/>
        <v>0</v>
      </c>
      <c r="O194" s="26">
        <f t="shared" ref="O194:Q194" si="935">O199+O195</f>
        <v>0</v>
      </c>
      <c r="P194" s="26">
        <f t="shared" si="935"/>
        <v>0</v>
      </c>
      <c r="Q194" s="26">
        <f t="shared" si="935"/>
        <v>0</v>
      </c>
      <c r="R194" s="26">
        <f t="shared" si="934"/>
        <v>1631526</v>
      </c>
      <c r="S194" s="26">
        <f t="shared" si="934"/>
        <v>0</v>
      </c>
      <c r="T194" s="26">
        <f t="shared" si="934"/>
        <v>1363526</v>
      </c>
      <c r="U194" s="26">
        <f t="shared" si="934"/>
        <v>268000</v>
      </c>
      <c r="V194" s="26"/>
      <c r="W194" s="26"/>
      <c r="X194" s="26"/>
      <c r="Y194" s="26"/>
      <c r="Z194" s="26"/>
      <c r="AA194" s="26"/>
      <c r="AB194" s="26"/>
      <c r="AC194" s="26"/>
      <c r="AD194" s="26"/>
      <c r="AE194" s="26">
        <f t="shared" si="933"/>
        <v>3724298</v>
      </c>
      <c r="AF194" s="26">
        <f t="shared" si="933"/>
        <v>2906440</v>
      </c>
      <c r="AG194" s="26">
        <f t="shared" si="933"/>
        <v>549858</v>
      </c>
      <c r="AH194" s="26">
        <f t="shared" si="933"/>
        <v>268000</v>
      </c>
      <c r="AI194" s="26">
        <f t="shared" si="933"/>
        <v>0</v>
      </c>
      <c r="AJ194" s="26">
        <f t="shared" si="933"/>
        <v>0</v>
      </c>
      <c r="AK194" s="26">
        <f t="shared" si="933"/>
        <v>0</v>
      </c>
      <c r="AL194" s="26">
        <f t="shared" si="933"/>
        <v>0</v>
      </c>
      <c r="AM194" s="26">
        <f t="shared" si="933"/>
        <v>3724298</v>
      </c>
      <c r="AN194" s="26">
        <f t="shared" si="933"/>
        <v>2906440</v>
      </c>
      <c r="AO194" s="26">
        <f t="shared" si="933"/>
        <v>549858</v>
      </c>
      <c r="AP194" s="26">
        <f t="shared" si="933"/>
        <v>268000</v>
      </c>
      <c r="AQ194" s="26"/>
      <c r="AR194" s="26">
        <f t="shared" si="933"/>
        <v>788500</v>
      </c>
      <c r="AS194" s="26">
        <f t="shared" ref="AS194:BC194" si="936">AS199+AS195</f>
        <v>0</v>
      </c>
      <c r="AT194" s="26">
        <f t="shared" si="936"/>
        <v>520500</v>
      </c>
      <c r="AU194" s="26">
        <f t="shared" si="936"/>
        <v>268000</v>
      </c>
      <c r="AV194" s="26">
        <f t="shared" si="936"/>
        <v>0</v>
      </c>
      <c r="AW194" s="26">
        <f t="shared" si="936"/>
        <v>0</v>
      </c>
      <c r="AX194" s="26">
        <f t="shared" si="936"/>
        <v>0</v>
      </c>
      <c r="AY194" s="26">
        <f t="shared" si="936"/>
        <v>0</v>
      </c>
      <c r="AZ194" s="26">
        <f t="shared" si="936"/>
        <v>788500</v>
      </c>
      <c r="BA194" s="26">
        <f t="shared" si="936"/>
        <v>0</v>
      </c>
      <c r="BB194" s="26">
        <f t="shared" si="936"/>
        <v>520500</v>
      </c>
      <c r="BC194" s="26">
        <f t="shared" si="936"/>
        <v>268000</v>
      </c>
    </row>
    <row r="195" spans="1:55" s="109" customFormat="1" ht="17.25" hidden="1" customHeight="1" x14ac:dyDescent="0.25">
      <c r="A195" s="144" t="s">
        <v>415</v>
      </c>
      <c r="B195" s="146"/>
      <c r="C195" s="146"/>
      <c r="D195" s="146"/>
      <c r="E195" s="120">
        <v>851</v>
      </c>
      <c r="F195" s="25" t="s">
        <v>139</v>
      </c>
      <c r="G195" s="25" t="s">
        <v>11</v>
      </c>
      <c r="H195" s="145" t="s">
        <v>61</v>
      </c>
      <c r="I195" s="25"/>
      <c r="J195" s="26">
        <f t="shared" ref="J195:AV197" si="937">J196</f>
        <v>843026</v>
      </c>
      <c r="K195" s="26">
        <f t="shared" si="937"/>
        <v>0</v>
      </c>
      <c r="L195" s="26">
        <f t="shared" si="937"/>
        <v>843026</v>
      </c>
      <c r="M195" s="26">
        <f t="shared" si="937"/>
        <v>0</v>
      </c>
      <c r="N195" s="26">
        <f t="shared" si="937"/>
        <v>0</v>
      </c>
      <c r="O195" s="26">
        <f t="shared" si="937"/>
        <v>0</v>
      </c>
      <c r="P195" s="26">
        <f t="shared" si="937"/>
        <v>0</v>
      </c>
      <c r="Q195" s="26">
        <f t="shared" si="937"/>
        <v>0</v>
      </c>
      <c r="R195" s="26">
        <f t="shared" si="937"/>
        <v>843026</v>
      </c>
      <c r="S195" s="26">
        <f t="shared" si="937"/>
        <v>0</v>
      </c>
      <c r="T195" s="26">
        <f t="shared" si="937"/>
        <v>843026</v>
      </c>
      <c r="U195" s="26">
        <f t="shared" si="937"/>
        <v>0</v>
      </c>
      <c r="V195" s="26"/>
      <c r="W195" s="26"/>
      <c r="X195" s="26"/>
      <c r="Y195" s="26"/>
      <c r="Z195" s="26"/>
      <c r="AA195" s="26"/>
      <c r="AB195" s="26"/>
      <c r="AC195" s="26"/>
      <c r="AD195" s="26"/>
      <c r="AE195" s="26">
        <f t="shared" si="937"/>
        <v>0</v>
      </c>
      <c r="AF195" s="26">
        <f t="shared" si="937"/>
        <v>0</v>
      </c>
      <c r="AG195" s="26">
        <f t="shared" si="937"/>
        <v>0</v>
      </c>
      <c r="AH195" s="26">
        <f t="shared" si="937"/>
        <v>0</v>
      </c>
      <c r="AI195" s="26">
        <f t="shared" si="937"/>
        <v>0</v>
      </c>
      <c r="AJ195" s="26">
        <f t="shared" si="937"/>
        <v>0</v>
      </c>
      <c r="AK195" s="26">
        <f t="shared" si="937"/>
        <v>0</v>
      </c>
      <c r="AL195" s="26">
        <f t="shared" si="937"/>
        <v>0</v>
      </c>
      <c r="AM195" s="26">
        <f t="shared" si="937"/>
        <v>0</v>
      </c>
      <c r="AN195" s="26">
        <f t="shared" si="937"/>
        <v>0</v>
      </c>
      <c r="AO195" s="26">
        <f t="shared" si="937"/>
        <v>0</v>
      </c>
      <c r="AP195" s="26">
        <f t="shared" si="937"/>
        <v>0</v>
      </c>
      <c r="AQ195" s="26"/>
      <c r="AR195" s="26">
        <f t="shared" si="937"/>
        <v>0</v>
      </c>
      <c r="AS195" s="26">
        <f t="shared" si="937"/>
        <v>0</v>
      </c>
      <c r="AT195" s="26">
        <f t="shared" si="937"/>
        <v>0</v>
      </c>
      <c r="AU195" s="26">
        <f t="shared" si="937"/>
        <v>0</v>
      </c>
      <c r="AV195" s="26">
        <f t="shared" si="937"/>
        <v>0</v>
      </c>
      <c r="AW195" s="26">
        <f t="shared" ref="AV195:BC197" si="938">AW196</f>
        <v>0</v>
      </c>
      <c r="AX195" s="26">
        <f t="shared" si="938"/>
        <v>0</v>
      </c>
      <c r="AY195" s="26">
        <f t="shared" si="938"/>
        <v>0</v>
      </c>
      <c r="AZ195" s="26">
        <f t="shared" si="938"/>
        <v>0</v>
      </c>
      <c r="BA195" s="26">
        <f t="shared" si="938"/>
        <v>0</v>
      </c>
      <c r="BB195" s="26">
        <f t="shared" si="938"/>
        <v>0</v>
      </c>
      <c r="BC195" s="26">
        <f t="shared" si="938"/>
        <v>0</v>
      </c>
    </row>
    <row r="196" spans="1:55" s="109" customFormat="1" ht="17.25" hidden="1" customHeight="1" x14ac:dyDescent="0.25">
      <c r="A196" s="147" t="s">
        <v>726</v>
      </c>
      <c r="B196" s="35"/>
      <c r="C196" s="35"/>
      <c r="D196" s="35"/>
      <c r="E196" s="120">
        <v>851</v>
      </c>
      <c r="F196" s="143" t="s">
        <v>139</v>
      </c>
      <c r="G196" s="143" t="s">
        <v>11</v>
      </c>
      <c r="H196" s="145" t="s">
        <v>727</v>
      </c>
      <c r="I196" s="143"/>
      <c r="J196" s="110">
        <f t="shared" si="937"/>
        <v>843026</v>
      </c>
      <c r="K196" s="110">
        <f t="shared" si="937"/>
        <v>0</v>
      </c>
      <c r="L196" s="110">
        <f t="shared" si="937"/>
        <v>843026</v>
      </c>
      <c r="M196" s="110">
        <f t="shared" si="937"/>
        <v>0</v>
      </c>
      <c r="N196" s="110">
        <f t="shared" si="937"/>
        <v>0</v>
      </c>
      <c r="O196" s="110">
        <f t="shared" si="937"/>
        <v>0</v>
      </c>
      <c r="P196" s="110">
        <f t="shared" si="937"/>
        <v>0</v>
      </c>
      <c r="Q196" s="110">
        <f t="shared" si="937"/>
        <v>0</v>
      </c>
      <c r="R196" s="110">
        <f t="shared" si="937"/>
        <v>843026</v>
      </c>
      <c r="S196" s="110">
        <f t="shared" si="937"/>
        <v>0</v>
      </c>
      <c r="T196" s="110">
        <f t="shared" si="937"/>
        <v>843026</v>
      </c>
      <c r="U196" s="110">
        <f t="shared" si="937"/>
        <v>0</v>
      </c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>
        <f t="shared" si="937"/>
        <v>0</v>
      </c>
      <c r="AF196" s="110">
        <f t="shared" si="937"/>
        <v>0</v>
      </c>
      <c r="AG196" s="110">
        <f t="shared" si="937"/>
        <v>0</v>
      </c>
      <c r="AH196" s="110">
        <f t="shared" si="937"/>
        <v>0</v>
      </c>
      <c r="AI196" s="110">
        <f t="shared" si="937"/>
        <v>0</v>
      </c>
      <c r="AJ196" s="110">
        <f t="shared" si="937"/>
        <v>0</v>
      </c>
      <c r="AK196" s="110">
        <f t="shared" si="937"/>
        <v>0</v>
      </c>
      <c r="AL196" s="110">
        <f t="shared" si="937"/>
        <v>0</v>
      </c>
      <c r="AM196" s="110">
        <f t="shared" si="937"/>
        <v>0</v>
      </c>
      <c r="AN196" s="110">
        <f t="shared" si="937"/>
        <v>0</v>
      </c>
      <c r="AO196" s="110">
        <f t="shared" si="937"/>
        <v>0</v>
      </c>
      <c r="AP196" s="110">
        <f t="shared" si="937"/>
        <v>0</v>
      </c>
      <c r="AQ196" s="110"/>
      <c r="AR196" s="110">
        <f t="shared" si="937"/>
        <v>0</v>
      </c>
      <c r="AS196" s="110">
        <f t="shared" si="937"/>
        <v>0</v>
      </c>
      <c r="AT196" s="110">
        <f t="shared" si="937"/>
        <v>0</v>
      </c>
      <c r="AU196" s="110">
        <f t="shared" si="937"/>
        <v>0</v>
      </c>
      <c r="AV196" s="110">
        <f t="shared" si="938"/>
        <v>0</v>
      </c>
      <c r="AW196" s="110">
        <f t="shared" si="938"/>
        <v>0</v>
      </c>
      <c r="AX196" s="110">
        <f t="shared" si="938"/>
        <v>0</v>
      </c>
      <c r="AY196" s="110">
        <f t="shared" si="938"/>
        <v>0</v>
      </c>
      <c r="AZ196" s="110">
        <f t="shared" si="938"/>
        <v>0</v>
      </c>
      <c r="BA196" s="110">
        <f t="shared" si="938"/>
        <v>0</v>
      </c>
      <c r="BB196" s="110">
        <f t="shared" si="938"/>
        <v>0</v>
      </c>
      <c r="BC196" s="110">
        <f t="shared" si="938"/>
        <v>0</v>
      </c>
    </row>
    <row r="197" spans="1:55" s="109" customFormat="1" ht="17.25" hidden="1" customHeight="1" x14ac:dyDescent="0.25">
      <c r="A197" s="147" t="s">
        <v>22</v>
      </c>
      <c r="B197" s="35"/>
      <c r="C197" s="35"/>
      <c r="D197" s="35"/>
      <c r="E197" s="120">
        <v>851</v>
      </c>
      <c r="F197" s="143" t="s">
        <v>139</v>
      </c>
      <c r="G197" s="143" t="s">
        <v>11</v>
      </c>
      <c r="H197" s="145" t="s">
        <v>727</v>
      </c>
      <c r="I197" s="143" t="s">
        <v>23</v>
      </c>
      <c r="J197" s="110">
        <f t="shared" si="937"/>
        <v>843026</v>
      </c>
      <c r="K197" s="110">
        <f t="shared" si="937"/>
        <v>0</v>
      </c>
      <c r="L197" s="110">
        <f t="shared" si="937"/>
        <v>843026</v>
      </c>
      <c r="M197" s="110">
        <f t="shared" si="937"/>
        <v>0</v>
      </c>
      <c r="N197" s="110">
        <f t="shared" si="937"/>
        <v>0</v>
      </c>
      <c r="O197" s="110">
        <f t="shared" si="937"/>
        <v>0</v>
      </c>
      <c r="P197" s="110">
        <f t="shared" si="937"/>
        <v>0</v>
      </c>
      <c r="Q197" s="110">
        <f t="shared" si="937"/>
        <v>0</v>
      </c>
      <c r="R197" s="110">
        <f t="shared" si="937"/>
        <v>843026</v>
      </c>
      <c r="S197" s="110">
        <f t="shared" si="937"/>
        <v>0</v>
      </c>
      <c r="T197" s="110">
        <f t="shared" si="937"/>
        <v>843026</v>
      </c>
      <c r="U197" s="110">
        <f t="shared" si="937"/>
        <v>0</v>
      </c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>
        <f t="shared" si="937"/>
        <v>0</v>
      </c>
      <c r="AF197" s="110">
        <f t="shared" si="937"/>
        <v>0</v>
      </c>
      <c r="AG197" s="110">
        <f t="shared" si="937"/>
        <v>0</v>
      </c>
      <c r="AH197" s="110">
        <f t="shared" si="937"/>
        <v>0</v>
      </c>
      <c r="AI197" s="110">
        <f t="shared" si="937"/>
        <v>0</v>
      </c>
      <c r="AJ197" s="110">
        <f t="shared" si="937"/>
        <v>0</v>
      </c>
      <c r="AK197" s="110">
        <f t="shared" si="937"/>
        <v>0</v>
      </c>
      <c r="AL197" s="110">
        <f t="shared" si="937"/>
        <v>0</v>
      </c>
      <c r="AM197" s="110">
        <f t="shared" si="937"/>
        <v>0</v>
      </c>
      <c r="AN197" s="110">
        <f t="shared" si="937"/>
        <v>0</v>
      </c>
      <c r="AO197" s="110">
        <f t="shared" si="937"/>
        <v>0</v>
      </c>
      <c r="AP197" s="110">
        <f t="shared" si="937"/>
        <v>0</v>
      </c>
      <c r="AQ197" s="110"/>
      <c r="AR197" s="110">
        <f t="shared" si="937"/>
        <v>0</v>
      </c>
      <c r="AS197" s="110">
        <f t="shared" si="937"/>
        <v>0</v>
      </c>
      <c r="AT197" s="110">
        <f t="shared" si="937"/>
        <v>0</v>
      </c>
      <c r="AU197" s="110">
        <f t="shared" si="937"/>
        <v>0</v>
      </c>
      <c r="AV197" s="110">
        <f t="shared" si="938"/>
        <v>0</v>
      </c>
      <c r="AW197" s="110">
        <f t="shared" si="938"/>
        <v>0</v>
      </c>
      <c r="AX197" s="110">
        <f t="shared" si="938"/>
        <v>0</v>
      </c>
      <c r="AY197" s="110">
        <f t="shared" si="938"/>
        <v>0</v>
      </c>
      <c r="AZ197" s="110">
        <f t="shared" si="938"/>
        <v>0</v>
      </c>
      <c r="BA197" s="110">
        <f t="shared" si="938"/>
        <v>0</v>
      </c>
      <c r="BB197" s="110">
        <f t="shared" si="938"/>
        <v>0</v>
      </c>
      <c r="BC197" s="110">
        <f t="shared" si="938"/>
        <v>0</v>
      </c>
    </row>
    <row r="198" spans="1:55" s="109" customFormat="1" ht="17.25" hidden="1" customHeight="1" x14ac:dyDescent="0.25">
      <c r="A198" s="147" t="s">
        <v>9</v>
      </c>
      <c r="B198" s="35"/>
      <c r="C198" s="35"/>
      <c r="D198" s="35"/>
      <c r="E198" s="120">
        <v>851</v>
      </c>
      <c r="F198" s="143" t="s">
        <v>139</v>
      </c>
      <c r="G198" s="143" t="s">
        <v>11</v>
      </c>
      <c r="H198" s="145" t="s">
        <v>727</v>
      </c>
      <c r="I198" s="143" t="s">
        <v>24</v>
      </c>
      <c r="J198" s="110">
        <v>843026</v>
      </c>
      <c r="K198" s="26"/>
      <c r="L198" s="110">
        <f>J198</f>
        <v>843026</v>
      </c>
      <c r="M198" s="26"/>
      <c r="N198" s="110"/>
      <c r="O198" s="26"/>
      <c r="P198" s="110">
        <f>N198</f>
        <v>0</v>
      </c>
      <c r="Q198" s="26"/>
      <c r="R198" s="110">
        <f t="shared" si="665"/>
        <v>843026</v>
      </c>
      <c r="S198" s="110">
        <f t="shared" ref="S198" si="939">K198+O198</f>
        <v>0</v>
      </c>
      <c r="T198" s="110">
        <f t="shared" ref="T198" si="940">L198+P198</f>
        <v>843026</v>
      </c>
      <c r="U198" s="110">
        <f t="shared" ref="U198" si="941">M198+Q198</f>
        <v>0</v>
      </c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110">
        <f>AE198</f>
        <v>0</v>
      </c>
      <c r="AH198" s="26"/>
      <c r="AI198" s="26"/>
      <c r="AJ198" s="26"/>
      <c r="AK198" s="110">
        <f>AI198</f>
        <v>0</v>
      </c>
      <c r="AL198" s="26"/>
      <c r="AM198" s="110">
        <f t="shared" ref="AM198" si="942">AE198+AI198</f>
        <v>0</v>
      </c>
      <c r="AN198" s="110">
        <f t="shared" ref="AN198" si="943">AF198+AJ198</f>
        <v>0</v>
      </c>
      <c r="AO198" s="110">
        <f t="shared" ref="AO198" si="944">AG198+AK198</f>
        <v>0</v>
      </c>
      <c r="AP198" s="110">
        <f t="shared" ref="AP198" si="945">AH198+AL198</f>
        <v>0</v>
      </c>
      <c r="AQ198" s="110"/>
      <c r="AR198" s="26"/>
      <c r="AS198" s="26"/>
      <c r="AT198" s="110">
        <f>AR198</f>
        <v>0</v>
      </c>
      <c r="AU198" s="26"/>
      <c r="AV198" s="26"/>
      <c r="AW198" s="26"/>
      <c r="AX198" s="110">
        <f>AV198</f>
        <v>0</v>
      </c>
      <c r="AY198" s="26"/>
      <c r="AZ198" s="110">
        <f t="shared" ref="AZ198" si="946">AR198+AV198</f>
        <v>0</v>
      </c>
      <c r="BA198" s="110">
        <f t="shared" ref="BA198" si="947">AS198+AW198</f>
        <v>0</v>
      </c>
      <c r="BB198" s="110">
        <f t="shared" ref="BB198" si="948">AT198+AX198</f>
        <v>0</v>
      </c>
      <c r="BC198" s="110">
        <f t="shared" ref="BC198" si="949">AU198+AY198</f>
        <v>0</v>
      </c>
    </row>
    <row r="199" spans="1:55" s="109" customFormat="1" ht="17.25" hidden="1" customHeight="1" x14ac:dyDescent="0.25">
      <c r="A199" s="144" t="s">
        <v>140</v>
      </c>
      <c r="B199" s="154"/>
      <c r="C199" s="154"/>
      <c r="D199" s="154"/>
      <c r="E199" s="120">
        <v>851</v>
      </c>
      <c r="F199" s="25" t="s">
        <v>139</v>
      </c>
      <c r="G199" s="25" t="s">
        <v>56</v>
      </c>
      <c r="H199" s="145" t="s">
        <v>61</v>
      </c>
      <c r="I199" s="25"/>
      <c r="J199" s="26">
        <f t="shared" ref="J199:AR199" si="950">J200+J205+J213+J210+J218</f>
        <v>788500</v>
      </c>
      <c r="K199" s="26">
        <f t="shared" ref="K199:U199" si="951">K200+K205+K213+K210+K218</f>
        <v>0</v>
      </c>
      <c r="L199" s="26">
        <f t="shared" si="951"/>
        <v>520500</v>
      </c>
      <c r="M199" s="26">
        <f t="shared" si="951"/>
        <v>268000</v>
      </c>
      <c r="N199" s="26">
        <f t="shared" si="951"/>
        <v>0</v>
      </c>
      <c r="O199" s="26">
        <f t="shared" ref="O199:Q199" si="952">O200+O205+O213+O210+O218</f>
        <v>0</v>
      </c>
      <c r="P199" s="26">
        <f t="shared" si="952"/>
        <v>0</v>
      </c>
      <c r="Q199" s="26">
        <f t="shared" si="952"/>
        <v>0</v>
      </c>
      <c r="R199" s="26">
        <f t="shared" si="951"/>
        <v>788500</v>
      </c>
      <c r="S199" s="26">
        <f t="shared" si="951"/>
        <v>0</v>
      </c>
      <c r="T199" s="26">
        <f t="shared" si="951"/>
        <v>520500</v>
      </c>
      <c r="U199" s="26">
        <f t="shared" si="951"/>
        <v>268000</v>
      </c>
      <c r="V199" s="26"/>
      <c r="W199" s="26"/>
      <c r="X199" s="26"/>
      <c r="Y199" s="26"/>
      <c r="Z199" s="26"/>
      <c r="AA199" s="26"/>
      <c r="AB199" s="26"/>
      <c r="AC199" s="26"/>
      <c r="AD199" s="26"/>
      <c r="AE199" s="26">
        <f t="shared" si="950"/>
        <v>3724298</v>
      </c>
      <c r="AF199" s="26">
        <f t="shared" si="950"/>
        <v>2906440</v>
      </c>
      <c r="AG199" s="26">
        <f t="shared" si="950"/>
        <v>549858</v>
      </c>
      <c r="AH199" s="26">
        <f t="shared" si="950"/>
        <v>268000</v>
      </c>
      <c r="AI199" s="26">
        <f t="shared" si="950"/>
        <v>0</v>
      </c>
      <c r="AJ199" s="26">
        <f t="shared" si="950"/>
        <v>0</v>
      </c>
      <c r="AK199" s="26">
        <f t="shared" si="950"/>
        <v>0</v>
      </c>
      <c r="AL199" s="26">
        <f t="shared" si="950"/>
        <v>0</v>
      </c>
      <c r="AM199" s="26">
        <f t="shared" si="950"/>
        <v>3724298</v>
      </c>
      <c r="AN199" s="26">
        <f t="shared" si="950"/>
        <v>2906440</v>
      </c>
      <c r="AO199" s="26">
        <f t="shared" si="950"/>
        <v>549858</v>
      </c>
      <c r="AP199" s="26">
        <f t="shared" si="950"/>
        <v>268000</v>
      </c>
      <c r="AQ199" s="26"/>
      <c r="AR199" s="26">
        <f t="shared" si="950"/>
        <v>788500</v>
      </c>
      <c r="AS199" s="26">
        <f t="shared" ref="AS199:BC199" si="953">AS200+AS205+AS213+AS210+AS218</f>
        <v>0</v>
      </c>
      <c r="AT199" s="26">
        <f t="shared" si="953"/>
        <v>520500</v>
      </c>
      <c r="AU199" s="26">
        <f t="shared" si="953"/>
        <v>268000</v>
      </c>
      <c r="AV199" s="26">
        <f t="shared" si="953"/>
        <v>0</v>
      </c>
      <c r="AW199" s="26">
        <f t="shared" si="953"/>
        <v>0</v>
      </c>
      <c r="AX199" s="26">
        <f t="shared" si="953"/>
        <v>0</v>
      </c>
      <c r="AY199" s="26">
        <f t="shared" si="953"/>
        <v>0</v>
      </c>
      <c r="AZ199" s="26">
        <f t="shared" si="953"/>
        <v>788500</v>
      </c>
      <c r="BA199" s="26">
        <f t="shared" si="953"/>
        <v>0</v>
      </c>
      <c r="BB199" s="26">
        <f t="shared" si="953"/>
        <v>520500</v>
      </c>
      <c r="BC199" s="26">
        <f t="shared" si="953"/>
        <v>268000</v>
      </c>
    </row>
    <row r="200" spans="1:55" s="160" customFormat="1" ht="33" hidden="1" customHeight="1" x14ac:dyDescent="0.25">
      <c r="A200" s="147" t="s">
        <v>141</v>
      </c>
      <c r="B200" s="35"/>
      <c r="C200" s="35"/>
      <c r="D200" s="35"/>
      <c r="E200" s="120">
        <v>851</v>
      </c>
      <c r="F200" s="143" t="s">
        <v>139</v>
      </c>
      <c r="G200" s="143" t="s">
        <v>56</v>
      </c>
      <c r="H200" s="145" t="s">
        <v>142</v>
      </c>
      <c r="I200" s="143"/>
      <c r="J200" s="110">
        <f t="shared" ref="J200" si="954">J201+J203</f>
        <v>99900</v>
      </c>
      <c r="K200" s="110">
        <f t="shared" ref="K200:U200" si="955">K201+K203</f>
        <v>0</v>
      </c>
      <c r="L200" s="110">
        <f t="shared" si="955"/>
        <v>99900</v>
      </c>
      <c r="M200" s="110">
        <f t="shared" si="955"/>
        <v>0</v>
      </c>
      <c r="N200" s="110">
        <f t="shared" si="955"/>
        <v>0</v>
      </c>
      <c r="O200" s="110">
        <f t="shared" ref="O200:Q200" si="956">O201+O203</f>
        <v>0</v>
      </c>
      <c r="P200" s="110">
        <f t="shared" si="956"/>
        <v>0</v>
      </c>
      <c r="Q200" s="110">
        <f t="shared" si="956"/>
        <v>0</v>
      </c>
      <c r="R200" s="110">
        <f t="shared" si="955"/>
        <v>99900</v>
      </c>
      <c r="S200" s="110">
        <f t="shared" si="955"/>
        <v>0</v>
      </c>
      <c r="T200" s="110">
        <f t="shared" si="955"/>
        <v>99900</v>
      </c>
      <c r="U200" s="110">
        <f t="shared" si="955"/>
        <v>0</v>
      </c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>
        <f t="shared" ref="AE200:AR200" si="957">AE201+AE203</f>
        <v>99900</v>
      </c>
      <c r="AF200" s="110">
        <f t="shared" si="957"/>
        <v>0</v>
      </c>
      <c r="AG200" s="110">
        <f t="shared" si="957"/>
        <v>99900</v>
      </c>
      <c r="AH200" s="110">
        <f t="shared" si="957"/>
        <v>0</v>
      </c>
      <c r="AI200" s="110">
        <f t="shared" si="957"/>
        <v>0</v>
      </c>
      <c r="AJ200" s="110">
        <f t="shared" si="957"/>
        <v>0</v>
      </c>
      <c r="AK200" s="110">
        <f t="shared" si="957"/>
        <v>0</v>
      </c>
      <c r="AL200" s="110">
        <f t="shared" si="957"/>
        <v>0</v>
      </c>
      <c r="AM200" s="110">
        <f t="shared" si="957"/>
        <v>99900</v>
      </c>
      <c r="AN200" s="110">
        <f t="shared" si="957"/>
        <v>0</v>
      </c>
      <c r="AO200" s="110">
        <f t="shared" si="957"/>
        <v>99900</v>
      </c>
      <c r="AP200" s="110">
        <f t="shared" si="957"/>
        <v>0</v>
      </c>
      <c r="AQ200" s="110"/>
      <c r="AR200" s="110">
        <f t="shared" si="957"/>
        <v>99900</v>
      </c>
      <c r="AS200" s="110">
        <f t="shared" ref="AS200:BC200" si="958">AS201+AS203</f>
        <v>0</v>
      </c>
      <c r="AT200" s="110">
        <f t="shared" si="958"/>
        <v>99900</v>
      </c>
      <c r="AU200" s="110">
        <f t="shared" si="958"/>
        <v>0</v>
      </c>
      <c r="AV200" s="110">
        <f t="shared" si="958"/>
        <v>0</v>
      </c>
      <c r="AW200" s="110">
        <f t="shared" si="958"/>
        <v>0</v>
      </c>
      <c r="AX200" s="110">
        <f t="shared" si="958"/>
        <v>0</v>
      </c>
      <c r="AY200" s="110">
        <f t="shared" si="958"/>
        <v>0</v>
      </c>
      <c r="AZ200" s="110">
        <f t="shared" si="958"/>
        <v>99900</v>
      </c>
      <c r="BA200" s="110">
        <f t="shared" si="958"/>
        <v>0</v>
      </c>
      <c r="BB200" s="110">
        <f t="shared" si="958"/>
        <v>99900</v>
      </c>
      <c r="BC200" s="110">
        <f t="shared" si="958"/>
        <v>0</v>
      </c>
    </row>
    <row r="201" spans="1:55" s="160" customFormat="1" ht="17.25" hidden="1" customHeight="1" x14ac:dyDescent="0.25">
      <c r="A201" s="147" t="s">
        <v>16</v>
      </c>
      <c r="B201" s="35"/>
      <c r="C201" s="35"/>
      <c r="D201" s="35"/>
      <c r="E201" s="120">
        <v>851</v>
      </c>
      <c r="F201" s="143" t="s">
        <v>139</v>
      </c>
      <c r="G201" s="143" t="s">
        <v>56</v>
      </c>
      <c r="H201" s="145" t="s">
        <v>142</v>
      </c>
      <c r="I201" s="143" t="s">
        <v>18</v>
      </c>
      <c r="J201" s="110">
        <f t="shared" ref="J201:BC201" si="959">J202</f>
        <v>26000</v>
      </c>
      <c r="K201" s="110">
        <f t="shared" si="959"/>
        <v>0</v>
      </c>
      <c r="L201" s="110">
        <f t="shared" si="959"/>
        <v>26000</v>
      </c>
      <c r="M201" s="110">
        <f t="shared" si="959"/>
        <v>0</v>
      </c>
      <c r="N201" s="110">
        <f t="shared" si="959"/>
        <v>0</v>
      </c>
      <c r="O201" s="110">
        <f t="shared" si="959"/>
        <v>0</v>
      </c>
      <c r="P201" s="110">
        <f t="shared" si="959"/>
        <v>0</v>
      </c>
      <c r="Q201" s="110">
        <f t="shared" si="959"/>
        <v>0</v>
      </c>
      <c r="R201" s="110">
        <f t="shared" si="959"/>
        <v>26000</v>
      </c>
      <c r="S201" s="110">
        <f t="shared" si="959"/>
        <v>0</v>
      </c>
      <c r="T201" s="110">
        <f t="shared" si="959"/>
        <v>26000</v>
      </c>
      <c r="U201" s="110">
        <f t="shared" si="959"/>
        <v>0</v>
      </c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>
        <f t="shared" si="959"/>
        <v>26000</v>
      </c>
      <c r="AF201" s="110">
        <f t="shared" si="959"/>
        <v>0</v>
      </c>
      <c r="AG201" s="110">
        <f t="shared" si="959"/>
        <v>26000</v>
      </c>
      <c r="AH201" s="110">
        <f t="shared" si="959"/>
        <v>0</v>
      </c>
      <c r="AI201" s="110">
        <f t="shared" si="959"/>
        <v>0</v>
      </c>
      <c r="AJ201" s="110">
        <f t="shared" si="959"/>
        <v>0</v>
      </c>
      <c r="AK201" s="110">
        <f t="shared" si="959"/>
        <v>0</v>
      </c>
      <c r="AL201" s="110">
        <f t="shared" si="959"/>
        <v>0</v>
      </c>
      <c r="AM201" s="110">
        <f t="shared" si="959"/>
        <v>26000</v>
      </c>
      <c r="AN201" s="110">
        <f t="shared" si="959"/>
        <v>0</v>
      </c>
      <c r="AO201" s="110">
        <f t="shared" si="959"/>
        <v>26000</v>
      </c>
      <c r="AP201" s="110">
        <f t="shared" si="959"/>
        <v>0</v>
      </c>
      <c r="AQ201" s="110"/>
      <c r="AR201" s="110">
        <f t="shared" si="959"/>
        <v>26000</v>
      </c>
      <c r="AS201" s="110">
        <f t="shared" si="959"/>
        <v>0</v>
      </c>
      <c r="AT201" s="110">
        <f t="shared" si="959"/>
        <v>26000</v>
      </c>
      <c r="AU201" s="110">
        <f t="shared" si="959"/>
        <v>0</v>
      </c>
      <c r="AV201" s="110">
        <f t="shared" si="959"/>
        <v>0</v>
      </c>
      <c r="AW201" s="110">
        <f t="shared" si="959"/>
        <v>0</v>
      </c>
      <c r="AX201" s="110">
        <f t="shared" si="959"/>
        <v>0</v>
      </c>
      <c r="AY201" s="110">
        <f t="shared" si="959"/>
        <v>0</v>
      </c>
      <c r="AZ201" s="110">
        <f t="shared" si="959"/>
        <v>26000</v>
      </c>
      <c r="BA201" s="110">
        <f t="shared" si="959"/>
        <v>0</v>
      </c>
      <c r="BB201" s="110">
        <f t="shared" si="959"/>
        <v>26000</v>
      </c>
      <c r="BC201" s="110">
        <f t="shared" si="959"/>
        <v>0</v>
      </c>
    </row>
    <row r="202" spans="1:55" s="160" customFormat="1" ht="17.25" hidden="1" customHeight="1" x14ac:dyDescent="0.25">
      <c r="A202" s="147" t="s">
        <v>7</v>
      </c>
      <c r="B202" s="35"/>
      <c r="C202" s="35"/>
      <c r="D202" s="35"/>
      <c r="E202" s="120">
        <v>851</v>
      </c>
      <c r="F202" s="143" t="s">
        <v>139</v>
      </c>
      <c r="G202" s="143" t="s">
        <v>56</v>
      </c>
      <c r="H202" s="145" t="s">
        <v>142</v>
      </c>
      <c r="I202" s="143" t="s">
        <v>67</v>
      </c>
      <c r="J202" s="110">
        <v>26000</v>
      </c>
      <c r="K202" s="110"/>
      <c r="L202" s="110">
        <f>J202</f>
        <v>26000</v>
      </c>
      <c r="M202" s="110"/>
      <c r="N202" s="110"/>
      <c r="O202" s="110"/>
      <c r="P202" s="110">
        <f>N202</f>
        <v>0</v>
      </c>
      <c r="Q202" s="110"/>
      <c r="R202" s="110">
        <f t="shared" ref="R202:R263" si="960">J202+N202</f>
        <v>26000</v>
      </c>
      <c r="S202" s="110">
        <f t="shared" ref="S202:S263" si="961">K202+O202</f>
        <v>0</v>
      </c>
      <c r="T202" s="110">
        <f t="shared" ref="T202:T263" si="962">L202+P202</f>
        <v>26000</v>
      </c>
      <c r="U202" s="110">
        <f t="shared" ref="U202:U263" si="963">M202+Q202</f>
        <v>0</v>
      </c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>
        <v>26000</v>
      </c>
      <c r="AF202" s="110"/>
      <c r="AG202" s="110">
        <f>AE202</f>
        <v>26000</v>
      </c>
      <c r="AH202" s="110"/>
      <c r="AI202" s="110"/>
      <c r="AJ202" s="110"/>
      <c r="AK202" s="110">
        <f>AI202</f>
        <v>0</v>
      </c>
      <c r="AL202" s="110"/>
      <c r="AM202" s="110">
        <f t="shared" ref="AM202" si="964">AE202+AI202</f>
        <v>26000</v>
      </c>
      <c r="AN202" s="110">
        <f t="shared" ref="AN202" si="965">AF202+AJ202</f>
        <v>0</v>
      </c>
      <c r="AO202" s="110">
        <f t="shared" ref="AO202" si="966">AG202+AK202</f>
        <v>26000</v>
      </c>
      <c r="AP202" s="110">
        <f t="shared" ref="AP202" si="967">AH202+AL202</f>
        <v>0</v>
      </c>
      <c r="AQ202" s="110"/>
      <c r="AR202" s="110">
        <v>26000</v>
      </c>
      <c r="AS202" s="110"/>
      <c r="AT202" s="110">
        <f>AR202</f>
        <v>26000</v>
      </c>
      <c r="AU202" s="110"/>
      <c r="AV202" s="110"/>
      <c r="AW202" s="110"/>
      <c r="AX202" s="110">
        <f>AV202</f>
        <v>0</v>
      </c>
      <c r="AY202" s="110"/>
      <c r="AZ202" s="110">
        <f t="shared" ref="AZ202" si="968">AR202+AV202</f>
        <v>26000</v>
      </c>
      <c r="BA202" s="110">
        <f t="shared" ref="BA202" si="969">AS202+AW202</f>
        <v>0</v>
      </c>
      <c r="BB202" s="110">
        <f t="shared" ref="BB202" si="970">AT202+AX202</f>
        <v>26000</v>
      </c>
      <c r="BC202" s="110">
        <f t="shared" ref="BC202" si="971">AU202+AY202</f>
        <v>0</v>
      </c>
    </row>
    <row r="203" spans="1:55" s="109" customFormat="1" ht="17.25" hidden="1" customHeight="1" x14ac:dyDescent="0.25">
      <c r="A203" s="147" t="s">
        <v>22</v>
      </c>
      <c r="B203" s="111"/>
      <c r="C203" s="111"/>
      <c r="D203" s="111"/>
      <c r="E203" s="120">
        <v>851</v>
      </c>
      <c r="F203" s="143" t="s">
        <v>139</v>
      </c>
      <c r="G203" s="143" t="s">
        <v>56</v>
      </c>
      <c r="H203" s="145" t="s">
        <v>142</v>
      </c>
      <c r="I203" s="143" t="s">
        <v>23</v>
      </c>
      <c r="J203" s="110">
        <f t="shared" ref="J203:BC203" si="972">J204</f>
        <v>73900</v>
      </c>
      <c r="K203" s="110">
        <f t="shared" si="972"/>
        <v>0</v>
      </c>
      <c r="L203" s="110">
        <f t="shared" si="972"/>
        <v>73900</v>
      </c>
      <c r="M203" s="110">
        <f t="shared" si="972"/>
        <v>0</v>
      </c>
      <c r="N203" s="110">
        <f t="shared" si="972"/>
        <v>0</v>
      </c>
      <c r="O203" s="110">
        <f t="shared" si="972"/>
        <v>0</v>
      </c>
      <c r="P203" s="110">
        <f t="shared" si="972"/>
        <v>0</v>
      </c>
      <c r="Q203" s="110">
        <f t="shared" si="972"/>
        <v>0</v>
      </c>
      <c r="R203" s="110">
        <f t="shared" si="972"/>
        <v>73900</v>
      </c>
      <c r="S203" s="110">
        <f t="shared" si="972"/>
        <v>0</v>
      </c>
      <c r="T203" s="110">
        <f t="shared" si="972"/>
        <v>73900</v>
      </c>
      <c r="U203" s="110">
        <f t="shared" si="972"/>
        <v>0</v>
      </c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>
        <f t="shared" si="972"/>
        <v>73900</v>
      </c>
      <c r="AF203" s="110">
        <f t="shared" si="972"/>
        <v>0</v>
      </c>
      <c r="AG203" s="110">
        <f t="shared" si="972"/>
        <v>73900</v>
      </c>
      <c r="AH203" s="110">
        <f t="shared" si="972"/>
        <v>0</v>
      </c>
      <c r="AI203" s="110">
        <f t="shared" si="972"/>
        <v>0</v>
      </c>
      <c r="AJ203" s="110">
        <f t="shared" si="972"/>
        <v>0</v>
      </c>
      <c r="AK203" s="110">
        <f t="shared" si="972"/>
        <v>0</v>
      </c>
      <c r="AL203" s="110">
        <f t="shared" si="972"/>
        <v>0</v>
      </c>
      <c r="AM203" s="110">
        <f t="shared" si="972"/>
        <v>73900</v>
      </c>
      <c r="AN203" s="110">
        <f t="shared" si="972"/>
        <v>0</v>
      </c>
      <c r="AO203" s="110">
        <f t="shared" si="972"/>
        <v>73900</v>
      </c>
      <c r="AP203" s="110">
        <f t="shared" si="972"/>
        <v>0</v>
      </c>
      <c r="AQ203" s="110"/>
      <c r="AR203" s="110">
        <f t="shared" si="972"/>
        <v>73900</v>
      </c>
      <c r="AS203" s="110">
        <f t="shared" si="972"/>
        <v>0</v>
      </c>
      <c r="AT203" s="110">
        <f t="shared" si="972"/>
        <v>73900</v>
      </c>
      <c r="AU203" s="110">
        <f t="shared" si="972"/>
        <v>0</v>
      </c>
      <c r="AV203" s="110">
        <f t="shared" si="972"/>
        <v>0</v>
      </c>
      <c r="AW203" s="110">
        <f t="shared" si="972"/>
        <v>0</v>
      </c>
      <c r="AX203" s="110">
        <f t="shared" si="972"/>
        <v>0</v>
      </c>
      <c r="AY203" s="110">
        <f t="shared" si="972"/>
        <v>0</v>
      </c>
      <c r="AZ203" s="110">
        <f t="shared" si="972"/>
        <v>73900</v>
      </c>
      <c r="BA203" s="110">
        <f t="shared" si="972"/>
        <v>0</v>
      </c>
      <c r="BB203" s="110">
        <f t="shared" si="972"/>
        <v>73900</v>
      </c>
      <c r="BC203" s="110">
        <f t="shared" si="972"/>
        <v>0</v>
      </c>
    </row>
    <row r="204" spans="1:55" s="109" customFormat="1" ht="17.25" hidden="1" customHeight="1" x14ac:dyDescent="0.25">
      <c r="A204" s="147" t="s">
        <v>9</v>
      </c>
      <c r="B204" s="35"/>
      <c r="C204" s="35"/>
      <c r="D204" s="35"/>
      <c r="E204" s="120">
        <v>851</v>
      </c>
      <c r="F204" s="143" t="s">
        <v>139</v>
      </c>
      <c r="G204" s="143" t="s">
        <v>56</v>
      </c>
      <c r="H204" s="145" t="s">
        <v>142</v>
      </c>
      <c r="I204" s="143" t="s">
        <v>24</v>
      </c>
      <c r="J204" s="110">
        <v>73900</v>
      </c>
      <c r="K204" s="110"/>
      <c r="L204" s="110">
        <f>J204</f>
        <v>73900</v>
      </c>
      <c r="M204" s="110"/>
      <c r="N204" s="110"/>
      <c r="O204" s="110"/>
      <c r="P204" s="110">
        <f>N204</f>
        <v>0</v>
      </c>
      <c r="Q204" s="110"/>
      <c r="R204" s="110">
        <f t="shared" si="960"/>
        <v>73900</v>
      </c>
      <c r="S204" s="110">
        <f t="shared" si="961"/>
        <v>0</v>
      </c>
      <c r="T204" s="110">
        <f t="shared" si="962"/>
        <v>73900</v>
      </c>
      <c r="U204" s="110">
        <f t="shared" si="963"/>
        <v>0</v>
      </c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>
        <v>73900</v>
      </c>
      <c r="AF204" s="110"/>
      <c r="AG204" s="110">
        <f>AE204</f>
        <v>73900</v>
      </c>
      <c r="AH204" s="110"/>
      <c r="AI204" s="110"/>
      <c r="AJ204" s="110"/>
      <c r="AK204" s="110">
        <f>AI204</f>
        <v>0</v>
      </c>
      <c r="AL204" s="110"/>
      <c r="AM204" s="110">
        <f t="shared" ref="AM204" si="973">AE204+AI204</f>
        <v>73900</v>
      </c>
      <c r="AN204" s="110">
        <f t="shared" ref="AN204" si="974">AF204+AJ204</f>
        <v>0</v>
      </c>
      <c r="AO204" s="110">
        <f t="shared" ref="AO204" si="975">AG204+AK204</f>
        <v>73900</v>
      </c>
      <c r="AP204" s="110">
        <f t="shared" ref="AP204" si="976">AH204+AL204</f>
        <v>0</v>
      </c>
      <c r="AQ204" s="110"/>
      <c r="AR204" s="110">
        <v>73900</v>
      </c>
      <c r="AS204" s="110"/>
      <c r="AT204" s="110">
        <f>AR204</f>
        <v>73900</v>
      </c>
      <c r="AU204" s="110"/>
      <c r="AV204" s="110"/>
      <c r="AW204" s="110"/>
      <c r="AX204" s="110">
        <f>AV204</f>
        <v>0</v>
      </c>
      <c r="AY204" s="110"/>
      <c r="AZ204" s="110">
        <f t="shared" ref="AZ204" si="977">AR204+AV204</f>
        <v>73900</v>
      </c>
      <c r="BA204" s="110">
        <f t="shared" ref="BA204" si="978">AS204+AW204</f>
        <v>0</v>
      </c>
      <c r="BB204" s="110">
        <f t="shared" ref="BB204" si="979">AT204+AX204</f>
        <v>73900</v>
      </c>
      <c r="BC204" s="110">
        <f t="shared" ref="BC204" si="980">AU204+AY204</f>
        <v>0</v>
      </c>
    </row>
    <row r="205" spans="1:55" s="109" customFormat="1" ht="28.5" hidden="1" customHeight="1" x14ac:dyDescent="0.25">
      <c r="A205" s="147" t="s">
        <v>143</v>
      </c>
      <c r="B205" s="154"/>
      <c r="C205" s="154"/>
      <c r="D205" s="154"/>
      <c r="E205" s="120">
        <v>851</v>
      </c>
      <c r="F205" s="143" t="s">
        <v>139</v>
      </c>
      <c r="G205" s="143" t="s">
        <v>56</v>
      </c>
      <c r="H205" s="145" t="s">
        <v>144</v>
      </c>
      <c r="I205" s="143"/>
      <c r="J205" s="110">
        <f t="shared" ref="J205" si="981">J208+J206</f>
        <v>410600</v>
      </c>
      <c r="K205" s="110">
        <f t="shared" ref="K205:U205" si="982">K208+K206</f>
        <v>0</v>
      </c>
      <c r="L205" s="110">
        <f t="shared" si="982"/>
        <v>410600</v>
      </c>
      <c r="M205" s="110">
        <f t="shared" si="982"/>
        <v>0</v>
      </c>
      <c r="N205" s="110">
        <f t="shared" si="982"/>
        <v>0</v>
      </c>
      <c r="O205" s="110">
        <f t="shared" ref="O205:Q205" si="983">O208+O206</f>
        <v>0</v>
      </c>
      <c r="P205" s="110">
        <f t="shared" si="983"/>
        <v>0</v>
      </c>
      <c r="Q205" s="110">
        <f t="shared" si="983"/>
        <v>0</v>
      </c>
      <c r="R205" s="110">
        <f t="shared" si="982"/>
        <v>410600</v>
      </c>
      <c r="S205" s="110">
        <f t="shared" si="982"/>
        <v>0</v>
      </c>
      <c r="T205" s="110">
        <f t="shared" si="982"/>
        <v>410600</v>
      </c>
      <c r="U205" s="110">
        <f t="shared" si="982"/>
        <v>0</v>
      </c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>
        <f t="shared" ref="AE205:AR205" si="984">AE208+AE206</f>
        <v>410600</v>
      </c>
      <c r="AF205" s="110">
        <f t="shared" si="984"/>
        <v>0</v>
      </c>
      <c r="AG205" s="110">
        <f t="shared" si="984"/>
        <v>410600</v>
      </c>
      <c r="AH205" s="110">
        <f t="shared" si="984"/>
        <v>0</v>
      </c>
      <c r="AI205" s="110">
        <f t="shared" si="984"/>
        <v>0</v>
      </c>
      <c r="AJ205" s="110">
        <f t="shared" si="984"/>
        <v>0</v>
      </c>
      <c r="AK205" s="110">
        <f t="shared" si="984"/>
        <v>0</v>
      </c>
      <c r="AL205" s="110">
        <f t="shared" si="984"/>
        <v>0</v>
      </c>
      <c r="AM205" s="110">
        <f t="shared" si="984"/>
        <v>410600</v>
      </c>
      <c r="AN205" s="110">
        <f t="shared" si="984"/>
        <v>0</v>
      </c>
      <c r="AO205" s="110">
        <f t="shared" si="984"/>
        <v>410600</v>
      </c>
      <c r="AP205" s="110">
        <f t="shared" si="984"/>
        <v>0</v>
      </c>
      <c r="AQ205" s="110"/>
      <c r="AR205" s="110">
        <f t="shared" si="984"/>
        <v>410600</v>
      </c>
      <c r="AS205" s="110">
        <f t="shared" ref="AS205:BC205" si="985">AS208+AS206</f>
        <v>0</v>
      </c>
      <c r="AT205" s="110">
        <f t="shared" si="985"/>
        <v>410600</v>
      </c>
      <c r="AU205" s="110">
        <f t="shared" si="985"/>
        <v>0</v>
      </c>
      <c r="AV205" s="110">
        <f t="shared" si="985"/>
        <v>0</v>
      </c>
      <c r="AW205" s="110">
        <f t="shared" si="985"/>
        <v>0</v>
      </c>
      <c r="AX205" s="110">
        <f t="shared" si="985"/>
        <v>0</v>
      </c>
      <c r="AY205" s="110">
        <f t="shared" si="985"/>
        <v>0</v>
      </c>
      <c r="AZ205" s="110">
        <f t="shared" si="985"/>
        <v>410600</v>
      </c>
      <c r="BA205" s="110">
        <f t="shared" si="985"/>
        <v>0</v>
      </c>
      <c r="BB205" s="110">
        <f t="shared" si="985"/>
        <v>410600</v>
      </c>
      <c r="BC205" s="110">
        <f t="shared" si="985"/>
        <v>0</v>
      </c>
    </row>
    <row r="206" spans="1:55" s="109" customFormat="1" ht="17.25" hidden="1" customHeight="1" x14ac:dyDescent="0.25">
      <c r="A206" s="147" t="s">
        <v>16</v>
      </c>
      <c r="B206" s="35"/>
      <c r="C206" s="35"/>
      <c r="D206" s="35"/>
      <c r="E206" s="120">
        <v>851</v>
      </c>
      <c r="F206" s="143" t="s">
        <v>139</v>
      </c>
      <c r="G206" s="143" t="s">
        <v>56</v>
      </c>
      <c r="H206" s="145" t="s">
        <v>144</v>
      </c>
      <c r="I206" s="143" t="s">
        <v>18</v>
      </c>
      <c r="J206" s="110">
        <f t="shared" ref="J206:BC206" si="986">J207</f>
        <v>211200</v>
      </c>
      <c r="K206" s="110">
        <f t="shared" si="986"/>
        <v>0</v>
      </c>
      <c r="L206" s="110">
        <f t="shared" si="986"/>
        <v>211200</v>
      </c>
      <c r="M206" s="110">
        <f t="shared" si="986"/>
        <v>0</v>
      </c>
      <c r="N206" s="110">
        <f t="shared" si="986"/>
        <v>0</v>
      </c>
      <c r="O206" s="110">
        <f t="shared" si="986"/>
        <v>0</v>
      </c>
      <c r="P206" s="110">
        <f t="shared" si="986"/>
        <v>0</v>
      </c>
      <c r="Q206" s="110">
        <f t="shared" si="986"/>
        <v>0</v>
      </c>
      <c r="R206" s="110">
        <f t="shared" si="986"/>
        <v>211200</v>
      </c>
      <c r="S206" s="110">
        <f t="shared" si="986"/>
        <v>0</v>
      </c>
      <c r="T206" s="110">
        <f t="shared" si="986"/>
        <v>211200</v>
      </c>
      <c r="U206" s="110">
        <f t="shared" si="986"/>
        <v>0</v>
      </c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>
        <f t="shared" si="986"/>
        <v>211200</v>
      </c>
      <c r="AF206" s="110">
        <f t="shared" si="986"/>
        <v>0</v>
      </c>
      <c r="AG206" s="110">
        <f t="shared" si="986"/>
        <v>211200</v>
      </c>
      <c r="AH206" s="110">
        <f t="shared" si="986"/>
        <v>0</v>
      </c>
      <c r="AI206" s="110">
        <f t="shared" si="986"/>
        <v>0</v>
      </c>
      <c r="AJ206" s="110">
        <f t="shared" si="986"/>
        <v>0</v>
      </c>
      <c r="AK206" s="110">
        <f t="shared" si="986"/>
        <v>0</v>
      </c>
      <c r="AL206" s="110">
        <f t="shared" si="986"/>
        <v>0</v>
      </c>
      <c r="AM206" s="110">
        <f t="shared" si="986"/>
        <v>211200</v>
      </c>
      <c r="AN206" s="110">
        <f t="shared" si="986"/>
        <v>0</v>
      </c>
      <c r="AO206" s="110">
        <f t="shared" si="986"/>
        <v>211200</v>
      </c>
      <c r="AP206" s="110">
        <f t="shared" si="986"/>
        <v>0</v>
      </c>
      <c r="AQ206" s="110"/>
      <c r="AR206" s="110">
        <f t="shared" si="986"/>
        <v>211200</v>
      </c>
      <c r="AS206" s="110">
        <f t="shared" si="986"/>
        <v>0</v>
      </c>
      <c r="AT206" s="110">
        <f t="shared" si="986"/>
        <v>211200</v>
      </c>
      <c r="AU206" s="110">
        <f t="shared" si="986"/>
        <v>0</v>
      </c>
      <c r="AV206" s="110">
        <f t="shared" si="986"/>
        <v>0</v>
      </c>
      <c r="AW206" s="110">
        <f t="shared" si="986"/>
        <v>0</v>
      </c>
      <c r="AX206" s="110">
        <f t="shared" si="986"/>
        <v>0</v>
      </c>
      <c r="AY206" s="110">
        <f t="shared" si="986"/>
        <v>0</v>
      </c>
      <c r="AZ206" s="110">
        <f t="shared" si="986"/>
        <v>211200</v>
      </c>
      <c r="BA206" s="110">
        <f t="shared" si="986"/>
        <v>0</v>
      </c>
      <c r="BB206" s="110">
        <f t="shared" si="986"/>
        <v>211200</v>
      </c>
      <c r="BC206" s="110">
        <f t="shared" si="986"/>
        <v>0</v>
      </c>
    </row>
    <row r="207" spans="1:55" s="109" customFormat="1" ht="17.25" hidden="1" customHeight="1" x14ac:dyDescent="0.25">
      <c r="A207" s="147" t="s">
        <v>7</v>
      </c>
      <c r="B207" s="35"/>
      <c r="C207" s="35"/>
      <c r="D207" s="35"/>
      <c r="E207" s="120">
        <v>851</v>
      </c>
      <c r="F207" s="143" t="s">
        <v>139</v>
      </c>
      <c r="G207" s="143" t="s">
        <v>56</v>
      </c>
      <c r="H207" s="145" t="s">
        <v>144</v>
      </c>
      <c r="I207" s="143" t="s">
        <v>67</v>
      </c>
      <c r="J207" s="110">
        <v>211200</v>
      </c>
      <c r="K207" s="110"/>
      <c r="L207" s="110">
        <f>J207</f>
        <v>211200</v>
      </c>
      <c r="M207" s="110"/>
      <c r="N207" s="110"/>
      <c r="O207" s="110"/>
      <c r="P207" s="110">
        <f>N207</f>
        <v>0</v>
      </c>
      <c r="Q207" s="110"/>
      <c r="R207" s="110">
        <f t="shared" si="960"/>
        <v>211200</v>
      </c>
      <c r="S207" s="110">
        <f t="shared" si="961"/>
        <v>0</v>
      </c>
      <c r="T207" s="110">
        <f t="shared" si="962"/>
        <v>211200</v>
      </c>
      <c r="U207" s="110">
        <f t="shared" si="963"/>
        <v>0</v>
      </c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>
        <v>211200</v>
      </c>
      <c r="AF207" s="110"/>
      <c r="AG207" s="110">
        <f>AE207</f>
        <v>211200</v>
      </c>
      <c r="AH207" s="110"/>
      <c r="AI207" s="110"/>
      <c r="AJ207" s="110"/>
      <c r="AK207" s="110">
        <f>AI207</f>
        <v>0</v>
      </c>
      <c r="AL207" s="110"/>
      <c r="AM207" s="110">
        <f t="shared" ref="AM207" si="987">AE207+AI207</f>
        <v>211200</v>
      </c>
      <c r="AN207" s="110">
        <f t="shared" ref="AN207" si="988">AF207+AJ207</f>
        <v>0</v>
      </c>
      <c r="AO207" s="110">
        <f t="shared" ref="AO207" si="989">AG207+AK207</f>
        <v>211200</v>
      </c>
      <c r="AP207" s="110">
        <f t="shared" ref="AP207" si="990">AH207+AL207</f>
        <v>0</v>
      </c>
      <c r="AQ207" s="110"/>
      <c r="AR207" s="110">
        <v>211200</v>
      </c>
      <c r="AS207" s="110"/>
      <c r="AT207" s="110">
        <f>AR207</f>
        <v>211200</v>
      </c>
      <c r="AU207" s="110"/>
      <c r="AV207" s="110"/>
      <c r="AW207" s="110"/>
      <c r="AX207" s="110">
        <f>AV207</f>
        <v>0</v>
      </c>
      <c r="AY207" s="110"/>
      <c r="AZ207" s="110">
        <f t="shared" ref="AZ207" si="991">AR207+AV207</f>
        <v>211200</v>
      </c>
      <c r="BA207" s="110">
        <f t="shared" ref="BA207" si="992">AS207+AW207</f>
        <v>0</v>
      </c>
      <c r="BB207" s="110">
        <f t="shared" ref="BB207" si="993">AT207+AX207</f>
        <v>211200</v>
      </c>
      <c r="BC207" s="110">
        <f t="shared" ref="BC207" si="994">AU207+AY207</f>
        <v>0</v>
      </c>
    </row>
    <row r="208" spans="1:55" s="109" customFormat="1" ht="17.25" hidden="1" customHeight="1" x14ac:dyDescent="0.25">
      <c r="A208" s="147" t="s">
        <v>22</v>
      </c>
      <c r="B208" s="154"/>
      <c r="C208" s="154"/>
      <c r="D208" s="154"/>
      <c r="E208" s="120">
        <v>851</v>
      </c>
      <c r="F208" s="143" t="s">
        <v>139</v>
      </c>
      <c r="G208" s="143" t="s">
        <v>56</v>
      </c>
      <c r="H208" s="145" t="s">
        <v>144</v>
      </c>
      <c r="I208" s="143" t="s">
        <v>23</v>
      </c>
      <c r="J208" s="110">
        <f t="shared" ref="J208:BC208" si="995">J209</f>
        <v>199400</v>
      </c>
      <c r="K208" s="110">
        <f t="shared" si="995"/>
        <v>0</v>
      </c>
      <c r="L208" s="110">
        <f t="shared" si="995"/>
        <v>199400</v>
      </c>
      <c r="M208" s="110">
        <f t="shared" si="995"/>
        <v>0</v>
      </c>
      <c r="N208" s="110">
        <f t="shared" si="995"/>
        <v>0</v>
      </c>
      <c r="O208" s="110">
        <f t="shared" si="995"/>
        <v>0</v>
      </c>
      <c r="P208" s="110">
        <f t="shared" si="995"/>
        <v>0</v>
      </c>
      <c r="Q208" s="110">
        <f t="shared" si="995"/>
        <v>0</v>
      </c>
      <c r="R208" s="110">
        <f t="shared" si="995"/>
        <v>199400</v>
      </c>
      <c r="S208" s="110">
        <f t="shared" si="995"/>
        <v>0</v>
      </c>
      <c r="T208" s="110">
        <f t="shared" si="995"/>
        <v>199400</v>
      </c>
      <c r="U208" s="110">
        <f t="shared" si="995"/>
        <v>0</v>
      </c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>
        <f t="shared" si="995"/>
        <v>199400</v>
      </c>
      <c r="AF208" s="110">
        <f t="shared" si="995"/>
        <v>0</v>
      </c>
      <c r="AG208" s="110">
        <f t="shared" si="995"/>
        <v>199400</v>
      </c>
      <c r="AH208" s="110">
        <f t="shared" si="995"/>
        <v>0</v>
      </c>
      <c r="AI208" s="110">
        <f t="shared" si="995"/>
        <v>0</v>
      </c>
      <c r="AJ208" s="110">
        <f t="shared" si="995"/>
        <v>0</v>
      </c>
      <c r="AK208" s="110">
        <f t="shared" si="995"/>
        <v>0</v>
      </c>
      <c r="AL208" s="110">
        <f t="shared" si="995"/>
        <v>0</v>
      </c>
      <c r="AM208" s="110">
        <f t="shared" si="995"/>
        <v>199400</v>
      </c>
      <c r="AN208" s="110">
        <f t="shared" si="995"/>
        <v>0</v>
      </c>
      <c r="AO208" s="110">
        <f t="shared" si="995"/>
        <v>199400</v>
      </c>
      <c r="AP208" s="110">
        <f t="shared" si="995"/>
        <v>0</v>
      </c>
      <c r="AQ208" s="110"/>
      <c r="AR208" s="110">
        <f t="shared" si="995"/>
        <v>199400</v>
      </c>
      <c r="AS208" s="110">
        <f t="shared" si="995"/>
        <v>0</v>
      </c>
      <c r="AT208" s="110">
        <f t="shared" si="995"/>
        <v>199400</v>
      </c>
      <c r="AU208" s="110">
        <f t="shared" si="995"/>
        <v>0</v>
      </c>
      <c r="AV208" s="110">
        <f t="shared" si="995"/>
        <v>0</v>
      </c>
      <c r="AW208" s="110">
        <f t="shared" si="995"/>
        <v>0</v>
      </c>
      <c r="AX208" s="110">
        <f t="shared" si="995"/>
        <v>0</v>
      </c>
      <c r="AY208" s="110">
        <f t="shared" si="995"/>
        <v>0</v>
      </c>
      <c r="AZ208" s="110">
        <f t="shared" si="995"/>
        <v>199400</v>
      </c>
      <c r="BA208" s="110">
        <f t="shared" si="995"/>
        <v>0</v>
      </c>
      <c r="BB208" s="110">
        <f t="shared" si="995"/>
        <v>199400</v>
      </c>
      <c r="BC208" s="110">
        <f t="shared" si="995"/>
        <v>0</v>
      </c>
    </row>
    <row r="209" spans="1:55" s="109" customFormat="1" ht="17.25" hidden="1" customHeight="1" x14ac:dyDescent="0.25">
      <c r="A209" s="147" t="s">
        <v>9</v>
      </c>
      <c r="B209" s="154"/>
      <c r="C209" s="154"/>
      <c r="D209" s="154"/>
      <c r="E209" s="120">
        <v>851</v>
      </c>
      <c r="F209" s="143" t="s">
        <v>139</v>
      </c>
      <c r="G209" s="143" t="s">
        <v>56</v>
      </c>
      <c r="H209" s="145" t="s">
        <v>144</v>
      </c>
      <c r="I209" s="143" t="s">
        <v>24</v>
      </c>
      <c r="J209" s="110">
        <v>199400</v>
      </c>
      <c r="K209" s="110"/>
      <c r="L209" s="110">
        <f>J209</f>
        <v>199400</v>
      </c>
      <c r="M209" s="110"/>
      <c r="N209" s="110"/>
      <c r="O209" s="110"/>
      <c r="P209" s="110">
        <f>N209</f>
        <v>0</v>
      </c>
      <c r="Q209" s="110"/>
      <c r="R209" s="110">
        <f t="shared" si="960"/>
        <v>199400</v>
      </c>
      <c r="S209" s="110">
        <f t="shared" si="961"/>
        <v>0</v>
      </c>
      <c r="T209" s="110">
        <f t="shared" si="962"/>
        <v>199400</v>
      </c>
      <c r="U209" s="110">
        <f t="shared" si="963"/>
        <v>0</v>
      </c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>
        <v>199400</v>
      </c>
      <c r="AF209" s="110"/>
      <c r="AG209" s="110">
        <f>AE209</f>
        <v>199400</v>
      </c>
      <c r="AH209" s="110"/>
      <c r="AI209" s="110"/>
      <c r="AJ209" s="110"/>
      <c r="AK209" s="110">
        <f>AI209</f>
        <v>0</v>
      </c>
      <c r="AL209" s="110"/>
      <c r="AM209" s="110">
        <f t="shared" ref="AM209" si="996">AE209+AI209</f>
        <v>199400</v>
      </c>
      <c r="AN209" s="110">
        <f t="shared" ref="AN209" si="997">AF209+AJ209</f>
        <v>0</v>
      </c>
      <c r="AO209" s="110">
        <f t="shared" ref="AO209" si="998">AG209+AK209</f>
        <v>199400</v>
      </c>
      <c r="AP209" s="110">
        <f t="shared" ref="AP209" si="999">AH209+AL209</f>
        <v>0</v>
      </c>
      <c r="AQ209" s="110"/>
      <c r="AR209" s="110">
        <v>199400</v>
      </c>
      <c r="AS209" s="110"/>
      <c r="AT209" s="110">
        <f>AR209</f>
        <v>199400</v>
      </c>
      <c r="AU209" s="110"/>
      <c r="AV209" s="110"/>
      <c r="AW209" s="110"/>
      <c r="AX209" s="110">
        <f>AV209</f>
        <v>0</v>
      </c>
      <c r="AY209" s="110"/>
      <c r="AZ209" s="110">
        <f t="shared" ref="AZ209" si="1000">AR209+AV209</f>
        <v>199400</v>
      </c>
      <c r="BA209" s="110">
        <f t="shared" ref="BA209" si="1001">AS209+AW209</f>
        <v>0</v>
      </c>
      <c r="BB209" s="110">
        <f t="shared" ref="BB209" si="1002">AT209+AX209</f>
        <v>199400</v>
      </c>
      <c r="BC209" s="110">
        <f t="shared" ref="BC209" si="1003">AU209+AY209</f>
        <v>0</v>
      </c>
    </row>
    <row r="210" spans="1:55" s="109" customFormat="1" ht="51" hidden="1" customHeight="1" x14ac:dyDescent="0.25">
      <c r="A210" s="147" t="s">
        <v>728</v>
      </c>
      <c r="B210" s="154"/>
      <c r="C210" s="154"/>
      <c r="D210" s="154"/>
      <c r="E210" s="120">
        <v>851</v>
      </c>
      <c r="F210" s="143" t="s">
        <v>139</v>
      </c>
      <c r="G210" s="143" t="s">
        <v>56</v>
      </c>
      <c r="H210" s="145" t="s">
        <v>148</v>
      </c>
      <c r="I210" s="143"/>
      <c r="J210" s="110">
        <f t="shared" ref="J210:BC210" si="1004">J211</f>
        <v>10000</v>
      </c>
      <c r="K210" s="110">
        <f t="shared" si="1004"/>
        <v>0</v>
      </c>
      <c r="L210" s="110">
        <f t="shared" si="1004"/>
        <v>10000</v>
      </c>
      <c r="M210" s="110">
        <f t="shared" si="1004"/>
        <v>0</v>
      </c>
      <c r="N210" s="110">
        <f t="shared" si="1004"/>
        <v>0</v>
      </c>
      <c r="O210" s="110">
        <f t="shared" si="1004"/>
        <v>0</v>
      </c>
      <c r="P210" s="110">
        <f t="shared" si="1004"/>
        <v>0</v>
      </c>
      <c r="Q210" s="110">
        <f t="shared" si="1004"/>
        <v>0</v>
      </c>
      <c r="R210" s="110">
        <f t="shared" si="1004"/>
        <v>10000</v>
      </c>
      <c r="S210" s="110">
        <f t="shared" si="1004"/>
        <v>0</v>
      </c>
      <c r="T210" s="110">
        <f t="shared" si="1004"/>
        <v>10000</v>
      </c>
      <c r="U210" s="110">
        <f t="shared" si="1004"/>
        <v>0</v>
      </c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>
        <f t="shared" si="1004"/>
        <v>10000</v>
      </c>
      <c r="AF210" s="110">
        <f t="shared" si="1004"/>
        <v>0</v>
      </c>
      <c r="AG210" s="110">
        <f t="shared" si="1004"/>
        <v>10000</v>
      </c>
      <c r="AH210" s="110">
        <f t="shared" si="1004"/>
        <v>0</v>
      </c>
      <c r="AI210" s="110">
        <f t="shared" si="1004"/>
        <v>0</v>
      </c>
      <c r="AJ210" s="110">
        <f t="shared" si="1004"/>
        <v>0</v>
      </c>
      <c r="AK210" s="110">
        <f t="shared" si="1004"/>
        <v>0</v>
      </c>
      <c r="AL210" s="110">
        <f t="shared" si="1004"/>
        <v>0</v>
      </c>
      <c r="AM210" s="110">
        <f t="shared" si="1004"/>
        <v>10000</v>
      </c>
      <c r="AN210" s="110">
        <f t="shared" si="1004"/>
        <v>0</v>
      </c>
      <c r="AO210" s="110">
        <f t="shared" si="1004"/>
        <v>10000</v>
      </c>
      <c r="AP210" s="110">
        <f t="shared" si="1004"/>
        <v>0</v>
      </c>
      <c r="AQ210" s="110"/>
      <c r="AR210" s="110">
        <f t="shared" si="1004"/>
        <v>10000</v>
      </c>
      <c r="AS210" s="110">
        <f t="shared" si="1004"/>
        <v>0</v>
      </c>
      <c r="AT210" s="110">
        <f t="shared" si="1004"/>
        <v>10000</v>
      </c>
      <c r="AU210" s="110">
        <f t="shared" si="1004"/>
        <v>0</v>
      </c>
      <c r="AV210" s="110">
        <f t="shared" si="1004"/>
        <v>0</v>
      </c>
      <c r="AW210" s="110">
        <f t="shared" si="1004"/>
        <v>0</v>
      </c>
      <c r="AX210" s="110">
        <f t="shared" si="1004"/>
        <v>0</v>
      </c>
      <c r="AY210" s="110">
        <f t="shared" si="1004"/>
        <v>0</v>
      </c>
      <c r="AZ210" s="110">
        <f t="shared" si="1004"/>
        <v>10000</v>
      </c>
      <c r="BA210" s="110">
        <f t="shared" si="1004"/>
        <v>0</v>
      </c>
      <c r="BB210" s="110">
        <f t="shared" si="1004"/>
        <v>10000</v>
      </c>
      <c r="BC210" s="110">
        <f t="shared" si="1004"/>
        <v>0</v>
      </c>
    </row>
    <row r="211" spans="1:55" s="109" customFormat="1" ht="17.25" hidden="1" customHeight="1" x14ac:dyDescent="0.25">
      <c r="A211" s="147" t="s">
        <v>22</v>
      </c>
      <c r="B211" s="154"/>
      <c r="C211" s="154"/>
      <c r="D211" s="154"/>
      <c r="E211" s="120">
        <v>851</v>
      </c>
      <c r="F211" s="143" t="s">
        <v>139</v>
      </c>
      <c r="G211" s="143" t="s">
        <v>56</v>
      </c>
      <c r="H211" s="145" t="s">
        <v>148</v>
      </c>
      <c r="I211" s="143" t="s">
        <v>23</v>
      </c>
      <c r="J211" s="110">
        <f t="shared" ref="J211:BC211" si="1005">J212</f>
        <v>10000</v>
      </c>
      <c r="K211" s="110">
        <f t="shared" si="1005"/>
        <v>0</v>
      </c>
      <c r="L211" s="110">
        <f t="shared" si="1005"/>
        <v>10000</v>
      </c>
      <c r="M211" s="110">
        <f t="shared" si="1005"/>
        <v>0</v>
      </c>
      <c r="N211" s="110">
        <f t="shared" si="1005"/>
        <v>0</v>
      </c>
      <c r="O211" s="110">
        <f t="shared" si="1005"/>
        <v>0</v>
      </c>
      <c r="P211" s="110">
        <f t="shared" si="1005"/>
        <v>0</v>
      </c>
      <c r="Q211" s="110">
        <f t="shared" si="1005"/>
        <v>0</v>
      </c>
      <c r="R211" s="110">
        <f t="shared" si="1005"/>
        <v>10000</v>
      </c>
      <c r="S211" s="110">
        <f t="shared" si="1005"/>
        <v>0</v>
      </c>
      <c r="T211" s="110">
        <f t="shared" si="1005"/>
        <v>10000</v>
      </c>
      <c r="U211" s="110">
        <f t="shared" si="1005"/>
        <v>0</v>
      </c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>
        <f t="shared" si="1005"/>
        <v>10000</v>
      </c>
      <c r="AF211" s="110">
        <f t="shared" si="1005"/>
        <v>0</v>
      </c>
      <c r="AG211" s="110">
        <f t="shared" si="1005"/>
        <v>10000</v>
      </c>
      <c r="AH211" s="110">
        <f t="shared" si="1005"/>
        <v>0</v>
      </c>
      <c r="AI211" s="110">
        <f t="shared" si="1005"/>
        <v>0</v>
      </c>
      <c r="AJ211" s="110">
        <f t="shared" si="1005"/>
        <v>0</v>
      </c>
      <c r="AK211" s="110">
        <f t="shared" si="1005"/>
        <v>0</v>
      </c>
      <c r="AL211" s="110">
        <f t="shared" si="1005"/>
        <v>0</v>
      </c>
      <c r="AM211" s="110">
        <f t="shared" si="1005"/>
        <v>10000</v>
      </c>
      <c r="AN211" s="110">
        <f t="shared" si="1005"/>
        <v>0</v>
      </c>
      <c r="AO211" s="110">
        <f t="shared" si="1005"/>
        <v>10000</v>
      </c>
      <c r="AP211" s="110">
        <f t="shared" si="1005"/>
        <v>0</v>
      </c>
      <c r="AQ211" s="110"/>
      <c r="AR211" s="110">
        <f t="shared" si="1005"/>
        <v>10000</v>
      </c>
      <c r="AS211" s="110">
        <f t="shared" si="1005"/>
        <v>0</v>
      </c>
      <c r="AT211" s="110">
        <f t="shared" si="1005"/>
        <v>10000</v>
      </c>
      <c r="AU211" s="110">
        <f t="shared" si="1005"/>
        <v>0</v>
      </c>
      <c r="AV211" s="110">
        <f t="shared" si="1005"/>
        <v>0</v>
      </c>
      <c r="AW211" s="110">
        <f t="shared" si="1005"/>
        <v>0</v>
      </c>
      <c r="AX211" s="110">
        <f t="shared" si="1005"/>
        <v>0</v>
      </c>
      <c r="AY211" s="110">
        <f t="shared" si="1005"/>
        <v>0</v>
      </c>
      <c r="AZ211" s="110">
        <f t="shared" si="1005"/>
        <v>10000</v>
      </c>
      <c r="BA211" s="110">
        <f t="shared" si="1005"/>
        <v>0</v>
      </c>
      <c r="BB211" s="110">
        <f t="shared" si="1005"/>
        <v>10000</v>
      </c>
      <c r="BC211" s="110">
        <f t="shared" si="1005"/>
        <v>0</v>
      </c>
    </row>
    <row r="212" spans="1:55" s="109" customFormat="1" ht="17.25" hidden="1" customHeight="1" x14ac:dyDescent="0.25">
      <c r="A212" s="147" t="s">
        <v>9</v>
      </c>
      <c r="B212" s="154"/>
      <c r="C212" s="154"/>
      <c r="D212" s="154"/>
      <c r="E212" s="120">
        <v>851</v>
      </c>
      <c r="F212" s="143" t="s">
        <v>139</v>
      </c>
      <c r="G212" s="143" t="s">
        <v>56</v>
      </c>
      <c r="H212" s="145" t="s">
        <v>148</v>
      </c>
      <c r="I212" s="143" t="s">
        <v>24</v>
      </c>
      <c r="J212" s="110">
        <v>10000</v>
      </c>
      <c r="K212" s="110"/>
      <c r="L212" s="110">
        <f>J212</f>
        <v>10000</v>
      </c>
      <c r="M212" s="110"/>
      <c r="N212" s="110"/>
      <c r="O212" s="110"/>
      <c r="P212" s="110">
        <f>N212</f>
        <v>0</v>
      </c>
      <c r="Q212" s="110"/>
      <c r="R212" s="110">
        <f t="shared" si="960"/>
        <v>10000</v>
      </c>
      <c r="S212" s="110">
        <f t="shared" si="961"/>
        <v>0</v>
      </c>
      <c r="T212" s="110">
        <f t="shared" si="962"/>
        <v>10000</v>
      </c>
      <c r="U212" s="110">
        <f t="shared" si="963"/>
        <v>0</v>
      </c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>
        <v>10000</v>
      </c>
      <c r="AF212" s="110"/>
      <c r="AG212" s="110">
        <f>AE212</f>
        <v>10000</v>
      </c>
      <c r="AH212" s="110"/>
      <c r="AI212" s="110"/>
      <c r="AJ212" s="110"/>
      <c r="AK212" s="110">
        <f>AI212</f>
        <v>0</v>
      </c>
      <c r="AL212" s="110"/>
      <c r="AM212" s="110">
        <f t="shared" ref="AM212" si="1006">AE212+AI212</f>
        <v>10000</v>
      </c>
      <c r="AN212" s="110">
        <f t="shared" ref="AN212" si="1007">AF212+AJ212</f>
        <v>0</v>
      </c>
      <c r="AO212" s="110">
        <f t="shared" ref="AO212" si="1008">AG212+AK212</f>
        <v>10000</v>
      </c>
      <c r="AP212" s="110">
        <f t="shared" ref="AP212" si="1009">AH212+AL212</f>
        <v>0</v>
      </c>
      <c r="AQ212" s="110"/>
      <c r="AR212" s="110">
        <v>10000</v>
      </c>
      <c r="AS212" s="110"/>
      <c r="AT212" s="110">
        <f>AR212</f>
        <v>10000</v>
      </c>
      <c r="AU212" s="110"/>
      <c r="AV212" s="110"/>
      <c r="AW212" s="110"/>
      <c r="AX212" s="110">
        <f>AV212</f>
        <v>0</v>
      </c>
      <c r="AY212" s="110"/>
      <c r="AZ212" s="110">
        <f t="shared" ref="AZ212" si="1010">AR212+AV212</f>
        <v>10000</v>
      </c>
      <c r="BA212" s="110">
        <f t="shared" ref="BA212" si="1011">AS212+AW212</f>
        <v>0</v>
      </c>
      <c r="BB212" s="110">
        <f t="shared" ref="BB212" si="1012">AT212+AX212</f>
        <v>10000</v>
      </c>
      <c r="BC212" s="110">
        <f t="shared" ref="BC212" si="1013">AU212+AY212</f>
        <v>0</v>
      </c>
    </row>
    <row r="213" spans="1:55" s="109" customFormat="1" ht="43.5" hidden="1" customHeight="1" x14ac:dyDescent="0.25">
      <c r="A213" s="147" t="s">
        <v>145</v>
      </c>
      <c r="B213" s="154"/>
      <c r="C213" s="154"/>
      <c r="D213" s="154"/>
      <c r="E213" s="120">
        <v>851</v>
      </c>
      <c r="F213" s="143" t="s">
        <v>139</v>
      </c>
      <c r="G213" s="143" t="s">
        <v>56</v>
      </c>
      <c r="H213" s="145" t="s">
        <v>146</v>
      </c>
      <c r="I213" s="143"/>
      <c r="J213" s="110">
        <f t="shared" ref="J213" si="1014">J216+J214</f>
        <v>268000</v>
      </c>
      <c r="K213" s="110">
        <f t="shared" ref="K213:U213" si="1015">K216+K214</f>
        <v>0</v>
      </c>
      <c r="L213" s="110">
        <f t="shared" si="1015"/>
        <v>0</v>
      </c>
      <c r="M213" s="110">
        <f t="shared" si="1015"/>
        <v>268000</v>
      </c>
      <c r="N213" s="110">
        <f t="shared" si="1015"/>
        <v>0</v>
      </c>
      <c r="O213" s="110">
        <f t="shared" ref="O213:Q213" si="1016">O216+O214</f>
        <v>0</v>
      </c>
      <c r="P213" s="110">
        <f t="shared" si="1016"/>
        <v>0</v>
      </c>
      <c r="Q213" s="110">
        <f t="shared" si="1016"/>
        <v>0</v>
      </c>
      <c r="R213" s="110">
        <f t="shared" si="1015"/>
        <v>268000</v>
      </c>
      <c r="S213" s="110">
        <f t="shared" si="1015"/>
        <v>0</v>
      </c>
      <c r="T213" s="110">
        <f t="shared" si="1015"/>
        <v>0</v>
      </c>
      <c r="U213" s="110">
        <f t="shared" si="1015"/>
        <v>268000</v>
      </c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>
        <f t="shared" ref="AE213:AR213" si="1017">AE216+AE214</f>
        <v>268000</v>
      </c>
      <c r="AF213" s="110">
        <f t="shared" si="1017"/>
        <v>0</v>
      </c>
      <c r="AG213" s="110">
        <f t="shared" si="1017"/>
        <v>0</v>
      </c>
      <c r="AH213" s="110">
        <f t="shared" si="1017"/>
        <v>268000</v>
      </c>
      <c r="AI213" s="110">
        <f t="shared" si="1017"/>
        <v>0</v>
      </c>
      <c r="AJ213" s="110">
        <f t="shared" si="1017"/>
        <v>0</v>
      </c>
      <c r="AK213" s="110">
        <f t="shared" si="1017"/>
        <v>0</v>
      </c>
      <c r="AL213" s="110">
        <f t="shared" si="1017"/>
        <v>0</v>
      </c>
      <c r="AM213" s="110">
        <f t="shared" si="1017"/>
        <v>268000</v>
      </c>
      <c r="AN213" s="110">
        <f t="shared" si="1017"/>
        <v>0</v>
      </c>
      <c r="AO213" s="110">
        <f t="shared" si="1017"/>
        <v>0</v>
      </c>
      <c r="AP213" s="110">
        <f t="shared" si="1017"/>
        <v>268000</v>
      </c>
      <c r="AQ213" s="110"/>
      <c r="AR213" s="110">
        <f t="shared" si="1017"/>
        <v>268000</v>
      </c>
      <c r="AS213" s="110">
        <f t="shared" ref="AS213:BC213" si="1018">AS216+AS214</f>
        <v>0</v>
      </c>
      <c r="AT213" s="110">
        <f t="shared" si="1018"/>
        <v>0</v>
      </c>
      <c r="AU213" s="110">
        <f t="shared" si="1018"/>
        <v>268000</v>
      </c>
      <c r="AV213" s="110">
        <f t="shared" si="1018"/>
        <v>0</v>
      </c>
      <c r="AW213" s="110">
        <f t="shared" si="1018"/>
        <v>0</v>
      </c>
      <c r="AX213" s="110">
        <f t="shared" si="1018"/>
        <v>0</v>
      </c>
      <c r="AY213" s="110">
        <f t="shared" si="1018"/>
        <v>0</v>
      </c>
      <c r="AZ213" s="110">
        <f t="shared" si="1018"/>
        <v>268000</v>
      </c>
      <c r="BA213" s="110">
        <f t="shared" si="1018"/>
        <v>0</v>
      </c>
      <c r="BB213" s="110">
        <f t="shared" si="1018"/>
        <v>0</v>
      </c>
      <c r="BC213" s="110">
        <f t="shared" si="1018"/>
        <v>268000</v>
      </c>
    </row>
    <row r="214" spans="1:55" s="109" customFormat="1" ht="17.25" hidden="1" customHeight="1" x14ac:dyDescent="0.25">
      <c r="A214" s="147" t="s">
        <v>16</v>
      </c>
      <c r="B214" s="35"/>
      <c r="C214" s="35"/>
      <c r="D214" s="35"/>
      <c r="E214" s="120">
        <v>851</v>
      </c>
      <c r="F214" s="143" t="s">
        <v>139</v>
      </c>
      <c r="G214" s="143" t="s">
        <v>56</v>
      </c>
      <c r="H214" s="145" t="s">
        <v>146</v>
      </c>
      <c r="I214" s="143" t="s">
        <v>18</v>
      </c>
      <c r="J214" s="110">
        <f t="shared" ref="J214:BC214" si="1019">J215</f>
        <v>71000</v>
      </c>
      <c r="K214" s="110">
        <f t="shared" si="1019"/>
        <v>0</v>
      </c>
      <c r="L214" s="110">
        <f t="shared" si="1019"/>
        <v>0</v>
      </c>
      <c r="M214" s="110">
        <f t="shared" si="1019"/>
        <v>71000</v>
      </c>
      <c r="N214" s="110">
        <f t="shared" si="1019"/>
        <v>0</v>
      </c>
      <c r="O214" s="110">
        <f t="shared" si="1019"/>
        <v>0</v>
      </c>
      <c r="P214" s="110">
        <f t="shared" si="1019"/>
        <v>0</v>
      </c>
      <c r="Q214" s="110">
        <f t="shared" si="1019"/>
        <v>0</v>
      </c>
      <c r="R214" s="110">
        <f t="shared" si="1019"/>
        <v>71000</v>
      </c>
      <c r="S214" s="110">
        <f t="shared" si="1019"/>
        <v>0</v>
      </c>
      <c r="T214" s="110">
        <f t="shared" si="1019"/>
        <v>0</v>
      </c>
      <c r="U214" s="110">
        <f t="shared" si="1019"/>
        <v>71000</v>
      </c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>
        <f t="shared" si="1019"/>
        <v>71000</v>
      </c>
      <c r="AF214" s="110">
        <f t="shared" si="1019"/>
        <v>0</v>
      </c>
      <c r="AG214" s="110">
        <f t="shared" si="1019"/>
        <v>0</v>
      </c>
      <c r="AH214" s="110">
        <f t="shared" si="1019"/>
        <v>71000</v>
      </c>
      <c r="AI214" s="110">
        <f t="shared" si="1019"/>
        <v>0</v>
      </c>
      <c r="AJ214" s="110">
        <f t="shared" si="1019"/>
        <v>0</v>
      </c>
      <c r="AK214" s="110">
        <f t="shared" si="1019"/>
        <v>0</v>
      </c>
      <c r="AL214" s="110">
        <f t="shared" si="1019"/>
        <v>0</v>
      </c>
      <c r="AM214" s="110">
        <f t="shared" si="1019"/>
        <v>71000</v>
      </c>
      <c r="AN214" s="110">
        <f t="shared" si="1019"/>
        <v>0</v>
      </c>
      <c r="AO214" s="110">
        <f t="shared" si="1019"/>
        <v>0</v>
      </c>
      <c r="AP214" s="110">
        <f t="shared" si="1019"/>
        <v>71000</v>
      </c>
      <c r="AQ214" s="110"/>
      <c r="AR214" s="110">
        <f t="shared" si="1019"/>
        <v>71000</v>
      </c>
      <c r="AS214" s="110">
        <f t="shared" si="1019"/>
        <v>0</v>
      </c>
      <c r="AT214" s="110">
        <f t="shared" si="1019"/>
        <v>0</v>
      </c>
      <c r="AU214" s="110">
        <f t="shared" si="1019"/>
        <v>71000</v>
      </c>
      <c r="AV214" s="110">
        <f t="shared" si="1019"/>
        <v>0</v>
      </c>
      <c r="AW214" s="110">
        <f t="shared" si="1019"/>
        <v>0</v>
      </c>
      <c r="AX214" s="110">
        <f t="shared" si="1019"/>
        <v>0</v>
      </c>
      <c r="AY214" s="110">
        <f t="shared" si="1019"/>
        <v>0</v>
      </c>
      <c r="AZ214" s="110">
        <f t="shared" si="1019"/>
        <v>71000</v>
      </c>
      <c r="BA214" s="110">
        <f t="shared" si="1019"/>
        <v>0</v>
      </c>
      <c r="BB214" s="110">
        <f t="shared" si="1019"/>
        <v>0</v>
      </c>
      <c r="BC214" s="110">
        <f t="shared" si="1019"/>
        <v>71000</v>
      </c>
    </row>
    <row r="215" spans="1:55" s="109" customFormat="1" ht="17.25" hidden="1" customHeight="1" x14ac:dyDescent="0.25">
      <c r="A215" s="147" t="s">
        <v>7</v>
      </c>
      <c r="B215" s="35"/>
      <c r="C215" s="35"/>
      <c r="D215" s="35"/>
      <c r="E215" s="120">
        <v>851</v>
      </c>
      <c r="F215" s="143" t="s">
        <v>139</v>
      </c>
      <c r="G215" s="143" t="s">
        <v>56</v>
      </c>
      <c r="H215" s="145" t="s">
        <v>146</v>
      </c>
      <c r="I215" s="143" t="s">
        <v>67</v>
      </c>
      <c r="J215" s="110">
        <v>71000</v>
      </c>
      <c r="K215" s="110"/>
      <c r="L215" s="110"/>
      <c r="M215" s="110">
        <f>J215</f>
        <v>71000</v>
      </c>
      <c r="N215" s="110"/>
      <c r="O215" s="110"/>
      <c r="P215" s="110"/>
      <c r="Q215" s="110">
        <f>N215</f>
        <v>0</v>
      </c>
      <c r="R215" s="110">
        <f t="shared" si="960"/>
        <v>71000</v>
      </c>
      <c r="S215" s="110">
        <f t="shared" si="961"/>
        <v>0</v>
      </c>
      <c r="T215" s="110">
        <f t="shared" si="962"/>
        <v>0</v>
      </c>
      <c r="U215" s="110">
        <f t="shared" si="963"/>
        <v>71000</v>
      </c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>
        <v>71000</v>
      </c>
      <c r="AF215" s="110"/>
      <c r="AG215" s="110"/>
      <c r="AH215" s="110">
        <f>AE215</f>
        <v>71000</v>
      </c>
      <c r="AI215" s="110"/>
      <c r="AJ215" s="110"/>
      <c r="AK215" s="110"/>
      <c r="AL215" s="110">
        <f>AI215</f>
        <v>0</v>
      </c>
      <c r="AM215" s="110">
        <f t="shared" ref="AM215" si="1020">AE215+AI215</f>
        <v>71000</v>
      </c>
      <c r="AN215" s="110">
        <f t="shared" ref="AN215" si="1021">AF215+AJ215</f>
        <v>0</v>
      </c>
      <c r="AO215" s="110">
        <f t="shared" ref="AO215" si="1022">AG215+AK215</f>
        <v>0</v>
      </c>
      <c r="AP215" s="110">
        <f t="shared" ref="AP215" si="1023">AH215+AL215</f>
        <v>71000</v>
      </c>
      <c r="AQ215" s="110"/>
      <c r="AR215" s="110">
        <v>71000</v>
      </c>
      <c r="AS215" s="110"/>
      <c r="AT215" s="110"/>
      <c r="AU215" s="110">
        <f>AR215</f>
        <v>71000</v>
      </c>
      <c r="AV215" s="110"/>
      <c r="AW215" s="110"/>
      <c r="AX215" s="110"/>
      <c r="AY215" s="110">
        <f>AV215</f>
        <v>0</v>
      </c>
      <c r="AZ215" s="110">
        <f t="shared" ref="AZ215" si="1024">AR215+AV215</f>
        <v>71000</v>
      </c>
      <c r="BA215" s="110">
        <f t="shared" ref="BA215" si="1025">AS215+AW215</f>
        <v>0</v>
      </c>
      <c r="BB215" s="110">
        <f t="shared" ref="BB215" si="1026">AT215+AX215</f>
        <v>0</v>
      </c>
      <c r="BC215" s="110">
        <f t="shared" ref="BC215" si="1027">AU215+AY215</f>
        <v>71000</v>
      </c>
    </row>
    <row r="216" spans="1:55" s="109" customFormat="1" ht="17.25" hidden="1" customHeight="1" x14ac:dyDescent="0.25">
      <c r="A216" s="147" t="s">
        <v>22</v>
      </c>
      <c r="B216" s="154"/>
      <c r="C216" s="154"/>
      <c r="D216" s="154"/>
      <c r="E216" s="120">
        <v>851</v>
      </c>
      <c r="F216" s="143" t="s">
        <v>139</v>
      </c>
      <c r="G216" s="143" t="s">
        <v>56</v>
      </c>
      <c r="H216" s="145" t="s">
        <v>146</v>
      </c>
      <c r="I216" s="143" t="s">
        <v>23</v>
      </c>
      <c r="J216" s="110">
        <f t="shared" ref="J216:BC216" si="1028">J217</f>
        <v>197000</v>
      </c>
      <c r="K216" s="110">
        <f t="shared" si="1028"/>
        <v>0</v>
      </c>
      <c r="L216" s="110">
        <f t="shared" si="1028"/>
        <v>0</v>
      </c>
      <c r="M216" s="110">
        <f t="shared" si="1028"/>
        <v>197000</v>
      </c>
      <c r="N216" s="110">
        <f t="shared" si="1028"/>
        <v>0</v>
      </c>
      <c r="O216" s="110">
        <f t="shared" si="1028"/>
        <v>0</v>
      </c>
      <c r="P216" s="110">
        <f t="shared" si="1028"/>
        <v>0</v>
      </c>
      <c r="Q216" s="110">
        <f t="shared" si="1028"/>
        <v>0</v>
      </c>
      <c r="R216" s="110">
        <f t="shared" si="1028"/>
        <v>197000</v>
      </c>
      <c r="S216" s="110">
        <f t="shared" si="1028"/>
        <v>0</v>
      </c>
      <c r="T216" s="110">
        <f t="shared" si="1028"/>
        <v>0</v>
      </c>
      <c r="U216" s="110">
        <f t="shared" si="1028"/>
        <v>197000</v>
      </c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>
        <f t="shared" si="1028"/>
        <v>197000</v>
      </c>
      <c r="AF216" s="110">
        <f t="shared" si="1028"/>
        <v>0</v>
      </c>
      <c r="AG216" s="110">
        <f t="shared" si="1028"/>
        <v>0</v>
      </c>
      <c r="AH216" s="110">
        <f t="shared" si="1028"/>
        <v>197000</v>
      </c>
      <c r="AI216" s="110">
        <f t="shared" si="1028"/>
        <v>0</v>
      </c>
      <c r="AJ216" s="110">
        <f t="shared" si="1028"/>
        <v>0</v>
      </c>
      <c r="AK216" s="110">
        <f t="shared" si="1028"/>
        <v>0</v>
      </c>
      <c r="AL216" s="110">
        <f t="shared" si="1028"/>
        <v>0</v>
      </c>
      <c r="AM216" s="110">
        <f t="shared" si="1028"/>
        <v>197000</v>
      </c>
      <c r="AN216" s="110">
        <f t="shared" si="1028"/>
        <v>0</v>
      </c>
      <c r="AO216" s="110">
        <f t="shared" si="1028"/>
        <v>0</v>
      </c>
      <c r="AP216" s="110">
        <f t="shared" si="1028"/>
        <v>197000</v>
      </c>
      <c r="AQ216" s="110"/>
      <c r="AR216" s="110">
        <f t="shared" si="1028"/>
        <v>197000</v>
      </c>
      <c r="AS216" s="110">
        <f t="shared" si="1028"/>
        <v>0</v>
      </c>
      <c r="AT216" s="110">
        <f t="shared" si="1028"/>
        <v>0</v>
      </c>
      <c r="AU216" s="110">
        <f t="shared" si="1028"/>
        <v>197000</v>
      </c>
      <c r="AV216" s="110">
        <f t="shared" si="1028"/>
        <v>0</v>
      </c>
      <c r="AW216" s="110">
        <f t="shared" si="1028"/>
        <v>0</v>
      </c>
      <c r="AX216" s="110">
        <f t="shared" si="1028"/>
        <v>0</v>
      </c>
      <c r="AY216" s="110">
        <f t="shared" si="1028"/>
        <v>0</v>
      </c>
      <c r="AZ216" s="110">
        <f t="shared" si="1028"/>
        <v>197000</v>
      </c>
      <c r="BA216" s="110">
        <f t="shared" si="1028"/>
        <v>0</v>
      </c>
      <c r="BB216" s="110">
        <f t="shared" si="1028"/>
        <v>0</v>
      </c>
      <c r="BC216" s="110">
        <f t="shared" si="1028"/>
        <v>197000</v>
      </c>
    </row>
    <row r="217" spans="1:55" s="109" customFormat="1" ht="17.25" hidden="1" customHeight="1" x14ac:dyDescent="0.25">
      <c r="A217" s="147" t="s">
        <v>9</v>
      </c>
      <c r="B217" s="154"/>
      <c r="C217" s="154"/>
      <c r="D217" s="154"/>
      <c r="E217" s="120">
        <v>851</v>
      </c>
      <c r="F217" s="143" t="s">
        <v>139</v>
      </c>
      <c r="G217" s="143" t="s">
        <v>56</v>
      </c>
      <c r="H217" s="145" t="s">
        <v>146</v>
      </c>
      <c r="I217" s="143" t="s">
        <v>24</v>
      </c>
      <c r="J217" s="110">
        <v>197000</v>
      </c>
      <c r="K217" s="110"/>
      <c r="L217" s="110"/>
      <c r="M217" s="110">
        <f>J217</f>
        <v>197000</v>
      </c>
      <c r="N217" s="110"/>
      <c r="O217" s="110"/>
      <c r="P217" s="110"/>
      <c r="Q217" s="110">
        <f>N217</f>
        <v>0</v>
      </c>
      <c r="R217" s="110">
        <f t="shared" si="960"/>
        <v>197000</v>
      </c>
      <c r="S217" s="110">
        <f t="shared" si="961"/>
        <v>0</v>
      </c>
      <c r="T217" s="110">
        <f t="shared" si="962"/>
        <v>0</v>
      </c>
      <c r="U217" s="110">
        <f t="shared" si="963"/>
        <v>197000</v>
      </c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>
        <v>197000</v>
      </c>
      <c r="AF217" s="110"/>
      <c r="AG217" s="110"/>
      <c r="AH217" s="110">
        <f>AE217</f>
        <v>197000</v>
      </c>
      <c r="AI217" s="110"/>
      <c r="AJ217" s="110"/>
      <c r="AK217" s="110"/>
      <c r="AL217" s="110">
        <f>AI217</f>
        <v>0</v>
      </c>
      <c r="AM217" s="110">
        <f t="shared" ref="AM217" si="1029">AE217+AI217</f>
        <v>197000</v>
      </c>
      <c r="AN217" s="110">
        <f t="shared" ref="AN217" si="1030">AF217+AJ217</f>
        <v>0</v>
      </c>
      <c r="AO217" s="110">
        <f t="shared" ref="AO217" si="1031">AG217+AK217</f>
        <v>0</v>
      </c>
      <c r="AP217" s="110">
        <f t="shared" ref="AP217" si="1032">AH217+AL217</f>
        <v>197000</v>
      </c>
      <c r="AQ217" s="110"/>
      <c r="AR217" s="110">
        <v>197000</v>
      </c>
      <c r="AS217" s="110"/>
      <c r="AT217" s="110"/>
      <c r="AU217" s="110">
        <f>AR217</f>
        <v>197000</v>
      </c>
      <c r="AV217" s="110"/>
      <c r="AW217" s="110"/>
      <c r="AX217" s="110"/>
      <c r="AY217" s="110">
        <f>AV217</f>
        <v>0</v>
      </c>
      <c r="AZ217" s="110">
        <f t="shared" ref="AZ217" si="1033">AR217+AV217</f>
        <v>197000</v>
      </c>
      <c r="BA217" s="110">
        <f t="shared" ref="BA217" si="1034">AS217+AW217</f>
        <v>0</v>
      </c>
      <c r="BB217" s="110">
        <f t="shared" ref="BB217" si="1035">AT217+AX217</f>
        <v>0</v>
      </c>
      <c r="BC217" s="110">
        <f t="shared" ref="BC217" si="1036">AU217+AY217</f>
        <v>197000</v>
      </c>
    </row>
    <row r="218" spans="1:55" s="109" customFormat="1" ht="38.25" hidden="1" customHeight="1" x14ac:dyDescent="0.25">
      <c r="A218" s="147" t="s">
        <v>408</v>
      </c>
      <c r="B218" s="154"/>
      <c r="C218" s="154"/>
      <c r="D218" s="154"/>
      <c r="E218" s="157" t="s">
        <v>409</v>
      </c>
      <c r="F218" s="143" t="s">
        <v>139</v>
      </c>
      <c r="G218" s="143" t="s">
        <v>56</v>
      </c>
      <c r="H218" s="145" t="s">
        <v>729</v>
      </c>
      <c r="I218" s="143"/>
      <c r="J218" s="110">
        <f t="shared" ref="J218:AV219" si="1037">J219</f>
        <v>0</v>
      </c>
      <c r="K218" s="110">
        <f t="shared" si="1037"/>
        <v>0</v>
      </c>
      <c r="L218" s="110">
        <f t="shared" si="1037"/>
        <v>0</v>
      </c>
      <c r="M218" s="110">
        <f t="shared" si="1037"/>
        <v>0</v>
      </c>
      <c r="N218" s="110">
        <f t="shared" si="1037"/>
        <v>0</v>
      </c>
      <c r="O218" s="110">
        <f t="shared" si="1037"/>
        <v>0</v>
      </c>
      <c r="P218" s="110">
        <f t="shared" si="1037"/>
        <v>0</v>
      </c>
      <c r="Q218" s="110">
        <f t="shared" si="1037"/>
        <v>0</v>
      </c>
      <c r="R218" s="110">
        <f t="shared" si="1037"/>
        <v>0</v>
      </c>
      <c r="S218" s="110">
        <f t="shared" si="1037"/>
        <v>0</v>
      </c>
      <c r="T218" s="110">
        <f t="shared" si="1037"/>
        <v>0</v>
      </c>
      <c r="U218" s="110">
        <f t="shared" si="1037"/>
        <v>0</v>
      </c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>
        <f t="shared" si="1037"/>
        <v>2935798</v>
      </c>
      <c r="AF218" s="110">
        <f t="shared" si="1037"/>
        <v>2906440</v>
      </c>
      <c r="AG218" s="110">
        <f t="shared" si="1037"/>
        <v>29358</v>
      </c>
      <c r="AH218" s="110">
        <f t="shared" si="1037"/>
        <v>0</v>
      </c>
      <c r="AI218" s="110">
        <f t="shared" si="1037"/>
        <v>0</v>
      </c>
      <c r="AJ218" s="110">
        <f t="shared" si="1037"/>
        <v>0</v>
      </c>
      <c r="AK218" s="110">
        <f t="shared" si="1037"/>
        <v>0</v>
      </c>
      <c r="AL218" s="110">
        <f t="shared" si="1037"/>
        <v>0</v>
      </c>
      <c r="AM218" s="110">
        <f t="shared" si="1037"/>
        <v>2935798</v>
      </c>
      <c r="AN218" s="110">
        <f t="shared" si="1037"/>
        <v>2906440</v>
      </c>
      <c r="AO218" s="110">
        <f t="shared" si="1037"/>
        <v>29358</v>
      </c>
      <c r="AP218" s="110">
        <f t="shared" si="1037"/>
        <v>0</v>
      </c>
      <c r="AQ218" s="110"/>
      <c r="AR218" s="110">
        <f t="shared" si="1037"/>
        <v>0</v>
      </c>
      <c r="AS218" s="110">
        <f t="shared" si="1037"/>
        <v>0</v>
      </c>
      <c r="AT218" s="110">
        <f t="shared" si="1037"/>
        <v>0</v>
      </c>
      <c r="AU218" s="110">
        <f t="shared" si="1037"/>
        <v>0</v>
      </c>
      <c r="AV218" s="110">
        <f t="shared" si="1037"/>
        <v>0</v>
      </c>
      <c r="AW218" s="110">
        <f t="shared" ref="AV218:BC219" si="1038">AW219</f>
        <v>0</v>
      </c>
      <c r="AX218" s="110">
        <f t="shared" si="1038"/>
        <v>0</v>
      </c>
      <c r="AY218" s="110">
        <f t="shared" si="1038"/>
        <v>0</v>
      </c>
      <c r="AZ218" s="110">
        <f t="shared" si="1038"/>
        <v>0</v>
      </c>
      <c r="BA218" s="110">
        <f t="shared" si="1038"/>
        <v>0</v>
      </c>
      <c r="BB218" s="110">
        <f t="shared" si="1038"/>
        <v>0</v>
      </c>
      <c r="BC218" s="110">
        <f t="shared" si="1038"/>
        <v>0</v>
      </c>
    </row>
    <row r="219" spans="1:55" s="109" customFormat="1" ht="17.25" hidden="1" customHeight="1" x14ac:dyDescent="0.25">
      <c r="A219" s="147" t="s">
        <v>22</v>
      </c>
      <c r="B219" s="154"/>
      <c r="C219" s="154"/>
      <c r="D219" s="154"/>
      <c r="E219" s="157" t="s">
        <v>409</v>
      </c>
      <c r="F219" s="143" t="s">
        <v>139</v>
      </c>
      <c r="G219" s="143" t="s">
        <v>56</v>
      </c>
      <c r="H219" s="145" t="s">
        <v>729</v>
      </c>
      <c r="I219" s="143" t="s">
        <v>23</v>
      </c>
      <c r="J219" s="110">
        <f t="shared" si="1037"/>
        <v>0</v>
      </c>
      <c r="K219" s="110">
        <f t="shared" si="1037"/>
        <v>0</v>
      </c>
      <c r="L219" s="110">
        <f t="shared" si="1037"/>
        <v>0</v>
      </c>
      <c r="M219" s="110">
        <f t="shared" si="1037"/>
        <v>0</v>
      </c>
      <c r="N219" s="110">
        <f t="shared" si="1037"/>
        <v>0</v>
      </c>
      <c r="O219" s="110">
        <f t="shared" si="1037"/>
        <v>0</v>
      </c>
      <c r="P219" s="110">
        <f t="shared" si="1037"/>
        <v>0</v>
      </c>
      <c r="Q219" s="110">
        <f t="shared" si="1037"/>
        <v>0</v>
      </c>
      <c r="R219" s="110">
        <f t="shared" si="1037"/>
        <v>0</v>
      </c>
      <c r="S219" s="110">
        <f t="shared" si="1037"/>
        <v>0</v>
      </c>
      <c r="T219" s="110">
        <f t="shared" si="1037"/>
        <v>0</v>
      </c>
      <c r="U219" s="110">
        <f t="shared" si="1037"/>
        <v>0</v>
      </c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>
        <f t="shared" si="1037"/>
        <v>2935798</v>
      </c>
      <c r="AF219" s="110">
        <f t="shared" si="1037"/>
        <v>2906440</v>
      </c>
      <c r="AG219" s="110">
        <f t="shared" si="1037"/>
        <v>29358</v>
      </c>
      <c r="AH219" s="110">
        <f t="shared" si="1037"/>
        <v>0</v>
      </c>
      <c r="AI219" s="110">
        <f t="shared" si="1037"/>
        <v>0</v>
      </c>
      <c r="AJ219" s="110">
        <f t="shared" si="1037"/>
        <v>0</v>
      </c>
      <c r="AK219" s="110">
        <f t="shared" si="1037"/>
        <v>0</v>
      </c>
      <c r="AL219" s="110">
        <f t="shared" si="1037"/>
        <v>0</v>
      </c>
      <c r="AM219" s="110">
        <f t="shared" si="1037"/>
        <v>2935798</v>
      </c>
      <c r="AN219" s="110">
        <f t="shared" si="1037"/>
        <v>2906440</v>
      </c>
      <c r="AO219" s="110">
        <f t="shared" si="1037"/>
        <v>29358</v>
      </c>
      <c r="AP219" s="110">
        <f t="shared" si="1037"/>
        <v>0</v>
      </c>
      <c r="AQ219" s="110"/>
      <c r="AR219" s="110">
        <f t="shared" si="1037"/>
        <v>0</v>
      </c>
      <c r="AS219" s="110">
        <f t="shared" si="1037"/>
        <v>0</v>
      </c>
      <c r="AT219" s="110">
        <f t="shared" si="1037"/>
        <v>0</v>
      </c>
      <c r="AU219" s="110">
        <f t="shared" si="1037"/>
        <v>0</v>
      </c>
      <c r="AV219" s="110">
        <f t="shared" si="1038"/>
        <v>0</v>
      </c>
      <c r="AW219" s="110">
        <f t="shared" si="1038"/>
        <v>0</v>
      </c>
      <c r="AX219" s="110">
        <f t="shared" si="1038"/>
        <v>0</v>
      </c>
      <c r="AY219" s="110">
        <f t="shared" si="1038"/>
        <v>0</v>
      </c>
      <c r="AZ219" s="110">
        <f t="shared" si="1038"/>
        <v>0</v>
      </c>
      <c r="BA219" s="110">
        <f t="shared" si="1038"/>
        <v>0</v>
      </c>
      <c r="BB219" s="110">
        <f t="shared" si="1038"/>
        <v>0</v>
      </c>
      <c r="BC219" s="110">
        <f t="shared" si="1038"/>
        <v>0</v>
      </c>
    </row>
    <row r="220" spans="1:55" s="109" customFormat="1" ht="17.25" hidden="1" customHeight="1" x14ac:dyDescent="0.25">
      <c r="A220" s="147" t="s">
        <v>9</v>
      </c>
      <c r="B220" s="154"/>
      <c r="C220" s="154"/>
      <c r="D220" s="154"/>
      <c r="E220" s="157" t="s">
        <v>409</v>
      </c>
      <c r="F220" s="143" t="s">
        <v>139</v>
      </c>
      <c r="G220" s="143" t="s">
        <v>56</v>
      </c>
      <c r="H220" s="145" t="s">
        <v>729</v>
      </c>
      <c r="I220" s="143" t="s">
        <v>24</v>
      </c>
      <c r="J220" s="110"/>
      <c r="K220" s="110"/>
      <c r="L220" s="110"/>
      <c r="M220" s="110"/>
      <c r="N220" s="110"/>
      <c r="O220" s="110"/>
      <c r="P220" s="110"/>
      <c r="Q220" s="110"/>
      <c r="R220" s="110">
        <f t="shared" si="960"/>
        <v>0</v>
      </c>
      <c r="S220" s="110">
        <f t="shared" si="961"/>
        <v>0</v>
      </c>
      <c r="T220" s="110">
        <f t="shared" si="962"/>
        <v>0</v>
      </c>
      <c r="U220" s="110">
        <f t="shared" si="963"/>
        <v>0</v>
      </c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>
        <v>2935798</v>
      </c>
      <c r="AF220" s="110">
        <v>2906440</v>
      </c>
      <c r="AG220" s="110">
        <v>29358</v>
      </c>
      <c r="AH220" s="110"/>
      <c r="AI220" s="110"/>
      <c r="AJ220" s="110"/>
      <c r="AK220" s="110"/>
      <c r="AL220" s="110"/>
      <c r="AM220" s="110">
        <f t="shared" ref="AM220" si="1039">AE220+AI220</f>
        <v>2935798</v>
      </c>
      <c r="AN220" s="110">
        <f t="shared" ref="AN220" si="1040">AF220+AJ220</f>
        <v>2906440</v>
      </c>
      <c r="AO220" s="110">
        <f t="shared" ref="AO220" si="1041">AG220+AK220</f>
        <v>29358</v>
      </c>
      <c r="AP220" s="110">
        <f t="shared" ref="AP220" si="1042">AH220+AL220</f>
        <v>0</v>
      </c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>
        <f t="shared" ref="AZ220" si="1043">AR220+AV220</f>
        <v>0</v>
      </c>
      <c r="BA220" s="110">
        <f t="shared" ref="BA220" si="1044">AS220+AW220</f>
        <v>0</v>
      </c>
      <c r="BB220" s="110">
        <f t="shared" ref="BB220" si="1045">AT220+AX220</f>
        <v>0</v>
      </c>
      <c r="BC220" s="110">
        <f t="shared" ref="BC220" si="1046">AU220+AY220</f>
        <v>0</v>
      </c>
    </row>
    <row r="221" spans="1:55" s="109" customFormat="1" ht="46.5" customHeight="1" x14ac:dyDescent="0.25">
      <c r="A221" s="142" t="s">
        <v>149</v>
      </c>
      <c r="B221" s="11"/>
      <c r="C221" s="11"/>
      <c r="D221" s="11"/>
      <c r="E221" s="11">
        <v>852</v>
      </c>
      <c r="F221" s="148"/>
      <c r="G221" s="148"/>
      <c r="H221" s="144" t="s">
        <v>61</v>
      </c>
      <c r="I221" s="143"/>
      <c r="J221" s="26">
        <f t="shared" ref="J221:U221" si="1047">J222+J315</f>
        <v>176395264.78</v>
      </c>
      <c r="K221" s="26">
        <f t="shared" si="1047"/>
        <v>116567064.78</v>
      </c>
      <c r="L221" s="26">
        <f t="shared" si="1047"/>
        <v>59828200</v>
      </c>
      <c r="M221" s="26">
        <f t="shared" si="1047"/>
        <v>0</v>
      </c>
      <c r="N221" s="26">
        <f t="shared" si="1047"/>
        <v>5849633.9299999997</v>
      </c>
      <c r="O221" s="26">
        <f t="shared" si="1047"/>
        <v>222666.67</v>
      </c>
      <c r="P221" s="26">
        <f t="shared" si="1047"/>
        <v>5626967.2599999998</v>
      </c>
      <c r="Q221" s="26">
        <f t="shared" si="1047"/>
        <v>0</v>
      </c>
      <c r="R221" s="26">
        <f t="shared" si="1047"/>
        <v>182244898.71000001</v>
      </c>
      <c r="S221" s="26">
        <f t="shared" si="1047"/>
        <v>116789731.45</v>
      </c>
      <c r="T221" s="26">
        <f t="shared" si="1047"/>
        <v>65455167.260000005</v>
      </c>
      <c r="U221" s="26">
        <f t="shared" si="1047"/>
        <v>0</v>
      </c>
      <c r="V221" s="26"/>
      <c r="W221" s="26"/>
      <c r="X221" s="26"/>
      <c r="Y221" s="26"/>
      <c r="Z221" s="26"/>
      <c r="AA221" s="26"/>
      <c r="AB221" s="26"/>
      <c r="AC221" s="26"/>
      <c r="AD221" s="26"/>
      <c r="AE221" s="26">
        <f t="shared" ref="AE221:AP221" si="1048">AE222+AE315</f>
        <v>164552216.5</v>
      </c>
      <c r="AF221" s="26">
        <f t="shared" si="1048"/>
        <v>107541061.5</v>
      </c>
      <c r="AG221" s="26">
        <f t="shared" si="1048"/>
        <v>57011155</v>
      </c>
      <c r="AH221" s="26">
        <f t="shared" si="1048"/>
        <v>0</v>
      </c>
      <c r="AI221" s="26">
        <f t="shared" si="1048"/>
        <v>1171999.1599999999</v>
      </c>
      <c r="AJ221" s="26">
        <f t="shared" si="1048"/>
        <v>1172000</v>
      </c>
      <c r="AK221" s="26">
        <f t="shared" si="1048"/>
        <v>-0.8399999999985448</v>
      </c>
      <c r="AL221" s="26">
        <f t="shared" si="1048"/>
        <v>0</v>
      </c>
      <c r="AM221" s="26">
        <f t="shared" si="1048"/>
        <v>165724215.66</v>
      </c>
      <c r="AN221" s="26">
        <f t="shared" si="1048"/>
        <v>108713061.5</v>
      </c>
      <c r="AO221" s="26">
        <f t="shared" si="1048"/>
        <v>57011154.159999996</v>
      </c>
      <c r="AP221" s="26">
        <f t="shared" si="1048"/>
        <v>0</v>
      </c>
      <c r="AQ221" s="26"/>
      <c r="AR221" s="26">
        <f t="shared" ref="AR221:BC221" si="1049">AR222+AR315</f>
        <v>163064906.40000001</v>
      </c>
      <c r="AS221" s="26">
        <f t="shared" si="1049"/>
        <v>106228852.40000001</v>
      </c>
      <c r="AT221" s="26">
        <f t="shared" si="1049"/>
        <v>56836054</v>
      </c>
      <c r="AU221" s="26">
        <f t="shared" si="1049"/>
        <v>0</v>
      </c>
      <c r="AV221" s="26">
        <f t="shared" si="1049"/>
        <v>1171999.95</v>
      </c>
      <c r="AW221" s="26">
        <f t="shared" si="1049"/>
        <v>1172000</v>
      </c>
      <c r="AX221" s="26">
        <f t="shared" si="1049"/>
        <v>-4.9999999995634425E-2</v>
      </c>
      <c r="AY221" s="26">
        <f t="shared" si="1049"/>
        <v>0</v>
      </c>
      <c r="AZ221" s="26">
        <f t="shared" si="1049"/>
        <v>164236906.34999999</v>
      </c>
      <c r="BA221" s="26">
        <f t="shared" si="1049"/>
        <v>107400852.40000001</v>
      </c>
      <c r="BB221" s="26">
        <f t="shared" si="1049"/>
        <v>56836053.950000003</v>
      </c>
      <c r="BC221" s="26">
        <f t="shared" si="1049"/>
        <v>0</v>
      </c>
    </row>
    <row r="222" spans="1:55" s="12" customFormat="1" ht="17.25" customHeight="1" x14ac:dyDescent="0.25">
      <c r="A222" s="144" t="s">
        <v>100</v>
      </c>
      <c r="B222" s="146"/>
      <c r="C222" s="146"/>
      <c r="D222" s="146"/>
      <c r="E222" s="120">
        <v>852</v>
      </c>
      <c r="F222" s="25" t="s">
        <v>101</v>
      </c>
      <c r="G222" s="25"/>
      <c r="H222" s="145" t="s">
        <v>61</v>
      </c>
      <c r="I222" s="25"/>
      <c r="J222" s="26">
        <f t="shared" ref="J222:U222" si="1050">J223+J248+J282+J295+J301</f>
        <v>165479427</v>
      </c>
      <c r="K222" s="26">
        <f t="shared" si="1050"/>
        <v>105651227</v>
      </c>
      <c r="L222" s="26">
        <f t="shared" si="1050"/>
        <v>59828200</v>
      </c>
      <c r="M222" s="26">
        <f t="shared" si="1050"/>
        <v>0</v>
      </c>
      <c r="N222" s="26">
        <f t="shared" si="1050"/>
        <v>5849633.9299999997</v>
      </c>
      <c r="O222" s="26">
        <f t="shared" si="1050"/>
        <v>222666.67</v>
      </c>
      <c r="P222" s="26">
        <f t="shared" si="1050"/>
        <v>5626967.2599999998</v>
      </c>
      <c r="Q222" s="26">
        <f t="shared" si="1050"/>
        <v>0</v>
      </c>
      <c r="R222" s="26">
        <f t="shared" si="1050"/>
        <v>171329060.93000001</v>
      </c>
      <c r="S222" s="26">
        <f t="shared" si="1050"/>
        <v>105873893.67</v>
      </c>
      <c r="T222" s="26">
        <f t="shared" si="1050"/>
        <v>65455167.260000005</v>
      </c>
      <c r="U222" s="26">
        <f t="shared" si="1050"/>
        <v>0</v>
      </c>
      <c r="V222" s="26"/>
      <c r="W222" s="26"/>
      <c r="X222" s="26"/>
      <c r="Y222" s="26"/>
      <c r="Z222" s="26"/>
      <c r="AA222" s="26"/>
      <c r="AB222" s="26"/>
      <c r="AC222" s="26"/>
      <c r="AD222" s="26"/>
      <c r="AE222" s="26">
        <f t="shared" ref="AE222:AP222" si="1051">AE223+AE248+AE282+AE295+AE301</f>
        <v>154112382</v>
      </c>
      <c r="AF222" s="26">
        <f t="shared" si="1051"/>
        <v>97101227</v>
      </c>
      <c r="AG222" s="26">
        <f t="shared" si="1051"/>
        <v>57011155</v>
      </c>
      <c r="AH222" s="26">
        <f t="shared" si="1051"/>
        <v>0</v>
      </c>
      <c r="AI222" s="26">
        <f t="shared" si="1051"/>
        <v>1171999.1599999999</v>
      </c>
      <c r="AJ222" s="26">
        <f t="shared" si="1051"/>
        <v>1172000</v>
      </c>
      <c r="AK222" s="26">
        <f t="shared" si="1051"/>
        <v>-0.8399999999985448</v>
      </c>
      <c r="AL222" s="26">
        <f t="shared" si="1051"/>
        <v>0</v>
      </c>
      <c r="AM222" s="26">
        <f t="shared" si="1051"/>
        <v>155284381.16</v>
      </c>
      <c r="AN222" s="26">
        <f t="shared" si="1051"/>
        <v>98273227</v>
      </c>
      <c r="AO222" s="26">
        <f t="shared" si="1051"/>
        <v>57011154.159999996</v>
      </c>
      <c r="AP222" s="26">
        <f t="shared" si="1051"/>
        <v>0</v>
      </c>
      <c r="AQ222" s="26"/>
      <c r="AR222" s="26">
        <f t="shared" ref="AR222:BC222" si="1052">AR223+AR248+AR282+AR295+AR301</f>
        <v>154113027</v>
      </c>
      <c r="AS222" s="26">
        <f t="shared" si="1052"/>
        <v>97276973</v>
      </c>
      <c r="AT222" s="26">
        <f t="shared" si="1052"/>
        <v>56836054</v>
      </c>
      <c r="AU222" s="26">
        <f t="shared" si="1052"/>
        <v>0</v>
      </c>
      <c r="AV222" s="26">
        <f t="shared" si="1052"/>
        <v>1171999.95</v>
      </c>
      <c r="AW222" s="26">
        <f t="shared" si="1052"/>
        <v>1172000</v>
      </c>
      <c r="AX222" s="26">
        <f t="shared" si="1052"/>
        <v>-4.9999999995634425E-2</v>
      </c>
      <c r="AY222" s="26">
        <f t="shared" si="1052"/>
        <v>0</v>
      </c>
      <c r="AZ222" s="26">
        <f t="shared" si="1052"/>
        <v>155285026.94999999</v>
      </c>
      <c r="BA222" s="26">
        <f t="shared" si="1052"/>
        <v>98448973</v>
      </c>
      <c r="BB222" s="26">
        <f t="shared" si="1052"/>
        <v>56836053.950000003</v>
      </c>
      <c r="BC222" s="26">
        <f t="shared" si="1052"/>
        <v>0</v>
      </c>
    </row>
    <row r="223" spans="1:55" s="12" customFormat="1" ht="17.25" customHeight="1" x14ac:dyDescent="0.25">
      <c r="A223" s="144" t="s">
        <v>150</v>
      </c>
      <c r="B223" s="146"/>
      <c r="C223" s="146"/>
      <c r="D223" s="146"/>
      <c r="E223" s="120">
        <v>852</v>
      </c>
      <c r="F223" s="25" t="s">
        <v>101</v>
      </c>
      <c r="G223" s="25" t="s">
        <v>11</v>
      </c>
      <c r="H223" s="145" t="s">
        <v>61</v>
      </c>
      <c r="I223" s="25"/>
      <c r="J223" s="26">
        <f>J224+J233+J227+J230+J236+J239+J242+J245</f>
        <v>45984128</v>
      </c>
      <c r="K223" s="26">
        <f t="shared" ref="K223:U223" si="1053">K224+K233+K227+K230+K236+K239+K242+K245</f>
        <v>34959728</v>
      </c>
      <c r="L223" s="26">
        <f t="shared" si="1053"/>
        <v>11024400</v>
      </c>
      <c r="M223" s="26">
        <f t="shared" si="1053"/>
        <v>0</v>
      </c>
      <c r="N223" s="26">
        <f t="shared" si="1053"/>
        <v>441868</v>
      </c>
      <c r="O223" s="26">
        <f t="shared" ref="O223" si="1054">O224+O233+O227+O230+O236+O239+O242+O245</f>
        <v>0</v>
      </c>
      <c r="P223" s="26">
        <f t="shared" ref="P223" si="1055">P224+P233+P227+P230+P236+P239+P242+P245</f>
        <v>441868</v>
      </c>
      <c r="Q223" s="26">
        <f t="shared" ref="Q223" si="1056">Q224+Q233+Q227+Q230+Q236+Q239+Q242+Q245</f>
        <v>0</v>
      </c>
      <c r="R223" s="26">
        <f t="shared" si="1053"/>
        <v>46425996</v>
      </c>
      <c r="S223" s="26">
        <f t="shared" si="1053"/>
        <v>34959728</v>
      </c>
      <c r="T223" s="26">
        <f t="shared" si="1053"/>
        <v>11466268</v>
      </c>
      <c r="U223" s="26">
        <f t="shared" si="1053"/>
        <v>0</v>
      </c>
      <c r="V223" s="26"/>
      <c r="W223" s="26"/>
      <c r="X223" s="26"/>
      <c r="Y223" s="26"/>
      <c r="Z223" s="26"/>
      <c r="AA223" s="26"/>
      <c r="AB223" s="26"/>
      <c r="AC223" s="26"/>
      <c r="AD223" s="26"/>
      <c r="AE223" s="26">
        <f t="shared" ref="AE223:AR223" si="1057">AE224+AE233+AE227+AE230+AE236+AE239+AE242+AE245</f>
        <v>42521458</v>
      </c>
      <c r="AF223" s="26">
        <f t="shared" ref="AF223" si="1058">AF224+AF233+AF227+AF230+AF236+AF239+AF242+AF245</f>
        <v>32143192</v>
      </c>
      <c r="AG223" s="26">
        <f t="shared" ref="AG223" si="1059">AG224+AG233+AG227+AG230+AG236+AG239+AG242+AG245</f>
        <v>10378266</v>
      </c>
      <c r="AH223" s="26">
        <f t="shared" ref="AH223:AP223" si="1060">AH224+AH233+AH227+AH230+AH236+AH239+AH242+AH245</f>
        <v>0</v>
      </c>
      <c r="AI223" s="26">
        <f t="shared" si="1060"/>
        <v>-0.74</v>
      </c>
      <c r="AJ223" s="26">
        <f t="shared" si="1060"/>
        <v>0</v>
      </c>
      <c r="AK223" s="26">
        <f t="shared" si="1060"/>
        <v>-0.74</v>
      </c>
      <c r="AL223" s="26">
        <f t="shared" si="1060"/>
        <v>0</v>
      </c>
      <c r="AM223" s="26">
        <f t="shared" si="1060"/>
        <v>42521457.259999998</v>
      </c>
      <c r="AN223" s="26">
        <f t="shared" si="1060"/>
        <v>32143192</v>
      </c>
      <c r="AO223" s="26">
        <f t="shared" si="1060"/>
        <v>10378265.26</v>
      </c>
      <c r="AP223" s="26">
        <f t="shared" si="1060"/>
        <v>0</v>
      </c>
      <c r="AQ223" s="26"/>
      <c r="AR223" s="26">
        <f t="shared" si="1057"/>
        <v>40898687</v>
      </c>
      <c r="AS223" s="26">
        <f t="shared" ref="AS223" si="1061">AS224+AS233+AS227+AS230+AS236+AS239+AS242+AS245</f>
        <v>30684728</v>
      </c>
      <c r="AT223" s="26">
        <f t="shared" ref="AT223" si="1062">AT224+AT233+AT227+AT230+AT236+AT239+AT242+AT245</f>
        <v>10213959</v>
      </c>
      <c r="AU223" s="26">
        <f t="shared" ref="AU223:BC223" si="1063">AU224+AU233+AU227+AU230+AU236+AU239+AU242+AU245</f>
        <v>0</v>
      </c>
      <c r="AV223" s="26">
        <f t="shared" si="1063"/>
        <v>0</v>
      </c>
      <c r="AW223" s="26">
        <f t="shared" si="1063"/>
        <v>0</v>
      </c>
      <c r="AX223" s="26">
        <f t="shared" si="1063"/>
        <v>0</v>
      </c>
      <c r="AY223" s="26">
        <f t="shared" si="1063"/>
        <v>0</v>
      </c>
      <c r="AZ223" s="26">
        <f t="shared" si="1063"/>
        <v>40898687</v>
      </c>
      <c r="BA223" s="26">
        <f t="shared" si="1063"/>
        <v>30684728</v>
      </c>
      <c r="BB223" s="26">
        <f t="shared" si="1063"/>
        <v>10213959</v>
      </c>
      <c r="BC223" s="26">
        <f t="shared" si="1063"/>
        <v>0</v>
      </c>
    </row>
    <row r="224" spans="1:55" s="12" customFormat="1" ht="58.5" hidden="1" customHeight="1" x14ac:dyDescent="0.25">
      <c r="A224" s="147" t="s">
        <v>743</v>
      </c>
      <c r="B224" s="146"/>
      <c r="C224" s="146"/>
      <c r="D224" s="146"/>
      <c r="E224" s="120">
        <v>852</v>
      </c>
      <c r="F224" s="143" t="s">
        <v>101</v>
      </c>
      <c r="G224" s="143" t="s">
        <v>11</v>
      </c>
      <c r="H224" s="145" t="s">
        <v>744</v>
      </c>
      <c r="I224" s="143"/>
      <c r="J224" s="110">
        <f t="shared" ref="J224:AV225" si="1064">J225</f>
        <v>30165128</v>
      </c>
      <c r="K224" s="110">
        <f t="shared" si="1064"/>
        <v>30165128</v>
      </c>
      <c r="L224" s="110">
        <f t="shared" si="1064"/>
        <v>0</v>
      </c>
      <c r="M224" s="110">
        <f t="shared" si="1064"/>
        <v>0</v>
      </c>
      <c r="N224" s="110">
        <f t="shared" si="1064"/>
        <v>0</v>
      </c>
      <c r="O224" s="110">
        <f t="shared" si="1064"/>
        <v>0</v>
      </c>
      <c r="P224" s="110">
        <f t="shared" si="1064"/>
        <v>0</v>
      </c>
      <c r="Q224" s="110">
        <f t="shared" si="1064"/>
        <v>0</v>
      </c>
      <c r="R224" s="110">
        <f t="shared" si="1064"/>
        <v>30165128</v>
      </c>
      <c r="S224" s="110">
        <f t="shared" si="1064"/>
        <v>30165128</v>
      </c>
      <c r="T224" s="110">
        <f t="shared" si="1064"/>
        <v>0</v>
      </c>
      <c r="U224" s="110">
        <f t="shared" si="1064"/>
        <v>0</v>
      </c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>
        <f t="shared" si="1064"/>
        <v>30165128</v>
      </c>
      <c r="AF224" s="110">
        <f t="shared" si="1064"/>
        <v>30165128</v>
      </c>
      <c r="AG224" s="110">
        <f t="shared" si="1064"/>
        <v>0</v>
      </c>
      <c r="AH224" s="110">
        <f t="shared" si="1064"/>
        <v>0</v>
      </c>
      <c r="AI224" s="110">
        <f t="shared" si="1064"/>
        <v>0</v>
      </c>
      <c r="AJ224" s="110">
        <f t="shared" si="1064"/>
        <v>0</v>
      </c>
      <c r="AK224" s="110">
        <f t="shared" si="1064"/>
        <v>0</v>
      </c>
      <c r="AL224" s="110">
        <f t="shared" si="1064"/>
        <v>0</v>
      </c>
      <c r="AM224" s="110">
        <f t="shared" si="1064"/>
        <v>30165128</v>
      </c>
      <c r="AN224" s="110">
        <f t="shared" si="1064"/>
        <v>30165128</v>
      </c>
      <c r="AO224" s="110">
        <f t="shared" si="1064"/>
        <v>0</v>
      </c>
      <c r="AP224" s="110">
        <f t="shared" si="1064"/>
        <v>0</v>
      </c>
      <c r="AQ224" s="110"/>
      <c r="AR224" s="110">
        <f t="shared" si="1064"/>
        <v>30165128</v>
      </c>
      <c r="AS224" s="110">
        <f t="shared" si="1064"/>
        <v>30165128</v>
      </c>
      <c r="AT224" s="110">
        <f t="shared" si="1064"/>
        <v>0</v>
      </c>
      <c r="AU224" s="110">
        <f t="shared" si="1064"/>
        <v>0</v>
      </c>
      <c r="AV224" s="110">
        <f t="shared" si="1064"/>
        <v>0</v>
      </c>
      <c r="AW224" s="110">
        <f t="shared" ref="AV224:BC225" si="1065">AW225</f>
        <v>0</v>
      </c>
      <c r="AX224" s="110">
        <f t="shared" si="1065"/>
        <v>0</v>
      </c>
      <c r="AY224" s="110">
        <f t="shared" si="1065"/>
        <v>0</v>
      </c>
      <c r="AZ224" s="110">
        <f t="shared" si="1065"/>
        <v>30165128</v>
      </c>
      <c r="BA224" s="110">
        <f t="shared" si="1065"/>
        <v>30165128</v>
      </c>
      <c r="BB224" s="110">
        <f t="shared" si="1065"/>
        <v>0</v>
      </c>
      <c r="BC224" s="110">
        <f t="shared" si="1065"/>
        <v>0</v>
      </c>
    </row>
    <row r="225" spans="1:55" s="12" customFormat="1" ht="17.25" hidden="1" customHeight="1" x14ac:dyDescent="0.25">
      <c r="A225" s="147" t="s">
        <v>53</v>
      </c>
      <c r="B225" s="146"/>
      <c r="C225" s="146"/>
      <c r="D225" s="146"/>
      <c r="E225" s="120">
        <v>852</v>
      </c>
      <c r="F225" s="143" t="s">
        <v>101</v>
      </c>
      <c r="G225" s="143" t="s">
        <v>11</v>
      </c>
      <c r="H225" s="145" t="s">
        <v>744</v>
      </c>
      <c r="I225" s="143" t="s">
        <v>107</v>
      </c>
      <c r="J225" s="110">
        <f t="shared" si="1064"/>
        <v>30165128</v>
      </c>
      <c r="K225" s="110">
        <f t="shared" si="1064"/>
        <v>30165128</v>
      </c>
      <c r="L225" s="110">
        <f t="shared" si="1064"/>
        <v>0</v>
      </c>
      <c r="M225" s="110">
        <f t="shared" si="1064"/>
        <v>0</v>
      </c>
      <c r="N225" s="110">
        <f t="shared" si="1064"/>
        <v>0</v>
      </c>
      <c r="O225" s="110">
        <f t="shared" si="1064"/>
        <v>0</v>
      </c>
      <c r="P225" s="110">
        <f t="shared" si="1064"/>
        <v>0</v>
      </c>
      <c r="Q225" s="110">
        <f t="shared" si="1064"/>
        <v>0</v>
      </c>
      <c r="R225" s="110">
        <f t="shared" si="1064"/>
        <v>30165128</v>
      </c>
      <c r="S225" s="110">
        <f t="shared" si="1064"/>
        <v>30165128</v>
      </c>
      <c r="T225" s="110">
        <f t="shared" si="1064"/>
        <v>0</v>
      </c>
      <c r="U225" s="110">
        <f t="shared" si="1064"/>
        <v>0</v>
      </c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>
        <f t="shared" si="1064"/>
        <v>30165128</v>
      </c>
      <c r="AF225" s="110">
        <f t="shared" si="1064"/>
        <v>30165128</v>
      </c>
      <c r="AG225" s="110">
        <f t="shared" si="1064"/>
        <v>0</v>
      </c>
      <c r="AH225" s="110">
        <f t="shared" si="1064"/>
        <v>0</v>
      </c>
      <c r="AI225" s="110">
        <f t="shared" si="1064"/>
        <v>0</v>
      </c>
      <c r="AJ225" s="110">
        <f t="shared" si="1064"/>
        <v>0</v>
      </c>
      <c r="AK225" s="110">
        <f t="shared" si="1064"/>
        <v>0</v>
      </c>
      <c r="AL225" s="110">
        <f t="shared" si="1064"/>
        <v>0</v>
      </c>
      <c r="AM225" s="110">
        <f t="shared" si="1064"/>
        <v>30165128</v>
      </c>
      <c r="AN225" s="110">
        <f t="shared" si="1064"/>
        <v>30165128</v>
      </c>
      <c r="AO225" s="110">
        <f t="shared" si="1064"/>
        <v>0</v>
      </c>
      <c r="AP225" s="110">
        <f t="shared" si="1064"/>
        <v>0</v>
      </c>
      <c r="AQ225" s="110"/>
      <c r="AR225" s="110">
        <f t="shared" si="1064"/>
        <v>30165128</v>
      </c>
      <c r="AS225" s="110">
        <f t="shared" si="1064"/>
        <v>30165128</v>
      </c>
      <c r="AT225" s="110">
        <f t="shared" si="1064"/>
        <v>0</v>
      </c>
      <c r="AU225" s="110">
        <f t="shared" si="1064"/>
        <v>0</v>
      </c>
      <c r="AV225" s="110">
        <f t="shared" si="1065"/>
        <v>0</v>
      </c>
      <c r="AW225" s="110">
        <f t="shared" si="1065"/>
        <v>0</v>
      </c>
      <c r="AX225" s="110">
        <f t="shared" si="1065"/>
        <v>0</v>
      </c>
      <c r="AY225" s="110">
        <f t="shared" si="1065"/>
        <v>0</v>
      </c>
      <c r="AZ225" s="110">
        <f t="shared" si="1065"/>
        <v>30165128</v>
      </c>
      <c r="BA225" s="110">
        <f t="shared" si="1065"/>
        <v>30165128</v>
      </c>
      <c r="BB225" s="110">
        <f t="shared" si="1065"/>
        <v>0</v>
      </c>
      <c r="BC225" s="110">
        <f t="shared" si="1065"/>
        <v>0</v>
      </c>
    </row>
    <row r="226" spans="1:55" s="12" customFormat="1" ht="17.25" hidden="1" customHeight="1" x14ac:dyDescent="0.25">
      <c r="A226" s="147" t="s">
        <v>108</v>
      </c>
      <c r="B226" s="35"/>
      <c r="C226" s="35"/>
      <c r="D226" s="35"/>
      <c r="E226" s="120">
        <v>852</v>
      </c>
      <c r="F226" s="143" t="s">
        <v>101</v>
      </c>
      <c r="G226" s="143" t="s">
        <v>11</v>
      </c>
      <c r="H226" s="145" t="s">
        <v>744</v>
      </c>
      <c r="I226" s="143" t="s">
        <v>109</v>
      </c>
      <c r="J226" s="110">
        <v>30165128</v>
      </c>
      <c r="K226" s="110">
        <f>J226</f>
        <v>30165128</v>
      </c>
      <c r="L226" s="110"/>
      <c r="M226" s="110"/>
      <c r="N226" s="110"/>
      <c r="O226" s="110">
        <f>N226</f>
        <v>0</v>
      </c>
      <c r="P226" s="110"/>
      <c r="Q226" s="110"/>
      <c r="R226" s="110">
        <f t="shared" si="960"/>
        <v>30165128</v>
      </c>
      <c r="S226" s="110">
        <f t="shared" si="961"/>
        <v>30165128</v>
      </c>
      <c r="T226" s="110">
        <f t="shared" si="962"/>
        <v>0</v>
      </c>
      <c r="U226" s="110">
        <f t="shared" si="963"/>
        <v>0</v>
      </c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>
        <v>30165128</v>
      </c>
      <c r="AF226" s="110">
        <f>AE226</f>
        <v>30165128</v>
      </c>
      <c r="AG226" s="110"/>
      <c r="AH226" s="110"/>
      <c r="AI226" s="110"/>
      <c r="AJ226" s="110">
        <f>AI226</f>
        <v>0</v>
      </c>
      <c r="AK226" s="110"/>
      <c r="AL226" s="110"/>
      <c r="AM226" s="110">
        <f t="shared" ref="AM226" si="1066">AE226+AI226</f>
        <v>30165128</v>
      </c>
      <c r="AN226" s="110">
        <f t="shared" ref="AN226" si="1067">AF226+AJ226</f>
        <v>30165128</v>
      </c>
      <c r="AO226" s="110">
        <f t="shared" ref="AO226" si="1068">AG226+AK226</f>
        <v>0</v>
      </c>
      <c r="AP226" s="110">
        <f t="shared" ref="AP226" si="1069">AH226+AL226</f>
        <v>0</v>
      </c>
      <c r="AQ226" s="110"/>
      <c r="AR226" s="110">
        <v>30165128</v>
      </c>
      <c r="AS226" s="110">
        <f>AR226</f>
        <v>30165128</v>
      </c>
      <c r="AT226" s="110"/>
      <c r="AU226" s="110"/>
      <c r="AV226" s="110"/>
      <c r="AW226" s="110">
        <f>AV226</f>
        <v>0</v>
      </c>
      <c r="AX226" s="110"/>
      <c r="AY226" s="110"/>
      <c r="AZ226" s="110">
        <f t="shared" ref="AZ226" si="1070">AR226+AV226</f>
        <v>30165128</v>
      </c>
      <c r="BA226" s="110">
        <f t="shared" ref="BA226" si="1071">AS226+AW226</f>
        <v>30165128</v>
      </c>
      <c r="BB226" s="110">
        <f t="shared" ref="BB226" si="1072">AT226+AX226</f>
        <v>0</v>
      </c>
      <c r="BC226" s="110">
        <f t="shared" ref="BC226" si="1073">AU226+AY226</f>
        <v>0</v>
      </c>
    </row>
    <row r="227" spans="1:55" s="150" customFormat="1" ht="31.5" customHeight="1" x14ac:dyDescent="0.25">
      <c r="A227" s="147" t="s">
        <v>151</v>
      </c>
      <c r="B227" s="35"/>
      <c r="C227" s="35"/>
      <c r="D227" s="111"/>
      <c r="E227" s="120">
        <v>852</v>
      </c>
      <c r="F227" s="148" t="s">
        <v>101</v>
      </c>
      <c r="G227" s="148" t="s">
        <v>11</v>
      </c>
      <c r="H227" s="145" t="s">
        <v>152</v>
      </c>
      <c r="I227" s="148"/>
      <c r="J227" s="110">
        <f t="shared" ref="J227:AV228" si="1074">J228</f>
        <v>7868000</v>
      </c>
      <c r="K227" s="110">
        <f t="shared" si="1074"/>
        <v>0</v>
      </c>
      <c r="L227" s="110">
        <f t="shared" si="1074"/>
        <v>7868000</v>
      </c>
      <c r="M227" s="110">
        <f t="shared" si="1074"/>
        <v>0</v>
      </c>
      <c r="N227" s="110">
        <f t="shared" si="1074"/>
        <v>180921</v>
      </c>
      <c r="O227" s="110">
        <f t="shared" si="1074"/>
        <v>0</v>
      </c>
      <c r="P227" s="110">
        <f t="shared" si="1074"/>
        <v>180921</v>
      </c>
      <c r="Q227" s="110">
        <f t="shared" si="1074"/>
        <v>0</v>
      </c>
      <c r="R227" s="110">
        <f t="shared" si="1074"/>
        <v>8048921</v>
      </c>
      <c r="S227" s="110">
        <f t="shared" si="1074"/>
        <v>0</v>
      </c>
      <c r="T227" s="110">
        <f t="shared" si="1074"/>
        <v>8048921</v>
      </c>
      <c r="U227" s="110">
        <f t="shared" si="1074"/>
        <v>0</v>
      </c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>
        <f t="shared" si="1074"/>
        <v>7392104</v>
      </c>
      <c r="AF227" s="110">
        <f t="shared" si="1074"/>
        <v>0</v>
      </c>
      <c r="AG227" s="110">
        <f t="shared" si="1074"/>
        <v>7392104</v>
      </c>
      <c r="AH227" s="110">
        <f t="shared" si="1074"/>
        <v>0</v>
      </c>
      <c r="AI227" s="110">
        <f t="shared" si="1074"/>
        <v>0</v>
      </c>
      <c r="AJ227" s="110">
        <f t="shared" si="1074"/>
        <v>0</v>
      </c>
      <c r="AK227" s="110">
        <f t="shared" si="1074"/>
        <v>0</v>
      </c>
      <c r="AL227" s="110">
        <f t="shared" si="1074"/>
        <v>0</v>
      </c>
      <c r="AM227" s="110">
        <f t="shared" si="1074"/>
        <v>7392104</v>
      </c>
      <c r="AN227" s="110">
        <f t="shared" si="1074"/>
        <v>0</v>
      </c>
      <c r="AO227" s="110">
        <f t="shared" si="1074"/>
        <v>7392104</v>
      </c>
      <c r="AP227" s="110">
        <f t="shared" si="1074"/>
        <v>0</v>
      </c>
      <c r="AQ227" s="110"/>
      <c r="AR227" s="110">
        <f t="shared" si="1074"/>
        <v>7304559</v>
      </c>
      <c r="AS227" s="110">
        <f t="shared" si="1074"/>
        <v>0</v>
      </c>
      <c r="AT227" s="110">
        <f t="shared" si="1074"/>
        <v>7304559</v>
      </c>
      <c r="AU227" s="110">
        <f t="shared" si="1074"/>
        <v>0</v>
      </c>
      <c r="AV227" s="110">
        <f t="shared" si="1074"/>
        <v>0</v>
      </c>
      <c r="AW227" s="110">
        <f t="shared" ref="AV227:BC228" si="1075">AW228</f>
        <v>0</v>
      </c>
      <c r="AX227" s="110">
        <f t="shared" si="1075"/>
        <v>0</v>
      </c>
      <c r="AY227" s="110">
        <f t="shared" si="1075"/>
        <v>0</v>
      </c>
      <c r="AZ227" s="110">
        <f t="shared" si="1075"/>
        <v>7304559</v>
      </c>
      <c r="BA227" s="110">
        <f t="shared" si="1075"/>
        <v>0</v>
      </c>
      <c r="BB227" s="110">
        <f t="shared" si="1075"/>
        <v>7304559</v>
      </c>
      <c r="BC227" s="110">
        <f t="shared" si="1075"/>
        <v>0</v>
      </c>
    </row>
    <row r="228" spans="1:55" s="150" customFormat="1" ht="63" customHeight="1" x14ac:dyDescent="0.25">
      <c r="A228" s="147" t="s">
        <v>53</v>
      </c>
      <c r="B228" s="35"/>
      <c r="C228" s="35"/>
      <c r="D228" s="35"/>
      <c r="E228" s="120">
        <v>852</v>
      </c>
      <c r="F228" s="148" t="s">
        <v>101</v>
      </c>
      <c r="G228" s="148" t="s">
        <v>11</v>
      </c>
      <c r="H228" s="145" t="s">
        <v>152</v>
      </c>
      <c r="I228" s="148" t="s">
        <v>107</v>
      </c>
      <c r="J228" s="110">
        <f t="shared" si="1074"/>
        <v>7868000</v>
      </c>
      <c r="K228" s="110">
        <f t="shared" si="1074"/>
        <v>0</v>
      </c>
      <c r="L228" s="110">
        <f t="shared" si="1074"/>
        <v>7868000</v>
      </c>
      <c r="M228" s="110">
        <f t="shared" si="1074"/>
        <v>0</v>
      </c>
      <c r="N228" s="110">
        <f t="shared" si="1074"/>
        <v>180921</v>
      </c>
      <c r="O228" s="110">
        <f t="shared" si="1074"/>
        <v>0</v>
      </c>
      <c r="P228" s="110">
        <f t="shared" si="1074"/>
        <v>180921</v>
      </c>
      <c r="Q228" s="110">
        <f t="shared" si="1074"/>
        <v>0</v>
      </c>
      <c r="R228" s="110">
        <f t="shared" si="1074"/>
        <v>8048921</v>
      </c>
      <c r="S228" s="110">
        <f t="shared" si="1074"/>
        <v>0</v>
      </c>
      <c r="T228" s="110">
        <f t="shared" si="1074"/>
        <v>8048921</v>
      </c>
      <c r="U228" s="110">
        <f t="shared" si="1074"/>
        <v>0</v>
      </c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>
        <f t="shared" si="1074"/>
        <v>7392104</v>
      </c>
      <c r="AF228" s="110">
        <f t="shared" si="1074"/>
        <v>0</v>
      </c>
      <c r="AG228" s="110">
        <f t="shared" si="1074"/>
        <v>7392104</v>
      </c>
      <c r="AH228" s="110">
        <f t="shared" si="1074"/>
        <v>0</v>
      </c>
      <c r="AI228" s="110">
        <f t="shared" si="1074"/>
        <v>0</v>
      </c>
      <c r="AJ228" s="110">
        <f t="shared" si="1074"/>
        <v>0</v>
      </c>
      <c r="AK228" s="110">
        <f t="shared" si="1074"/>
        <v>0</v>
      </c>
      <c r="AL228" s="110">
        <f t="shared" si="1074"/>
        <v>0</v>
      </c>
      <c r="AM228" s="110">
        <f t="shared" si="1074"/>
        <v>7392104</v>
      </c>
      <c r="AN228" s="110">
        <f t="shared" si="1074"/>
        <v>0</v>
      </c>
      <c r="AO228" s="110">
        <f t="shared" si="1074"/>
        <v>7392104</v>
      </c>
      <c r="AP228" s="110">
        <f t="shared" si="1074"/>
        <v>0</v>
      </c>
      <c r="AQ228" s="110"/>
      <c r="AR228" s="110">
        <f t="shared" si="1074"/>
        <v>7304559</v>
      </c>
      <c r="AS228" s="110">
        <f t="shared" si="1074"/>
        <v>0</v>
      </c>
      <c r="AT228" s="110">
        <f t="shared" si="1074"/>
        <v>7304559</v>
      </c>
      <c r="AU228" s="110">
        <f t="shared" si="1074"/>
        <v>0</v>
      </c>
      <c r="AV228" s="110">
        <f t="shared" si="1075"/>
        <v>0</v>
      </c>
      <c r="AW228" s="110">
        <f t="shared" si="1075"/>
        <v>0</v>
      </c>
      <c r="AX228" s="110">
        <f t="shared" si="1075"/>
        <v>0</v>
      </c>
      <c r="AY228" s="110">
        <f t="shared" si="1075"/>
        <v>0</v>
      </c>
      <c r="AZ228" s="110">
        <f t="shared" si="1075"/>
        <v>7304559</v>
      </c>
      <c r="BA228" s="110">
        <f t="shared" si="1075"/>
        <v>0</v>
      </c>
      <c r="BB228" s="110">
        <f t="shared" si="1075"/>
        <v>7304559</v>
      </c>
      <c r="BC228" s="110">
        <f t="shared" si="1075"/>
        <v>0</v>
      </c>
    </row>
    <row r="229" spans="1:55" s="150" customFormat="1" ht="33.75" customHeight="1" x14ac:dyDescent="0.25">
      <c r="A229" s="147" t="s">
        <v>108</v>
      </c>
      <c r="B229" s="35"/>
      <c r="C229" s="35"/>
      <c r="D229" s="35"/>
      <c r="E229" s="120">
        <v>852</v>
      </c>
      <c r="F229" s="148" t="s">
        <v>101</v>
      </c>
      <c r="G229" s="148" t="s">
        <v>11</v>
      </c>
      <c r="H229" s="145" t="s">
        <v>152</v>
      </c>
      <c r="I229" s="143" t="s">
        <v>109</v>
      </c>
      <c r="J229" s="110">
        <v>7868000</v>
      </c>
      <c r="K229" s="110"/>
      <c r="L229" s="110">
        <f>J229</f>
        <v>7868000</v>
      </c>
      <c r="M229" s="110"/>
      <c r="N229" s="110">
        <f>104000+76921</f>
        <v>180921</v>
      </c>
      <c r="O229" s="110"/>
      <c r="P229" s="110">
        <f>N229</f>
        <v>180921</v>
      </c>
      <c r="Q229" s="110"/>
      <c r="R229" s="110">
        <f t="shared" si="960"/>
        <v>8048921</v>
      </c>
      <c r="S229" s="110">
        <f t="shared" si="961"/>
        <v>0</v>
      </c>
      <c r="T229" s="110">
        <f t="shared" si="962"/>
        <v>8048921</v>
      </c>
      <c r="U229" s="110">
        <f t="shared" si="963"/>
        <v>0</v>
      </c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>
        <v>7392104</v>
      </c>
      <c r="AF229" s="110"/>
      <c r="AG229" s="110">
        <f>AE229</f>
        <v>7392104</v>
      </c>
      <c r="AH229" s="110"/>
      <c r="AI229" s="110"/>
      <c r="AJ229" s="110"/>
      <c r="AK229" s="110">
        <f>AI229</f>
        <v>0</v>
      </c>
      <c r="AL229" s="110"/>
      <c r="AM229" s="110">
        <f t="shared" ref="AM229" si="1076">AE229+AI229</f>
        <v>7392104</v>
      </c>
      <c r="AN229" s="110">
        <f t="shared" ref="AN229" si="1077">AF229+AJ229</f>
        <v>0</v>
      </c>
      <c r="AO229" s="110">
        <f t="shared" ref="AO229" si="1078">AG229+AK229</f>
        <v>7392104</v>
      </c>
      <c r="AP229" s="110">
        <f t="shared" ref="AP229" si="1079">AH229+AL229</f>
        <v>0</v>
      </c>
      <c r="AQ229" s="110"/>
      <c r="AR229" s="110">
        <v>7304559</v>
      </c>
      <c r="AS229" s="110"/>
      <c r="AT229" s="110">
        <f>AR229</f>
        <v>7304559</v>
      </c>
      <c r="AU229" s="110"/>
      <c r="AV229" s="110"/>
      <c r="AW229" s="110"/>
      <c r="AX229" s="110">
        <f>AV229</f>
        <v>0</v>
      </c>
      <c r="AY229" s="110"/>
      <c r="AZ229" s="110">
        <f t="shared" ref="AZ229" si="1080">AR229+AV229</f>
        <v>7304559</v>
      </c>
      <c r="BA229" s="110">
        <f t="shared" ref="BA229" si="1081">AS229+AW229</f>
        <v>0</v>
      </c>
      <c r="BB229" s="110">
        <f t="shared" ref="BB229" si="1082">AT229+AX229</f>
        <v>7304559</v>
      </c>
      <c r="BC229" s="110">
        <f t="shared" ref="BC229" si="1083">AU229+AY229</f>
        <v>0</v>
      </c>
    </row>
    <row r="230" spans="1:55" s="12" customFormat="1" ht="31.5" customHeight="1" x14ac:dyDescent="0.25">
      <c r="A230" s="147" t="s">
        <v>155</v>
      </c>
      <c r="B230" s="146"/>
      <c r="C230" s="146"/>
      <c r="D230" s="146"/>
      <c r="E230" s="120">
        <v>852</v>
      </c>
      <c r="F230" s="143" t="s">
        <v>101</v>
      </c>
      <c r="G230" s="143" t="s">
        <v>11</v>
      </c>
      <c r="H230" s="145" t="s">
        <v>156</v>
      </c>
      <c r="I230" s="143"/>
      <c r="J230" s="110">
        <f t="shared" ref="J230:BC230" si="1084">J231</f>
        <v>10000</v>
      </c>
      <c r="K230" s="110">
        <f t="shared" si="1084"/>
        <v>0</v>
      </c>
      <c r="L230" s="110">
        <f t="shared" si="1084"/>
        <v>10000</v>
      </c>
      <c r="M230" s="110">
        <f t="shared" si="1084"/>
        <v>0</v>
      </c>
      <c r="N230" s="110">
        <f t="shared" si="1084"/>
        <v>158550</v>
      </c>
      <c r="O230" s="110">
        <f t="shared" si="1084"/>
        <v>0</v>
      </c>
      <c r="P230" s="110">
        <f t="shared" si="1084"/>
        <v>158550</v>
      </c>
      <c r="Q230" s="110">
        <f t="shared" si="1084"/>
        <v>0</v>
      </c>
      <c r="R230" s="110">
        <f t="shared" si="1084"/>
        <v>168550</v>
      </c>
      <c r="S230" s="110">
        <f t="shared" si="1084"/>
        <v>0</v>
      </c>
      <c r="T230" s="110">
        <f t="shared" si="1084"/>
        <v>168550</v>
      </c>
      <c r="U230" s="110">
        <f t="shared" si="1084"/>
        <v>0</v>
      </c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>
        <f t="shared" si="1084"/>
        <v>0</v>
      </c>
      <c r="AF230" s="110">
        <f t="shared" si="1084"/>
        <v>0</v>
      </c>
      <c r="AG230" s="110">
        <f t="shared" si="1084"/>
        <v>0</v>
      </c>
      <c r="AH230" s="110">
        <f t="shared" si="1084"/>
        <v>0</v>
      </c>
      <c r="AI230" s="110">
        <f t="shared" si="1084"/>
        <v>0</v>
      </c>
      <c r="AJ230" s="110">
        <f t="shared" si="1084"/>
        <v>0</v>
      </c>
      <c r="AK230" s="110">
        <f t="shared" si="1084"/>
        <v>0</v>
      </c>
      <c r="AL230" s="110">
        <f t="shared" si="1084"/>
        <v>0</v>
      </c>
      <c r="AM230" s="110">
        <f t="shared" si="1084"/>
        <v>0</v>
      </c>
      <c r="AN230" s="110">
        <f t="shared" si="1084"/>
        <v>0</v>
      </c>
      <c r="AO230" s="110">
        <f t="shared" si="1084"/>
        <v>0</v>
      </c>
      <c r="AP230" s="110">
        <f t="shared" si="1084"/>
        <v>0</v>
      </c>
      <c r="AQ230" s="110"/>
      <c r="AR230" s="110">
        <f t="shared" si="1084"/>
        <v>0</v>
      </c>
      <c r="AS230" s="110">
        <f t="shared" si="1084"/>
        <v>0</v>
      </c>
      <c r="AT230" s="110">
        <f t="shared" si="1084"/>
        <v>0</v>
      </c>
      <c r="AU230" s="110">
        <f t="shared" si="1084"/>
        <v>0</v>
      </c>
      <c r="AV230" s="110">
        <f t="shared" si="1084"/>
        <v>0</v>
      </c>
      <c r="AW230" s="110">
        <f t="shared" si="1084"/>
        <v>0</v>
      </c>
      <c r="AX230" s="110">
        <f t="shared" si="1084"/>
        <v>0</v>
      </c>
      <c r="AY230" s="110">
        <f t="shared" si="1084"/>
        <v>0</v>
      </c>
      <c r="AZ230" s="110">
        <f t="shared" si="1084"/>
        <v>0</v>
      </c>
      <c r="BA230" s="110">
        <f t="shared" si="1084"/>
        <v>0</v>
      </c>
      <c r="BB230" s="110">
        <f t="shared" si="1084"/>
        <v>0</v>
      </c>
      <c r="BC230" s="110">
        <f t="shared" si="1084"/>
        <v>0</v>
      </c>
    </row>
    <row r="231" spans="1:55" s="12" customFormat="1" ht="63" customHeight="1" x14ac:dyDescent="0.25">
      <c r="A231" s="147" t="s">
        <v>53</v>
      </c>
      <c r="B231" s="146"/>
      <c r="C231" s="146"/>
      <c r="D231" s="146"/>
      <c r="E231" s="120">
        <v>852</v>
      </c>
      <c r="F231" s="143" t="s">
        <v>101</v>
      </c>
      <c r="G231" s="143" t="s">
        <v>11</v>
      </c>
      <c r="H231" s="145" t="s">
        <v>156</v>
      </c>
      <c r="I231" s="143" t="s">
        <v>107</v>
      </c>
      <c r="J231" s="110">
        <f t="shared" ref="J231:BC231" si="1085">J232</f>
        <v>10000</v>
      </c>
      <c r="K231" s="110">
        <f t="shared" si="1085"/>
        <v>0</v>
      </c>
      <c r="L231" s="110">
        <f t="shared" si="1085"/>
        <v>10000</v>
      </c>
      <c r="M231" s="110">
        <f t="shared" si="1085"/>
        <v>0</v>
      </c>
      <c r="N231" s="110">
        <f t="shared" si="1085"/>
        <v>158550</v>
      </c>
      <c r="O231" s="110">
        <f t="shared" si="1085"/>
        <v>0</v>
      </c>
      <c r="P231" s="110">
        <f t="shared" si="1085"/>
        <v>158550</v>
      </c>
      <c r="Q231" s="110">
        <f t="shared" si="1085"/>
        <v>0</v>
      </c>
      <c r="R231" s="110">
        <f t="shared" si="1085"/>
        <v>168550</v>
      </c>
      <c r="S231" s="110">
        <f t="shared" si="1085"/>
        <v>0</v>
      </c>
      <c r="T231" s="110">
        <f t="shared" si="1085"/>
        <v>168550</v>
      </c>
      <c r="U231" s="110">
        <f t="shared" si="1085"/>
        <v>0</v>
      </c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>
        <f t="shared" si="1085"/>
        <v>0</v>
      </c>
      <c r="AF231" s="110">
        <f t="shared" si="1085"/>
        <v>0</v>
      </c>
      <c r="AG231" s="110">
        <f t="shared" si="1085"/>
        <v>0</v>
      </c>
      <c r="AH231" s="110">
        <f t="shared" si="1085"/>
        <v>0</v>
      </c>
      <c r="AI231" s="110">
        <f t="shared" si="1085"/>
        <v>0</v>
      </c>
      <c r="AJ231" s="110">
        <f t="shared" si="1085"/>
        <v>0</v>
      </c>
      <c r="AK231" s="110">
        <f t="shared" si="1085"/>
        <v>0</v>
      </c>
      <c r="AL231" s="110">
        <f t="shared" si="1085"/>
        <v>0</v>
      </c>
      <c r="AM231" s="110">
        <f t="shared" si="1085"/>
        <v>0</v>
      </c>
      <c r="AN231" s="110">
        <f t="shared" si="1085"/>
        <v>0</v>
      </c>
      <c r="AO231" s="110">
        <f t="shared" si="1085"/>
        <v>0</v>
      </c>
      <c r="AP231" s="110">
        <f t="shared" si="1085"/>
        <v>0</v>
      </c>
      <c r="AQ231" s="110"/>
      <c r="AR231" s="110">
        <f t="shared" si="1085"/>
        <v>0</v>
      </c>
      <c r="AS231" s="110">
        <f t="shared" si="1085"/>
        <v>0</v>
      </c>
      <c r="AT231" s="110">
        <f t="shared" si="1085"/>
        <v>0</v>
      </c>
      <c r="AU231" s="110">
        <f t="shared" si="1085"/>
        <v>0</v>
      </c>
      <c r="AV231" s="110">
        <f t="shared" si="1085"/>
        <v>0</v>
      </c>
      <c r="AW231" s="110">
        <f t="shared" si="1085"/>
        <v>0</v>
      </c>
      <c r="AX231" s="110">
        <f t="shared" si="1085"/>
        <v>0</v>
      </c>
      <c r="AY231" s="110">
        <f t="shared" si="1085"/>
        <v>0</v>
      </c>
      <c r="AZ231" s="110">
        <f t="shared" si="1085"/>
        <v>0</v>
      </c>
      <c r="BA231" s="110">
        <f t="shared" si="1085"/>
        <v>0</v>
      </c>
      <c r="BB231" s="110">
        <f t="shared" si="1085"/>
        <v>0</v>
      </c>
      <c r="BC231" s="110">
        <f t="shared" si="1085"/>
        <v>0</v>
      </c>
    </row>
    <row r="232" spans="1:55" s="12" customFormat="1" ht="32.25" customHeight="1" x14ac:dyDescent="0.25">
      <c r="A232" s="147" t="s">
        <v>108</v>
      </c>
      <c r="B232" s="35"/>
      <c r="C232" s="35"/>
      <c r="D232" s="35"/>
      <c r="E232" s="120">
        <v>852</v>
      </c>
      <c r="F232" s="143" t="s">
        <v>101</v>
      </c>
      <c r="G232" s="143" t="s">
        <v>11</v>
      </c>
      <c r="H232" s="145" t="s">
        <v>156</v>
      </c>
      <c r="I232" s="143" t="s">
        <v>109</v>
      </c>
      <c r="J232" s="110">
        <v>10000</v>
      </c>
      <c r="K232" s="110"/>
      <c r="L232" s="110">
        <f>J232</f>
        <v>10000</v>
      </c>
      <c r="M232" s="110"/>
      <c r="N232" s="110">
        <f>130000+7250+21300</f>
        <v>158550</v>
      </c>
      <c r="O232" s="110"/>
      <c r="P232" s="110">
        <f>N232</f>
        <v>158550</v>
      </c>
      <c r="Q232" s="110"/>
      <c r="R232" s="110">
        <f t="shared" si="960"/>
        <v>168550</v>
      </c>
      <c r="S232" s="110">
        <f t="shared" si="961"/>
        <v>0</v>
      </c>
      <c r="T232" s="110">
        <f t="shared" si="962"/>
        <v>168550</v>
      </c>
      <c r="U232" s="110">
        <f t="shared" si="963"/>
        <v>0</v>
      </c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>
        <f>AE232</f>
        <v>0</v>
      </c>
      <c r="AH232" s="110"/>
      <c r="AI232" s="110"/>
      <c r="AJ232" s="110"/>
      <c r="AK232" s="110">
        <f>AI232</f>
        <v>0</v>
      </c>
      <c r="AL232" s="110"/>
      <c r="AM232" s="110">
        <f t="shared" ref="AM232" si="1086">AE232+AI232</f>
        <v>0</v>
      </c>
      <c r="AN232" s="110">
        <f t="shared" ref="AN232" si="1087">AF232+AJ232</f>
        <v>0</v>
      </c>
      <c r="AO232" s="110">
        <f t="shared" ref="AO232" si="1088">AG232+AK232</f>
        <v>0</v>
      </c>
      <c r="AP232" s="110">
        <f t="shared" ref="AP232" si="1089">AH232+AL232</f>
        <v>0</v>
      </c>
      <c r="AQ232" s="110"/>
      <c r="AR232" s="110"/>
      <c r="AS232" s="110"/>
      <c r="AT232" s="110">
        <f>AR232</f>
        <v>0</v>
      </c>
      <c r="AU232" s="110"/>
      <c r="AV232" s="110"/>
      <c r="AW232" s="110"/>
      <c r="AX232" s="110">
        <f>AV232</f>
        <v>0</v>
      </c>
      <c r="AY232" s="110"/>
      <c r="AZ232" s="110">
        <f t="shared" ref="AZ232" si="1090">AR232+AV232</f>
        <v>0</v>
      </c>
      <c r="BA232" s="110">
        <f t="shared" ref="BA232" si="1091">AS232+AW232</f>
        <v>0</v>
      </c>
      <c r="BB232" s="110">
        <f t="shared" ref="BB232" si="1092">AT232+AX232</f>
        <v>0</v>
      </c>
      <c r="BC232" s="110">
        <f t="shared" ref="BC232" si="1093">AU232+AY232</f>
        <v>0</v>
      </c>
    </row>
    <row r="233" spans="1:55" s="109" customFormat="1" ht="32.25" hidden="1" customHeight="1" x14ac:dyDescent="0.25">
      <c r="A233" s="147" t="s">
        <v>153</v>
      </c>
      <c r="B233" s="35"/>
      <c r="C233" s="35"/>
      <c r="D233" s="35"/>
      <c r="E233" s="120">
        <v>852</v>
      </c>
      <c r="F233" s="148" t="s">
        <v>101</v>
      </c>
      <c r="G233" s="148" t="s">
        <v>11</v>
      </c>
      <c r="H233" s="145" t="s">
        <v>154</v>
      </c>
      <c r="I233" s="148"/>
      <c r="J233" s="110">
        <f t="shared" ref="J233:AV234" si="1094">J234</f>
        <v>2909400</v>
      </c>
      <c r="K233" s="110">
        <f t="shared" si="1094"/>
        <v>0</v>
      </c>
      <c r="L233" s="110">
        <f t="shared" si="1094"/>
        <v>2909400</v>
      </c>
      <c r="M233" s="110">
        <f t="shared" si="1094"/>
        <v>0</v>
      </c>
      <c r="N233" s="110">
        <f t="shared" si="1094"/>
        <v>0</v>
      </c>
      <c r="O233" s="110">
        <f t="shared" si="1094"/>
        <v>0</v>
      </c>
      <c r="P233" s="110">
        <f t="shared" si="1094"/>
        <v>0</v>
      </c>
      <c r="Q233" s="110">
        <f t="shared" si="1094"/>
        <v>0</v>
      </c>
      <c r="R233" s="110">
        <f t="shared" si="1094"/>
        <v>2909400</v>
      </c>
      <c r="S233" s="110">
        <f t="shared" si="1094"/>
        <v>0</v>
      </c>
      <c r="T233" s="110">
        <f t="shared" si="1094"/>
        <v>2909400</v>
      </c>
      <c r="U233" s="110">
        <f t="shared" si="1094"/>
        <v>0</v>
      </c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>
        <f t="shared" si="1094"/>
        <v>2909400</v>
      </c>
      <c r="AF233" s="110">
        <f t="shared" si="1094"/>
        <v>0</v>
      </c>
      <c r="AG233" s="110">
        <f t="shared" si="1094"/>
        <v>2909400</v>
      </c>
      <c r="AH233" s="110">
        <f t="shared" si="1094"/>
        <v>0</v>
      </c>
      <c r="AI233" s="110">
        <f t="shared" si="1094"/>
        <v>0</v>
      </c>
      <c r="AJ233" s="110">
        <f t="shared" si="1094"/>
        <v>0</v>
      </c>
      <c r="AK233" s="110">
        <f t="shared" si="1094"/>
        <v>0</v>
      </c>
      <c r="AL233" s="110">
        <f t="shared" si="1094"/>
        <v>0</v>
      </c>
      <c r="AM233" s="110">
        <f t="shared" si="1094"/>
        <v>2909400</v>
      </c>
      <c r="AN233" s="110">
        <f t="shared" si="1094"/>
        <v>0</v>
      </c>
      <c r="AO233" s="110">
        <f t="shared" si="1094"/>
        <v>2909400</v>
      </c>
      <c r="AP233" s="110">
        <f t="shared" si="1094"/>
        <v>0</v>
      </c>
      <c r="AQ233" s="110"/>
      <c r="AR233" s="110">
        <f t="shared" si="1094"/>
        <v>2909400</v>
      </c>
      <c r="AS233" s="110">
        <f t="shared" si="1094"/>
        <v>0</v>
      </c>
      <c r="AT233" s="110">
        <f t="shared" si="1094"/>
        <v>2909400</v>
      </c>
      <c r="AU233" s="110">
        <f t="shared" si="1094"/>
        <v>0</v>
      </c>
      <c r="AV233" s="110">
        <f t="shared" si="1094"/>
        <v>0</v>
      </c>
      <c r="AW233" s="110">
        <f t="shared" ref="AV233:BC234" si="1095">AW234</f>
        <v>0</v>
      </c>
      <c r="AX233" s="110">
        <f t="shared" si="1095"/>
        <v>0</v>
      </c>
      <c r="AY233" s="110">
        <f t="shared" si="1095"/>
        <v>0</v>
      </c>
      <c r="AZ233" s="110">
        <f t="shared" si="1095"/>
        <v>2909400</v>
      </c>
      <c r="BA233" s="110">
        <f t="shared" si="1095"/>
        <v>0</v>
      </c>
      <c r="BB233" s="110">
        <f t="shared" si="1095"/>
        <v>2909400</v>
      </c>
      <c r="BC233" s="110">
        <f t="shared" si="1095"/>
        <v>0</v>
      </c>
    </row>
    <row r="234" spans="1:55" s="109" customFormat="1" ht="17.25" hidden="1" customHeight="1" x14ac:dyDescent="0.25">
      <c r="A234" s="147" t="s">
        <v>53</v>
      </c>
      <c r="B234" s="35"/>
      <c r="C234" s="35"/>
      <c r="D234" s="35"/>
      <c r="E234" s="120">
        <v>852</v>
      </c>
      <c r="F234" s="148" t="s">
        <v>101</v>
      </c>
      <c r="G234" s="148" t="s">
        <v>11</v>
      </c>
      <c r="H234" s="145" t="s">
        <v>154</v>
      </c>
      <c r="I234" s="148" t="s">
        <v>107</v>
      </c>
      <c r="J234" s="110">
        <f t="shared" si="1094"/>
        <v>2909400</v>
      </c>
      <c r="K234" s="110">
        <f t="shared" si="1094"/>
        <v>0</v>
      </c>
      <c r="L234" s="110">
        <f t="shared" si="1094"/>
        <v>2909400</v>
      </c>
      <c r="M234" s="110">
        <f t="shared" si="1094"/>
        <v>0</v>
      </c>
      <c r="N234" s="110">
        <f t="shared" si="1094"/>
        <v>0</v>
      </c>
      <c r="O234" s="110">
        <f t="shared" si="1094"/>
        <v>0</v>
      </c>
      <c r="P234" s="110">
        <f t="shared" si="1094"/>
        <v>0</v>
      </c>
      <c r="Q234" s="110">
        <f t="shared" si="1094"/>
        <v>0</v>
      </c>
      <c r="R234" s="110">
        <f t="shared" si="1094"/>
        <v>2909400</v>
      </c>
      <c r="S234" s="110">
        <f t="shared" si="1094"/>
        <v>0</v>
      </c>
      <c r="T234" s="110">
        <f t="shared" si="1094"/>
        <v>2909400</v>
      </c>
      <c r="U234" s="110">
        <f t="shared" si="1094"/>
        <v>0</v>
      </c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>
        <f t="shared" si="1094"/>
        <v>2909400</v>
      </c>
      <c r="AF234" s="110">
        <f t="shared" si="1094"/>
        <v>0</v>
      </c>
      <c r="AG234" s="110">
        <f t="shared" si="1094"/>
        <v>2909400</v>
      </c>
      <c r="AH234" s="110">
        <f t="shared" si="1094"/>
        <v>0</v>
      </c>
      <c r="AI234" s="110">
        <f t="shared" si="1094"/>
        <v>0</v>
      </c>
      <c r="AJ234" s="110">
        <f t="shared" si="1094"/>
        <v>0</v>
      </c>
      <c r="AK234" s="110">
        <f t="shared" si="1094"/>
        <v>0</v>
      </c>
      <c r="AL234" s="110">
        <f t="shared" si="1094"/>
        <v>0</v>
      </c>
      <c r="AM234" s="110">
        <f t="shared" si="1094"/>
        <v>2909400</v>
      </c>
      <c r="AN234" s="110">
        <f t="shared" si="1094"/>
        <v>0</v>
      </c>
      <c r="AO234" s="110">
        <f t="shared" si="1094"/>
        <v>2909400</v>
      </c>
      <c r="AP234" s="110">
        <f t="shared" si="1094"/>
        <v>0</v>
      </c>
      <c r="AQ234" s="110"/>
      <c r="AR234" s="110">
        <f t="shared" si="1094"/>
        <v>2909400</v>
      </c>
      <c r="AS234" s="110">
        <f t="shared" si="1094"/>
        <v>0</v>
      </c>
      <c r="AT234" s="110">
        <f t="shared" si="1094"/>
        <v>2909400</v>
      </c>
      <c r="AU234" s="110">
        <f t="shared" si="1094"/>
        <v>0</v>
      </c>
      <c r="AV234" s="110">
        <f t="shared" si="1095"/>
        <v>0</v>
      </c>
      <c r="AW234" s="110">
        <f t="shared" si="1095"/>
        <v>0</v>
      </c>
      <c r="AX234" s="110">
        <f t="shared" si="1095"/>
        <v>0</v>
      </c>
      <c r="AY234" s="110">
        <f t="shared" si="1095"/>
        <v>0</v>
      </c>
      <c r="AZ234" s="110">
        <f t="shared" si="1095"/>
        <v>2909400</v>
      </c>
      <c r="BA234" s="110">
        <f t="shared" si="1095"/>
        <v>0</v>
      </c>
      <c r="BB234" s="110">
        <f t="shared" si="1095"/>
        <v>2909400</v>
      </c>
      <c r="BC234" s="110">
        <f t="shared" si="1095"/>
        <v>0</v>
      </c>
    </row>
    <row r="235" spans="1:55" s="109" customFormat="1" ht="17.25" hidden="1" customHeight="1" x14ac:dyDescent="0.25">
      <c r="A235" s="147" t="s">
        <v>108</v>
      </c>
      <c r="B235" s="35"/>
      <c r="C235" s="35"/>
      <c r="D235" s="35"/>
      <c r="E235" s="120">
        <v>852</v>
      </c>
      <c r="F235" s="148" t="s">
        <v>101</v>
      </c>
      <c r="G235" s="148" t="s">
        <v>11</v>
      </c>
      <c r="H235" s="145" t="s">
        <v>154</v>
      </c>
      <c r="I235" s="143" t="s">
        <v>109</v>
      </c>
      <c r="J235" s="110">
        <v>2909400</v>
      </c>
      <c r="K235" s="110"/>
      <c r="L235" s="110">
        <f>J235</f>
        <v>2909400</v>
      </c>
      <c r="M235" s="110"/>
      <c r="N235" s="110"/>
      <c r="O235" s="110"/>
      <c r="P235" s="110">
        <f>N235</f>
        <v>0</v>
      </c>
      <c r="Q235" s="110"/>
      <c r="R235" s="110">
        <f t="shared" si="960"/>
        <v>2909400</v>
      </c>
      <c r="S235" s="110">
        <f t="shared" si="961"/>
        <v>0</v>
      </c>
      <c r="T235" s="110">
        <f t="shared" si="962"/>
        <v>2909400</v>
      </c>
      <c r="U235" s="110">
        <f t="shared" si="963"/>
        <v>0</v>
      </c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>
        <v>2909400</v>
      </c>
      <c r="AF235" s="110"/>
      <c r="AG235" s="110">
        <f>AE235</f>
        <v>2909400</v>
      </c>
      <c r="AH235" s="110"/>
      <c r="AI235" s="110"/>
      <c r="AJ235" s="110"/>
      <c r="AK235" s="110">
        <f>AI235</f>
        <v>0</v>
      </c>
      <c r="AL235" s="110"/>
      <c r="AM235" s="110">
        <f t="shared" ref="AM235" si="1096">AE235+AI235</f>
        <v>2909400</v>
      </c>
      <c r="AN235" s="110">
        <f t="shared" ref="AN235" si="1097">AF235+AJ235</f>
        <v>0</v>
      </c>
      <c r="AO235" s="110">
        <f t="shared" ref="AO235" si="1098">AG235+AK235</f>
        <v>2909400</v>
      </c>
      <c r="AP235" s="110">
        <f t="shared" ref="AP235" si="1099">AH235+AL235</f>
        <v>0</v>
      </c>
      <c r="AQ235" s="110"/>
      <c r="AR235" s="110">
        <v>2909400</v>
      </c>
      <c r="AS235" s="110"/>
      <c r="AT235" s="110">
        <f>AR235</f>
        <v>2909400</v>
      </c>
      <c r="AU235" s="110"/>
      <c r="AV235" s="110"/>
      <c r="AW235" s="110"/>
      <c r="AX235" s="110">
        <f>AV235</f>
        <v>0</v>
      </c>
      <c r="AY235" s="110"/>
      <c r="AZ235" s="110">
        <f t="shared" ref="AZ235" si="1100">AR235+AV235</f>
        <v>2909400</v>
      </c>
      <c r="BA235" s="110">
        <f t="shared" ref="BA235" si="1101">AS235+AW235</f>
        <v>0</v>
      </c>
      <c r="BB235" s="110">
        <f t="shared" ref="BB235" si="1102">AT235+AX235</f>
        <v>2909400</v>
      </c>
      <c r="BC235" s="110">
        <f t="shared" ref="BC235" si="1103">AU235+AY235</f>
        <v>0</v>
      </c>
    </row>
    <row r="236" spans="1:55" s="109" customFormat="1" ht="46.5" customHeight="1" x14ac:dyDescent="0.25">
      <c r="A236" s="147" t="s">
        <v>157</v>
      </c>
      <c r="B236" s="35"/>
      <c r="C236" s="35"/>
      <c r="D236" s="35"/>
      <c r="E236" s="120">
        <v>852</v>
      </c>
      <c r="F236" s="148" t="s">
        <v>101</v>
      </c>
      <c r="G236" s="143" t="s">
        <v>11</v>
      </c>
      <c r="H236" s="145" t="s">
        <v>158</v>
      </c>
      <c r="I236" s="143"/>
      <c r="J236" s="110">
        <f t="shared" ref="J236:AV237" si="1104">J237</f>
        <v>12000</v>
      </c>
      <c r="K236" s="110">
        <f t="shared" si="1104"/>
        <v>0</v>
      </c>
      <c r="L236" s="110">
        <f t="shared" si="1104"/>
        <v>12000</v>
      </c>
      <c r="M236" s="110">
        <f t="shared" si="1104"/>
        <v>0</v>
      </c>
      <c r="N236" s="110">
        <f t="shared" si="1104"/>
        <v>102397</v>
      </c>
      <c r="O236" s="110">
        <f t="shared" si="1104"/>
        <v>0</v>
      </c>
      <c r="P236" s="110">
        <f t="shared" si="1104"/>
        <v>102397</v>
      </c>
      <c r="Q236" s="110">
        <f t="shared" si="1104"/>
        <v>0</v>
      </c>
      <c r="R236" s="110">
        <f t="shared" si="1104"/>
        <v>114397</v>
      </c>
      <c r="S236" s="110">
        <f t="shared" si="1104"/>
        <v>0</v>
      </c>
      <c r="T236" s="110">
        <f t="shared" si="1104"/>
        <v>114397</v>
      </c>
      <c r="U236" s="110">
        <f t="shared" si="1104"/>
        <v>0</v>
      </c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>
        <f t="shared" si="1104"/>
        <v>0</v>
      </c>
      <c r="AF236" s="110">
        <f t="shared" si="1104"/>
        <v>0</v>
      </c>
      <c r="AG236" s="110">
        <f t="shared" si="1104"/>
        <v>0</v>
      </c>
      <c r="AH236" s="110">
        <f t="shared" si="1104"/>
        <v>0</v>
      </c>
      <c r="AI236" s="110">
        <f t="shared" si="1104"/>
        <v>0</v>
      </c>
      <c r="AJ236" s="110">
        <f t="shared" si="1104"/>
        <v>0</v>
      </c>
      <c r="AK236" s="110">
        <f t="shared" si="1104"/>
        <v>0</v>
      </c>
      <c r="AL236" s="110">
        <f t="shared" si="1104"/>
        <v>0</v>
      </c>
      <c r="AM236" s="110">
        <f t="shared" si="1104"/>
        <v>0</v>
      </c>
      <c r="AN236" s="110">
        <f t="shared" si="1104"/>
        <v>0</v>
      </c>
      <c r="AO236" s="110">
        <f t="shared" si="1104"/>
        <v>0</v>
      </c>
      <c r="AP236" s="110">
        <f t="shared" si="1104"/>
        <v>0</v>
      </c>
      <c r="AQ236" s="110"/>
      <c r="AR236" s="110">
        <f t="shared" si="1104"/>
        <v>0</v>
      </c>
      <c r="AS236" s="110">
        <f t="shared" si="1104"/>
        <v>0</v>
      </c>
      <c r="AT236" s="110">
        <f t="shared" si="1104"/>
        <v>0</v>
      </c>
      <c r="AU236" s="110">
        <f t="shared" si="1104"/>
        <v>0</v>
      </c>
      <c r="AV236" s="110">
        <f t="shared" si="1104"/>
        <v>0</v>
      </c>
      <c r="AW236" s="110">
        <f t="shared" ref="AV236:BC237" si="1105">AW237</f>
        <v>0</v>
      </c>
      <c r="AX236" s="110">
        <f t="shared" si="1105"/>
        <v>0</v>
      </c>
      <c r="AY236" s="110">
        <f t="shared" si="1105"/>
        <v>0</v>
      </c>
      <c r="AZ236" s="110">
        <f t="shared" si="1105"/>
        <v>0</v>
      </c>
      <c r="BA236" s="110">
        <f t="shared" si="1105"/>
        <v>0</v>
      </c>
      <c r="BB236" s="110">
        <f t="shared" si="1105"/>
        <v>0</v>
      </c>
      <c r="BC236" s="110">
        <f t="shared" si="1105"/>
        <v>0</v>
      </c>
    </row>
    <row r="237" spans="1:55" s="109" customFormat="1" ht="63" customHeight="1" x14ac:dyDescent="0.25">
      <c r="A237" s="147" t="s">
        <v>53</v>
      </c>
      <c r="B237" s="35"/>
      <c r="C237" s="35"/>
      <c r="D237" s="35"/>
      <c r="E237" s="120">
        <v>852</v>
      </c>
      <c r="F237" s="143" t="s">
        <v>101</v>
      </c>
      <c r="G237" s="143" t="s">
        <v>11</v>
      </c>
      <c r="H237" s="145" t="s">
        <v>158</v>
      </c>
      <c r="I237" s="143" t="s">
        <v>107</v>
      </c>
      <c r="J237" s="110">
        <f t="shared" si="1104"/>
        <v>12000</v>
      </c>
      <c r="K237" s="110">
        <f t="shared" si="1104"/>
        <v>0</v>
      </c>
      <c r="L237" s="110">
        <f t="shared" si="1104"/>
        <v>12000</v>
      </c>
      <c r="M237" s="110">
        <f t="shared" si="1104"/>
        <v>0</v>
      </c>
      <c r="N237" s="110">
        <f t="shared" si="1104"/>
        <v>102397</v>
      </c>
      <c r="O237" s="110">
        <f t="shared" si="1104"/>
        <v>0</v>
      </c>
      <c r="P237" s="110">
        <f t="shared" si="1104"/>
        <v>102397</v>
      </c>
      <c r="Q237" s="110">
        <f t="shared" si="1104"/>
        <v>0</v>
      </c>
      <c r="R237" s="110">
        <f t="shared" si="1104"/>
        <v>114397</v>
      </c>
      <c r="S237" s="110">
        <f t="shared" si="1104"/>
        <v>0</v>
      </c>
      <c r="T237" s="110">
        <f t="shared" si="1104"/>
        <v>114397</v>
      </c>
      <c r="U237" s="110">
        <f t="shared" si="1104"/>
        <v>0</v>
      </c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>
        <f t="shared" si="1104"/>
        <v>0</v>
      </c>
      <c r="AF237" s="110">
        <f t="shared" si="1104"/>
        <v>0</v>
      </c>
      <c r="AG237" s="110">
        <f t="shared" si="1104"/>
        <v>0</v>
      </c>
      <c r="AH237" s="110">
        <f t="shared" si="1104"/>
        <v>0</v>
      </c>
      <c r="AI237" s="110">
        <f t="shared" si="1104"/>
        <v>0</v>
      </c>
      <c r="AJ237" s="110">
        <f t="shared" si="1104"/>
        <v>0</v>
      </c>
      <c r="AK237" s="110">
        <f t="shared" si="1104"/>
        <v>0</v>
      </c>
      <c r="AL237" s="110">
        <f t="shared" si="1104"/>
        <v>0</v>
      </c>
      <c r="AM237" s="110">
        <f t="shared" si="1104"/>
        <v>0</v>
      </c>
      <c r="AN237" s="110">
        <f t="shared" si="1104"/>
        <v>0</v>
      </c>
      <c r="AO237" s="110">
        <f t="shared" si="1104"/>
        <v>0</v>
      </c>
      <c r="AP237" s="110">
        <f t="shared" si="1104"/>
        <v>0</v>
      </c>
      <c r="AQ237" s="110"/>
      <c r="AR237" s="110">
        <f t="shared" si="1104"/>
        <v>0</v>
      </c>
      <c r="AS237" s="110">
        <f t="shared" si="1104"/>
        <v>0</v>
      </c>
      <c r="AT237" s="110">
        <f t="shared" si="1104"/>
        <v>0</v>
      </c>
      <c r="AU237" s="110">
        <f t="shared" si="1104"/>
        <v>0</v>
      </c>
      <c r="AV237" s="110">
        <f t="shared" si="1105"/>
        <v>0</v>
      </c>
      <c r="AW237" s="110">
        <f t="shared" si="1105"/>
        <v>0</v>
      </c>
      <c r="AX237" s="110">
        <f t="shared" si="1105"/>
        <v>0</v>
      </c>
      <c r="AY237" s="110">
        <f t="shared" si="1105"/>
        <v>0</v>
      </c>
      <c r="AZ237" s="110">
        <f t="shared" si="1105"/>
        <v>0</v>
      </c>
      <c r="BA237" s="110">
        <f t="shared" si="1105"/>
        <v>0</v>
      </c>
      <c r="BB237" s="110">
        <f t="shared" si="1105"/>
        <v>0</v>
      </c>
      <c r="BC237" s="110">
        <f t="shared" si="1105"/>
        <v>0</v>
      </c>
    </row>
    <row r="238" spans="1:55" s="109" customFormat="1" ht="33" customHeight="1" x14ac:dyDescent="0.25">
      <c r="A238" s="147" t="s">
        <v>108</v>
      </c>
      <c r="B238" s="35"/>
      <c r="C238" s="35"/>
      <c r="D238" s="35"/>
      <c r="E238" s="120">
        <v>852</v>
      </c>
      <c r="F238" s="143" t="s">
        <v>101</v>
      </c>
      <c r="G238" s="143" t="s">
        <v>11</v>
      </c>
      <c r="H238" s="145" t="s">
        <v>158</v>
      </c>
      <c r="I238" s="143" t="s">
        <v>109</v>
      </c>
      <c r="J238" s="110">
        <v>12000</v>
      </c>
      <c r="K238" s="110"/>
      <c r="L238" s="110">
        <f>J238</f>
        <v>12000</v>
      </c>
      <c r="M238" s="110"/>
      <c r="N238" s="110">
        <f>6170+96227</f>
        <v>102397</v>
      </c>
      <c r="O238" s="110"/>
      <c r="P238" s="110">
        <f>N238</f>
        <v>102397</v>
      </c>
      <c r="Q238" s="110"/>
      <c r="R238" s="110">
        <f t="shared" si="960"/>
        <v>114397</v>
      </c>
      <c r="S238" s="110">
        <f t="shared" si="961"/>
        <v>0</v>
      </c>
      <c r="T238" s="110">
        <f t="shared" si="962"/>
        <v>114397</v>
      </c>
      <c r="U238" s="110">
        <f t="shared" si="963"/>
        <v>0</v>
      </c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>
        <f>AE238</f>
        <v>0</v>
      </c>
      <c r="AH238" s="110"/>
      <c r="AI238" s="110"/>
      <c r="AJ238" s="110"/>
      <c r="AK238" s="110">
        <f>AI238</f>
        <v>0</v>
      </c>
      <c r="AL238" s="110"/>
      <c r="AM238" s="110">
        <f t="shared" ref="AM238" si="1106">AE238+AI238</f>
        <v>0</v>
      </c>
      <c r="AN238" s="110">
        <f t="shared" ref="AN238" si="1107">AF238+AJ238</f>
        <v>0</v>
      </c>
      <c r="AO238" s="110">
        <f t="shared" ref="AO238" si="1108">AG238+AK238</f>
        <v>0</v>
      </c>
      <c r="AP238" s="110">
        <f t="shared" ref="AP238" si="1109">AH238+AL238</f>
        <v>0</v>
      </c>
      <c r="AQ238" s="110"/>
      <c r="AR238" s="110"/>
      <c r="AS238" s="110"/>
      <c r="AT238" s="110">
        <f>AR238</f>
        <v>0</v>
      </c>
      <c r="AU238" s="110"/>
      <c r="AV238" s="110"/>
      <c r="AW238" s="110"/>
      <c r="AX238" s="110">
        <f>AV238</f>
        <v>0</v>
      </c>
      <c r="AY238" s="110"/>
      <c r="AZ238" s="110">
        <f t="shared" ref="AZ238" si="1110">AR238+AV238</f>
        <v>0</v>
      </c>
      <c r="BA238" s="110">
        <f t="shared" ref="BA238" si="1111">AS238+AW238</f>
        <v>0</v>
      </c>
      <c r="BB238" s="110">
        <f t="shared" ref="BB238" si="1112">AT238+AX238</f>
        <v>0</v>
      </c>
      <c r="BC238" s="110">
        <f t="shared" ref="BC238" si="1113">AU238+AY238</f>
        <v>0</v>
      </c>
    </row>
    <row r="239" spans="1:55" s="12" customFormat="1" ht="33" hidden="1" customHeight="1" x14ac:dyDescent="0.25">
      <c r="A239" s="147" t="s">
        <v>387</v>
      </c>
      <c r="B239" s="35"/>
      <c r="C239" s="35"/>
      <c r="D239" s="35"/>
      <c r="E239" s="120">
        <v>852</v>
      </c>
      <c r="F239" s="143" t="s">
        <v>101</v>
      </c>
      <c r="G239" s="148" t="s">
        <v>11</v>
      </c>
      <c r="H239" s="145" t="s">
        <v>386</v>
      </c>
      <c r="I239" s="143"/>
      <c r="J239" s="110">
        <f t="shared" ref="J239:AV243" si="1114">J240</f>
        <v>4500000</v>
      </c>
      <c r="K239" s="110">
        <f t="shared" si="1114"/>
        <v>4275000</v>
      </c>
      <c r="L239" s="110">
        <f t="shared" si="1114"/>
        <v>225000</v>
      </c>
      <c r="M239" s="110">
        <f t="shared" si="1114"/>
        <v>0</v>
      </c>
      <c r="N239" s="110">
        <f t="shared" si="1114"/>
        <v>0</v>
      </c>
      <c r="O239" s="110">
        <f t="shared" si="1114"/>
        <v>0</v>
      </c>
      <c r="P239" s="110">
        <f t="shared" si="1114"/>
        <v>0</v>
      </c>
      <c r="Q239" s="110">
        <f t="shared" si="1114"/>
        <v>0</v>
      </c>
      <c r="R239" s="110">
        <f t="shared" si="1114"/>
        <v>4500000</v>
      </c>
      <c r="S239" s="110">
        <f t="shared" si="1114"/>
        <v>4275000</v>
      </c>
      <c r="T239" s="110">
        <f t="shared" si="1114"/>
        <v>225000</v>
      </c>
      <c r="U239" s="110">
        <f t="shared" si="1114"/>
        <v>0</v>
      </c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>
        <f t="shared" si="1114"/>
        <v>0</v>
      </c>
      <c r="AF239" s="110">
        <f t="shared" si="1114"/>
        <v>0</v>
      </c>
      <c r="AG239" s="110">
        <f t="shared" si="1114"/>
        <v>0</v>
      </c>
      <c r="AH239" s="110">
        <f t="shared" si="1114"/>
        <v>0</v>
      </c>
      <c r="AI239" s="110">
        <f t="shared" si="1114"/>
        <v>0</v>
      </c>
      <c r="AJ239" s="110">
        <f t="shared" si="1114"/>
        <v>0</v>
      </c>
      <c r="AK239" s="110">
        <f t="shared" si="1114"/>
        <v>0</v>
      </c>
      <c r="AL239" s="110">
        <f t="shared" si="1114"/>
        <v>0</v>
      </c>
      <c r="AM239" s="110">
        <f t="shared" si="1114"/>
        <v>0</v>
      </c>
      <c r="AN239" s="110">
        <f t="shared" si="1114"/>
        <v>0</v>
      </c>
      <c r="AO239" s="110">
        <f t="shared" si="1114"/>
        <v>0</v>
      </c>
      <c r="AP239" s="110">
        <f t="shared" si="1114"/>
        <v>0</v>
      </c>
      <c r="AQ239" s="110"/>
      <c r="AR239" s="110">
        <f t="shared" si="1114"/>
        <v>0</v>
      </c>
      <c r="AS239" s="110">
        <f t="shared" si="1114"/>
        <v>0</v>
      </c>
      <c r="AT239" s="110">
        <f t="shared" si="1114"/>
        <v>0</v>
      </c>
      <c r="AU239" s="110">
        <f t="shared" si="1114"/>
        <v>0</v>
      </c>
      <c r="AV239" s="110">
        <f t="shared" si="1114"/>
        <v>0</v>
      </c>
      <c r="AW239" s="110">
        <f t="shared" ref="AV239:BC243" si="1115">AW240</f>
        <v>0</v>
      </c>
      <c r="AX239" s="110">
        <f t="shared" si="1115"/>
        <v>0</v>
      </c>
      <c r="AY239" s="110">
        <f t="shared" si="1115"/>
        <v>0</v>
      </c>
      <c r="AZ239" s="110">
        <f t="shared" si="1115"/>
        <v>0</v>
      </c>
      <c r="BA239" s="110">
        <f t="shared" si="1115"/>
        <v>0</v>
      </c>
      <c r="BB239" s="110">
        <f t="shared" si="1115"/>
        <v>0</v>
      </c>
      <c r="BC239" s="110">
        <f t="shared" si="1115"/>
        <v>0</v>
      </c>
    </row>
    <row r="240" spans="1:55" s="12" customFormat="1" ht="17.25" hidden="1" customHeight="1" x14ac:dyDescent="0.25">
      <c r="A240" s="147" t="s">
        <v>53</v>
      </c>
      <c r="B240" s="35"/>
      <c r="C240" s="35"/>
      <c r="D240" s="35"/>
      <c r="E240" s="120">
        <v>852</v>
      </c>
      <c r="F240" s="143" t="s">
        <v>101</v>
      </c>
      <c r="G240" s="148" t="s">
        <v>11</v>
      </c>
      <c r="H240" s="145" t="s">
        <v>386</v>
      </c>
      <c r="I240" s="143" t="s">
        <v>107</v>
      </c>
      <c r="J240" s="110">
        <f t="shared" si="1114"/>
        <v>4500000</v>
      </c>
      <c r="K240" s="110">
        <f t="shared" si="1114"/>
        <v>4275000</v>
      </c>
      <c r="L240" s="110">
        <f t="shared" si="1114"/>
        <v>225000</v>
      </c>
      <c r="M240" s="110">
        <f t="shared" si="1114"/>
        <v>0</v>
      </c>
      <c r="N240" s="110">
        <f t="shared" si="1114"/>
        <v>0</v>
      </c>
      <c r="O240" s="110">
        <f t="shared" si="1114"/>
        <v>0</v>
      </c>
      <c r="P240" s="110">
        <f t="shared" si="1114"/>
        <v>0</v>
      </c>
      <c r="Q240" s="110">
        <f t="shared" si="1114"/>
        <v>0</v>
      </c>
      <c r="R240" s="110">
        <f t="shared" si="1114"/>
        <v>4500000</v>
      </c>
      <c r="S240" s="110">
        <f t="shared" si="1114"/>
        <v>4275000</v>
      </c>
      <c r="T240" s="110">
        <f t="shared" si="1114"/>
        <v>225000</v>
      </c>
      <c r="U240" s="110">
        <f t="shared" si="1114"/>
        <v>0</v>
      </c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>
        <f t="shared" si="1114"/>
        <v>0</v>
      </c>
      <c r="AF240" s="110">
        <f t="shared" si="1114"/>
        <v>0</v>
      </c>
      <c r="AG240" s="110">
        <f t="shared" si="1114"/>
        <v>0</v>
      </c>
      <c r="AH240" s="110">
        <f t="shared" si="1114"/>
        <v>0</v>
      </c>
      <c r="AI240" s="110">
        <f t="shared" si="1114"/>
        <v>0</v>
      </c>
      <c r="AJ240" s="110">
        <f t="shared" si="1114"/>
        <v>0</v>
      </c>
      <c r="AK240" s="110">
        <f t="shared" si="1114"/>
        <v>0</v>
      </c>
      <c r="AL240" s="110">
        <f t="shared" si="1114"/>
        <v>0</v>
      </c>
      <c r="AM240" s="110">
        <f t="shared" si="1114"/>
        <v>0</v>
      </c>
      <c r="AN240" s="110">
        <f t="shared" si="1114"/>
        <v>0</v>
      </c>
      <c r="AO240" s="110">
        <f t="shared" si="1114"/>
        <v>0</v>
      </c>
      <c r="AP240" s="110">
        <f t="shared" si="1114"/>
        <v>0</v>
      </c>
      <c r="AQ240" s="110"/>
      <c r="AR240" s="110">
        <f t="shared" si="1114"/>
        <v>0</v>
      </c>
      <c r="AS240" s="110">
        <f t="shared" si="1114"/>
        <v>0</v>
      </c>
      <c r="AT240" s="110">
        <f t="shared" si="1114"/>
        <v>0</v>
      </c>
      <c r="AU240" s="110">
        <f t="shared" si="1114"/>
        <v>0</v>
      </c>
      <c r="AV240" s="110">
        <f t="shared" si="1115"/>
        <v>0</v>
      </c>
      <c r="AW240" s="110">
        <f t="shared" si="1115"/>
        <v>0</v>
      </c>
      <c r="AX240" s="110">
        <f t="shared" si="1115"/>
        <v>0</v>
      </c>
      <c r="AY240" s="110">
        <f t="shared" si="1115"/>
        <v>0</v>
      </c>
      <c r="AZ240" s="110">
        <f t="shared" si="1115"/>
        <v>0</v>
      </c>
      <c r="BA240" s="110">
        <f t="shared" si="1115"/>
        <v>0</v>
      </c>
      <c r="BB240" s="110">
        <f t="shared" si="1115"/>
        <v>0</v>
      </c>
      <c r="BC240" s="110">
        <f t="shared" si="1115"/>
        <v>0</v>
      </c>
    </row>
    <row r="241" spans="1:55" s="12" customFormat="1" ht="17.25" hidden="1" customHeight="1" x14ac:dyDescent="0.25">
      <c r="A241" s="147" t="s">
        <v>108</v>
      </c>
      <c r="B241" s="35"/>
      <c r="C241" s="35"/>
      <c r="D241" s="35"/>
      <c r="E241" s="120">
        <v>852</v>
      </c>
      <c r="F241" s="143" t="s">
        <v>101</v>
      </c>
      <c r="G241" s="148" t="s">
        <v>11</v>
      </c>
      <c r="H241" s="145" t="s">
        <v>386</v>
      </c>
      <c r="I241" s="143" t="s">
        <v>109</v>
      </c>
      <c r="J241" s="110">
        <v>4500000</v>
      </c>
      <c r="K241" s="110">
        <v>4275000</v>
      </c>
      <c r="L241" s="110">
        <v>225000</v>
      </c>
      <c r="M241" s="110"/>
      <c r="N241" s="110"/>
      <c r="O241" s="110"/>
      <c r="P241" s="110"/>
      <c r="Q241" s="110"/>
      <c r="R241" s="110">
        <f t="shared" si="960"/>
        <v>4500000</v>
      </c>
      <c r="S241" s="110">
        <f t="shared" si="961"/>
        <v>4275000</v>
      </c>
      <c r="T241" s="110">
        <f t="shared" si="962"/>
        <v>225000</v>
      </c>
      <c r="U241" s="110">
        <f t="shared" si="963"/>
        <v>0</v>
      </c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>
        <f t="shared" ref="AM241" si="1116">AE241+AI241</f>
        <v>0</v>
      </c>
      <c r="AN241" s="110">
        <f t="shared" ref="AN241" si="1117">AF241+AJ241</f>
        <v>0</v>
      </c>
      <c r="AO241" s="110">
        <f t="shared" ref="AO241" si="1118">AG241+AK241</f>
        <v>0</v>
      </c>
      <c r="AP241" s="110">
        <f t="shared" ref="AP241" si="1119">AH241+AL241</f>
        <v>0</v>
      </c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>
        <f t="shared" ref="AZ241" si="1120">AR241+AV241</f>
        <v>0</v>
      </c>
      <c r="BA241" s="110">
        <f t="shared" ref="BA241" si="1121">AS241+AW241</f>
        <v>0</v>
      </c>
      <c r="BB241" s="110">
        <f t="shared" ref="BB241" si="1122">AT241+AX241</f>
        <v>0</v>
      </c>
      <c r="BC241" s="110">
        <f t="shared" ref="BC241" si="1123">AU241+AY241</f>
        <v>0</v>
      </c>
    </row>
    <row r="242" spans="1:55" s="12" customFormat="1" ht="36" hidden="1" customHeight="1" x14ac:dyDescent="0.25">
      <c r="A242" s="147" t="s">
        <v>730</v>
      </c>
      <c r="E242" s="120">
        <v>852</v>
      </c>
      <c r="F242" s="143" t="s">
        <v>101</v>
      </c>
      <c r="G242" s="148" t="s">
        <v>11</v>
      </c>
      <c r="H242" s="145" t="s">
        <v>731</v>
      </c>
      <c r="I242" s="143"/>
      <c r="J242" s="110">
        <f t="shared" si="1114"/>
        <v>0</v>
      </c>
      <c r="K242" s="110">
        <f t="shared" si="1114"/>
        <v>0</v>
      </c>
      <c r="L242" s="110">
        <f t="shared" si="1114"/>
        <v>0</v>
      </c>
      <c r="M242" s="110">
        <f t="shared" si="1114"/>
        <v>0</v>
      </c>
      <c r="N242" s="110">
        <f t="shared" si="1114"/>
        <v>0</v>
      </c>
      <c r="O242" s="110">
        <f t="shared" si="1114"/>
        <v>0</v>
      </c>
      <c r="P242" s="110">
        <f t="shared" si="1114"/>
        <v>0</v>
      </c>
      <c r="Q242" s="110">
        <f t="shared" si="1114"/>
        <v>0</v>
      </c>
      <c r="R242" s="110">
        <f t="shared" si="1114"/>
        <v>0</v>
      </c>
      <c r="S242" s="110">
        <f t="shared" si="1114"/>
        <v>0</v>
      </c>
      <c r="T242" s="110">
        <f t="shared" si="1114"/>
        <v>0</v>
      </c>
      <c r="U242" s="110">
        <f t="shared" si="1114"/>
        <v>0</v>
      </c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>
        <f t="shared" si="1114"/>
        <v>1535226</v>
      </c>
      <c r="AF242" s="110">
        <f t="shared" si="1114"/>
        <v>1458464</v>
      </c>
      <c r="AG242" s="110">
        <f t="shared" si="1114"/>
        <v>76762</v>
      </c>
      <c r="AH242" s="110">
        <f t="shared" si="1114"/>
        <v>0</v>
      </c>
      <c r="AI242" s="110">
        <f t="shared" si="1114"/>
        <v>-0.74</v>
      </c>
      <c r="AJ242" s="110">
        <f t="shared" si="1114"/>
        <v>0</v>
      </c>
      <c r="AK242" s="110">
        <f t="shared" si="1114"/>
        <v>-0.74</v>
      </c>
      <c r="AL242" s="110">
        <f t="shared" si="1114"/>
        <v>0</v>
      </c>
      <c r="AM242" s="110">
        <f t="shared" si="1114"/>
        <v>1535225.26</v>
      </c>
      <c r="AN242" s="110">
        <f t="shared" si="1114"/>
        <v>1458464</v>
      </c>
      <c r="AO242" s="110">
        <f t="shared" si="1114"/>
        <v>76761.259999999995</v>
      </c>
      <c r="AP242" s="110">
        <f t="shared" si="1114"/>
        <v>0</v>
      </c>
      <c r="AQ242" s="110"/>
      <c r="AR242" s="110">
        <f t="shared" si="1114"/>
        <v>0</v>
      </c>
      <c r="AS242" s="110">
        <f t="shared" si="1114"/>
        <v>0</v>
      </c>
      <c r="AT242" s="110">
        <f t="shared" si="1114"/>
        <v>0</v>
      </c>
      <c r="AU242" s="110">
        <f t="shared" si="1114"/>
        <v>0</v>
      </c>
      <c r="AV242" s="110">
        <f t="shared" si="1115"/>
        <v>0</v>
      </c>
      <c r="AW242" s="110">
        <f t="shared" si="1115"/>
        <v>0</v>
      </c>
      <c r="AX242" s="110">
        <f t="shared" si="1115"/>
        <v>0</v>
      </c>
      <c r="AY242" s="110">
        <f t="shared" si="1115"/>
        <v>0</v>
      </c>
      <c r="AZ242" s="110">
        <f t="shared" si="1115"/>
        <v>0</v>
      </c>
      <c r="BA242" s="110">
        <f t="shared" si="1115"/>
        <v>0</v>
      </c>
      <c r="BB242" s="110">
        <f t="shared" si="1115"/>
        <v>0</v>
      </c>
      <c r="BC242" s="110">
        <f t="shared" si="1115"/>
        <v>0</v>
      </c>
    </row>
    <row r="243" spans="1:55" s="12" customFormat="1" ht="17.25" hidden="1" customHeight="1" x14ac:dyDescent="0.25">
      <c r="A243" s="147" t="s">
        <v>53</v>
      </c>
      <c r="E243" s="120">
        <v>852</v>
      </c>
      <c r="F243" s="143" t="s">
        <v>101</v>
      </c>
      <c r="G243" s="148" t="s">
        <v>11</v>
      </c>
      <c r="H243" s="145" t="s">
        <v>731</v>
      </c>
      <c r="I243" s="143" t="s">
        <v>107</v>
      </c>
      <c r="J243" s="110">
        <f t="shared" si="1114"/>
        <v>0</v>
      </c>
      <c r="K243" s="110">
        <f t="shared" si="1114"/>
        <v>0</v>
      </c>
      <c r="L243" s="110">
        <f t="shared" si="1114"/>
        <v>0</v>
      </c>
      <c r="M243" s="110">
        <f t="shared" si="1114"/>
        <v>0</v>
      </c>
      <c r="N243" s="110">
        <f t="shared" si="1114"/>
        <v>0</v>
      </c>
      <c r="O243" s="110">
        <f t="shared" si="1114"/>
        <v>0</v>
      </c>
      <c r="P243" s="110">
        <f t="shared" si="1114"/>
        <v>0</v>
      </c>
      <c r="Q243" s="110">
        <f t="shared" si="1114"/>
        <v>0</v>
      </c>
      <c r="R243" s="110">
        <f t="shared" si="1114"/>
        <v>0</v>
      </c>
      <c r="S243" s="110">
        <f t="shared" si="1114"/>
        <v>0</v>
      </c>
      <c r="T243" s="110">
        <f t="shared" si="1114"/>
        <v>0</v>
      </c>
      <c r="U243" s="110">
        <f t="shared" si="1114"/>
        <v>0</v>
      </c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>
        <f t="shared" si="1114"/>
        <v>1535226</v>
      </c>
      <c r="AF243" s="110">
        <f t="shared" si="1114"/>
        <v>1458464</v>
      </c>
      <c r="AG243" s="110">
        <f t="shared" si="1114"/>
        <v>76762</v>
      </c>
      <c r="AH243" s="110">
        <f t="shared" si="1114"/>
        <v>0</v>
      </c>
      <c r="AI243" s="110">
        <f t="shared" si="1114"/>
        <v>-0.74</v>
      </c>
      <c r="AJ243" s="110">
        <f t="shared" si="1114"/>
        <v>0</v>
      </c>
      <c r="AK243" s="110">
        <f t="shared" si="1114"/>
        <v>-0.74</v>
      </c>
      <c r="AL243" s="110">
        <f t="shared" si="1114"/>
        <v>0</v>
      </c>
      <c r="AM243" s="110">
        <f t="shared" si="1114"/>
        <v>1535225.26</v>
      </c>
      <c r="AN243" s="110">
        <f t="shared" si="1114"/>
        <v>1458464</v>
      </c>
      <c r="AO243" s="110">
        <f t="shared" si="1114"/>
        <v>76761.259999999995</v>
      </c>
      <c r="AP243" s="110">
        <f t="shared" si="1114"/>
        <v>0</v>
      </c>
      <c r="AQ243" s="110"/>
      <c r="AR243" s="110">
        <f t="shared" si="1114"/>
        <v>0</v>
      </c>
      <c r="AS243" s="110">
        <f t="shared" si="1114"/>
        <v>0</v>
      </c>
      <c r="AT243" s="110">
        <f t="shared" si="1114"/>
        <v>0</v>
      </c>
      <c r="AU243" s="110">
        <f t="shared" si="1114"/>
        <v>0</v>
      </c>
      <c r="AV243" s="110">
        <f t="shared" si="1115"/>
        <v>0</v>
      </c>
      <c r="AW243" s="110">
        <f t="shared" si="1115"/>
        <v>0</v>
      </c>
      <c r="AX243" s="110">
        <f t="shared" si="1115"/>
        <v>0</v>
      </c>
      <c r="AY243" s="110">
        <f t="shared" si="1115"/>
        <v>0</v>
      </c>
      <c r="AZ243" s="110">
        <f t="shared" si="1115"/>
        <v>0</v>
      </c>
      <c r="BA243" s="110">
        <f t="shared" si="1115"/>
        <v>0</v>
      </c>
      <c r="BB243" s="110">
        <f t="shared" si="1115"/>
        <v>0</v>
      </c>
      <c r="BC243" s="110">
        <f t="shared" si="1115"/>
        <v>0</v>
      </c>
    </row>
    <row r="244" spans="1:55" s="12" customFormat="1" ht="17.25" hidden="1" customHeight="1" x14ac:dyDescent="0.25">
      <c r="A244" s="147" t="s">
        <v>108</v>
      </c>
      <c r="E244" s="120">
        <v>852</v>
      </c>
      <c r="F244" s="143" t="s">
        <v>101</v>
      </c>
      <c r="G244" s="148" t="s">
        <v>11</v>
      </c>
      <c r="H244" s="145" t="s">
        <v>731</v>
      </c>
      <c r="I244" s="143" t="s">
        <v>109</v>
      </c>
      <c r="J244" s="154"/>
      <c r="K244" s="154"/>
      <c r="L244" s="154"/>
      <c r="M244" s="154"/>
      <c r="N244" s="154"/>
      <c r="O244" s="154"/>
      <c r="P244" s="154"/>
      <c r="Q244" s="154"/>
      <c r="R244" s="110">
        <f t="shared" si="960"/>
        <v>0</v>
      </c>
      <c r="S244" s="110">
        <f t="shared" si="961"/>
        <v>0</v>
      </c>
      <c r="T244" s="110">
        <f t="shared" si="962"/>
        <v>0</v>
      </c>
      <c r="U244" s="110">
        <f t="shared" si="963"/>
        <v>0</v>
      </c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10">
        <v>1535226</v>
      </c>
      <c r="AF244" s="161">
        <v>1458464</v>
      </c>
      <c r="AG244" s="161">
        <v>76762</v>
      </c>
      <c r="AH244" s="161"/>
      <c r="AI244" s="108">
        <v>-0.74</v>
      </c>
      <c r="AJ244" s="154"/>
      <c r="AK244" s="154">
        <v>-0.74</v>
      </c>
      <c r="AL244" s="154"/>
      <c r="AM244" s="110">
        <f t="shared" ref="AM244" si="1124">AE244+AI244</f>
        <v>1535225.26</v>
      </c>
      <c r="AN244" s="110">
        <f t="shared" ref="AN244" si="1125">AF244+AJ244</f>
        <v>1458464</v>
      </c>
      <c r="AO244" s="110">
        <f t="shared" ref="AO244" si="1126">AG244+AK244</f>
        <v>76761.259999999995</v>
      </c>
      <c r="AP244" s="110">
        <f t="shared" ref="AP244" si="1127">AH244+AL244</f>
        <v>0</v>
      </c>
      <c r="AQ244" s="110"/>
      <c r="AR244" s="161"/>
      <c r="AS244" s="161"/>
      <c r="AT244" s="161"/>
      <c r="AU244" s="161"/>
      <c r="AV244" s="154"/>
      <c r="AW244" s="154"/>
      <c r="AX244" s="154"/>
      <c r="AY244" s="154"/>
      <c r="AZ244" s="110">
        <f t="shared" ref="AZ244" si="1128">AR244+AV244</f>
        <v>0</v>
      </c>
      <c r="BA244" s="110">
        <f t="shared" ref="BA244" si="1129">AS244+AW244</f>
        <v>0</v>
      </c>
      <c r="BB244" s="110">
        <f t="shared" ref="BB244" si="1130">AT244+AX244</f>
        <v>0</v>
      </c>
      <c r="BC244" s="110">
        <f t="shared" ref="BC244" si="1131">AU244+AY244</f>
        <v>0</v>
      </c>
    </row>
    <row r="245" spans="1:55" s="12" customFormat="1" ht="75" hidden="1" customHeight="1" x14ac:dyDescent="0.25">
      <c r="A245" s="147" t="s">
        <v>745</v>
      </c>
      <c r="B245" s="146"/>
      <c r="C245" s="146"/>
      <c r="D245" s="146"/>
      <c r="E245" s="120">
        <v>852</v>
      </c>
      <c r="F245" s="143" t="s">
        <v>101</v>
      </c>
      <c r="G245" s="143" t="s">
        <v>11</v>
      </c>
      <c r="H245" s="145" t="s">
        <v>746</v>
      </c>
      <c r="I245" s="143"/>
      <c r="J245" s="110">
        <f t="shared" ref="J245:AV246" si="1132">J246</f>
        <v>519600</v>
      </c>
      <c r="K245" s="110">
        <f t="shared" si="1132"/>
        <v>519600</v>
      </c>
      <c r="L245" s="110">
        <f t="shared" si="1132"/>
        <v>0</v>
      </c>
      <c r="M245" s="110">
        <f t="shared" si="1132"/>
        <v>0</v>
      </c>
      <c r="N245" s="110">
        <f t="shared" si="1132"/>
        <v>0</v>
      </c>
      <c r="O245" s="110">
        <f t="shared" si="1132"/>
        <v>0</v>
      </c>
      <c r="P245" s="110">
        <f t="shared" si="1132"/>
        <v>0</v>
      </c>
      <c r="Q245" s="110">
        <f t="shared" si="1132"/>
        <v>0</v>
      </c>
      <c r="R245" s="110">
        <f t="shared" si="1132"/>
        <v>519600</v>
      </c>
      <c r="S245" s="110">
        <f t="shared" si="1132"/>
        <v>519600</v>
      </c>
      <c r="T245" s="110">
        <f t="shared" si="1132"/>
        <v>0</v>
      </c>
      <c r="U245" s="110">
        <f t="shared" si="1132"/>
        <v>0</v>
      </c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>
        <f t="shared" si="1132"/>
        <v>519600</v>
      </c>
      <c r="AF245" s="110">
        <f t="shared" si="1132"/>
        <v>519600</v>
      </c>
      <c r="AG245" s="110">
        <f t="shared" si="1132"/>
        <v>0</v>
      </c>
      <c r="AH245" s="110">
        <f t="shared" si="1132"/>
        <v>0</v>
      </c>
      <c r="AI245" s="110">
        <f t="shared" si="1132"/>
        <v>0</v>
      </c>
      <c r="AJ245" s="110">
        <f t="shared" si="1132"/>
        <v>0</v>
      </c>
      <c r="AK245" s="110">
        <f t="shared" si="1132"/>
        <v>0</v>
      </c>
      <c r="AL245" s="110">
        <f t="shared" si="1132"/>
        <v>0</v>
      </c>
      <c r="AM245" s="110">
        <f t="shared" si="1132"/>
        <v>519600</v>
      </c>
      <c r="AN245" s="110">
        <f t="shared" si="1132"/>
        <v>519600</v>
      </c>
      <c r="AO245" s="110">
        <f t="shared" si="1132"/>
        <v>0</v>
      </c>
      <c r="AP245" s="110">
        <f t="shared" si="1132"/>
        <v>0</v>
      </c>
      <c r="AQ245" s="110"/>
      <c r="AR245" s="110">
        <f t="shared" si="1132"/>
        <v>519600</v>
      </c>
      <c r="AS245" s="110">
        <f t="shared" si="1132"/>
        <v>519600</v>
      </c>
      <c r="AT245" s="110">
        <f t="shared" si="1132"/>
        <v>0</v>
      </c>
      <c r="AU245" s="110">
        <f t="shared" si="1132"/>
        <v>0</v>
      </c>
      <c r="AV245" s="110">
        <f t="shared" si="1132"/>
        <v>0</v>
      </c>
      <c r="AW245" s="110">
        <f t="shared" ref="AV245:BC246" si="1133">AW246</f>
        <v>0</v>
      </c>
      <c r="AX245" s="110">
        <f t="shared" si="1133"/>
        <v>0</v>
      </c>
      <c r="AY245" s="110">
        <f t="shared" si="1133"/>
        <v>0</v>
      </c>
      <c r="AZ245" s="110">
        <f t="shared" si="1133"/>
        <v>519600</v>
      </c>
      <c r="BA245" s="110">
        <f t="shared" si="1133"/>
        <v>519600</v>
      </c>
      <c r="BB245" s="110">
        <f t="shared" si="1133"/>
        <v>0</v>
      </c>
      <c r="BC245" s="110">
        <f t="shared" si="1133"/>
        <v>0</v>
      </c>
    </row>
    <row r="246" spans="1:55" s="12" customFormat="1" ht="17.25" hidden="1" customHeight="1" x14ac:dyDescent="0.25">
      <c r="A246" s="147" t="s">
        <v>53</v>
      </c>
      <c r="B246" s="146"/>
      <c r="C246" s="146"/>
      <c r="D246" s="146"/>
      <c r="E246" s="120">
        <v>852</v>
      </c>
      <c r="F246" s="143" t="s">
        <v>101</v>
      </c>
      <c r="G246" s="143" t="s">
        <v>11</v>
      </c>
      <c r="H246" s="145" t="s">
        <v>746</v>
      </c>
      <c r="I246" s="143" t="s">
        <v>107</v>
      </c>
      <c r="J246" s="110">
        <f t="shared" si="1132"/>
        <v>519600</v>
      </c>
      <c r="K246" s="110">
        <f t="shared" si="1132"/>
        <v>519600</v>
      </c>
      <c r="L246" s="110">
        <f t="shared" si="1132"/>
        <v>0</v>
      </c>
      <c r="M246" s="110">
        <f t="shared" si="1132"/>
        <v>0</v>
      </c>
      <c r="N246" s="110">
        <f t="shared" si="1132"/>
        <v>0</v>
      </c>
      <c r="O246" s="110">
        <f t="shared" si="1132"/>
        <v>0</v>
      </c>
      <c r="P246" s="110">
        <f t="shared" si="1132"/>
        <v>0</v>
      </c>
      <c r="Q246" s="110">
        <f t="shared" si="1132"/>
        <v>0</v>
      </c>
      <c r="R246" s="110">
        <f t="shared" si="1132"/>
        <v>519600</v>
      </c>
      <c r="S246" s="110">
        <f t="shared" si="1132"/>
        <v>519600</v>
      </c>
      <c r="T246" s="110">
        <f t="shared" si="1132"/>
        <v>0</v>
      </c>
      <c r="U246" s="110">
        <f t="shared" si="1132"/>
        <v>0</v>
      </c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>
        <f t="shared" si="1132"/>
        <v>519600</v>
      </c>
      <c r="AF246" s="110">
        <f t="shared" si="1132"/>
        <v>519600</v>
      </c>
      <c r="AG246" s="110">
        <f t="shared" si="1132"/>
        <v>0</v>
      </c>
      <c r="AH246" s="110">
        <f t="shared" si="1132"/>
        <v>0</v>
      </c>
      <c r="AI246" s="110">
        <f t="shared" si="1132"/>
        <v>0</v>
      </c>
      <c r="AJ246" s="110">
        <f t="shared" si="1132"/>
        <v>0</v>
      </c>
      <c r="AK246" s="110">
        <f t="shared" si="1132"/>
        <v>0</v>
      </c>
      <c r="AL246" s="110">
        <f t="shared" si="1132"/>
        <v>0</v>
      </c>
      <c r="AM246" s="110">
        <f t="shared" si="1132"/>
        <v>519600</v>
      </c>
      <c r="AN246" s="110">
        <f t="shared" si="1132"/>
        <v>519600</v>
      </c>
      <c r="AO246" s="110">
        <f t="shared" si="1132"/>
        <v>0</v>
      </c>
      <c r="AP246" s="110">
        <f t="shared" si="1132"/>
        <v>0</v>
      </c>
      <c r="AQ246" s="110"/>
      <c r="AR246" s="110">
        <f t="shared" si="1132"/>
        <v>519600</v>
      </c>
      <c r="AS246" s="110">
        <f t="shared" si="1132"/>
        <v>519600</v>
      </c>
      <c r="AT246" s="110">
        <f t="shared" si="1132"/>
        <v>0</v>
      </c>
      <c r="AU246" s="110">
        <f t="shared" si="1132"/>
        <v>0</v>
      </c>
      <c r="AV246" s="110">
        <f t="shared" si="1133"/>
        <v>0</v>
      </c>
      <c r="AW246" s="110">
        <f t="shared" si="1133"/>
        <v>0</v>
      </c>
      <c r="AX246" s="110">
        <f t="shared" si="1133"/>
        <v>0</v>
      </c>
      <c r="AY246" s="110">
        <f t="shared" si="1133"/>
        <v>0</v>
      </c>
      <c r="AZ246" s="110">
        <f t="shared" si="1133"/>
        <v>519600</v>
      </c>
      <c r="BA246" s="110">
        <f t="shared" si="1133"/>
        <v>519600</v>
      </c>
      <c r="BB246" s="110">
        <f t="shared" si="1133"/>
        <v>0</v>
      </c>
      <c r="BC246" s="110">
        <f t="shared" si="1133"/>
        <v>0</v>
      </c>
    </row>
    <row r="247" spans="1:55" s="12" customFormat="1" ht="17.25" hidden="1" customHeight="1" x14ac:dyDescent="0.25">
      <c r="A247" s="147" t="s">
        <v>108</v>
      </c>
      <c r="B247" s="35"/>
      <c r="C247" s="35"/>
      <c r="D247" s="35"/>
      <c r="E247" s="120">
        <v>852</v>
      </c>
      <c r="F247" s="143" t="s">
        <v>101</v>
      </c>
      <c r="G247" s="143" t="s">
        <v>11</v>
      </c>
      <c r="H247" s="145" t="s">
        <v>746</v>
      </c>
      <c r="I247" s="143" t="s">
        <v>109</v>
      </c>
      <c r="J247" s="110">
        <v>519600</v>
      </c>
      <c r="K247" s="110">
        <f>J247</f>
        <v>519600</v>
      </c>
      <c r="L247" s="110"/>
      <c r="M247" s="110"/>
      <c r="N247" s="110"/>
      <c r="O247" s="110">
        <f>N247</f>
        <v>0</v>
      </c>
      <c r="P247" s="110"/>
      <c r="Q247" s="110"/>
      <c r="R247" s="110">
        <f t="shared" si="960"/>
        <v>519600</v>
      </c>
      <c r="S247" s="110">
        <f t="shared" si="961"/>
        <v>519600</v>
      </c>
      <c r="T247" s="110">
        <f t="shared" si="962"/>
        <v>0</v>
      </c>
      <c r="U247" s="110">
        <f t="shared" si="963"/>
        <v>0</v>
      </c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>
        <v>519600</v>
      </c>
      <c r="AF247" s="110">
        <f>AE247</f>
        <v>519600</v>
      </c>
      <c r="AG247" s="110"/>
      <c r="AH247" s="110"/>
      <c r="AI247" s="110"/>
      <c r="AJ247" s="110">
        <f>AI247</f>
        <v>0</v>
      </c>
      <c r="AK247" s="110"/>
      <c r="AL247" s="110"/>
      <c r="AM247" s="110">
        <f t="shared" ref="AM247" si="1134">AE247+AI247</f>
        <v>519600</v>
      </c>
      <c r="AN247" s="110">
        <f t="shared" ref="AN247" si="1135">AF247+AJ247</f>
        <v>519600</v>
      </c>
      <c r="AO247" s="110">
        <f t="shared" ref="AO247" si="1136">AG247+AK247</f>
        <v>0</v>
      </c>
      <c r="AP247" s="110">
        <f t="shared" ref="AP247" si="1137">AH247+AL247</f>
        <v>0</v>
      </c>
      <c r="AQ247" s="110"/>
      <c r="AR247" s="110">
        <v>519600</v>
      </c>
      <c r="AS247" s="110">
        <f>AR247</f>
        <v>519600</v>
      </c>
      <c r="AT247" s="110"/>
      <c r="AU247" s="110"/>
      <c r="AV247" s="110"/>
      <c r="AW247" s="110">
        <f>AV247</f>
        <v>0</v>
      </c>
      <c r="AX247" s="110"/>
      <c r="AY247" s="110"/>
      <c r="AZ247" s="110">
        <f t="shared" ref="AZ247" si="1138">AR247+AV247</f>
        <v>519600</v>
      </c>
      <c r="BA247" s="110">
        <f t="shared" ref="BA247" si="1139">AS247+AW247</f>
        <v>519600</v>
      </c>
      <c r="BB247" s="110">
        <f t="shared" ref="BB247" si="1140">AT247+AX247</f>
        <v>0</v>
      </c>
      <c r="BC247" s="110">
        <f t="shared" ref="BC247" si="1141">AU247+AY247</f>
        <v>0</v>
      </c>
    </row>
    <row r="248" spans="1:55" s="12" customFormat="1" ht="17.25" customHeight="1" x14ac:dyDescent="0.25">
      <c r="A248" s="144" t="s">
        <v>102</v>
      </c>
      <c r="B248" s="146"/>
      <c r="C248" s="146"/>
      <c r="D248" s="146"/>
      <c r="E248" s="120">
        <v>852</v>
      </c>
      <c r="F248" s="25" t="s">
        <v>101</v>
      </c>
      <c r="G248" s="25" t="s">
        <v>56</v>
      </c>
      <c r="H248" s="145" t="s">
        <v>61</v>
      </c>
      <c r="I248" s="25"/>
      <c r="J248" s="26">
        <f>J249+J252+J255+J258+J261+J264+J267+J270+J276+J275+J279</f>
        <v>91643999</v>
      </c>
      <c r="K248" s="26">
        <f t="shared" ref="K248:BC248" si="1142">K249+K252+K255+K258+K261+K264+K267+K270+K276+K275+K279</f>
        <v>69043899</v>
      </c>
      <c r="L248" s="26">
        <f t="shared" si="1142"/>
        <v>22600100</v>
      </c>
      <c r="M248" s="26">
        <f t="shared" si="1142"/>
        <v>0</v>
      </c>
      <c r="N248" s="26">
        <f t="shared" si="1142"/>
        <v>4663626.93</v>
      </c>
      <c r="O248" s="26">
        <f t="shared" si="1142"/>
        <v>222666.67</v>
      </c>
      <c r="P248" s="26">
        <f t="shared" si="1142"/>
        <v>4440960.26</v>
      </c>
      <c r="Q248" s="26">
        <f t="shared" si="1142"/>
        <v>0</v>
      </c>
      <c r="R248" s="26">
        <f t="shared" si="1142"/>
        <v>96307625.930000007</v>
      </c>
      <c r="S248" s="26">
        <f t="shared" si="1142"/>
        <v>69266565.670000002</v>
      </c>
      <c r="T248" s="26">
        <f t="shared" si="1142"/>
        <v>27041060.260000002</v>
      </c>
      <c r="U248" s="26">
        <f t="shared" si="1142"/>
        <v>0</v>
      </c>
      <c r="V248" s="26">
        <f t="shared" si="1142"/>
        <v>0</v>
      </c>
      <c r="W248" s="26">
        <f t="shared" si="1142"/>
        <v>0</v>
      </c>
      <c r="X248" s="26">
        <f t="shared" si="1142"/>
        <v>0</v>
      </c>
      <c r="Y248" s="26">
        <f t="shared" si="1142"/>
        <v>0</v>
      </c>
      <c r="Z248" s="26">
        <f t="shared" si="1142"/>
        <v>0</v>
      </c>
      <c r="AA248" s="26">
        <f t="shared" si="1142"/>
        <v>0</v>
      </c>
      <c r="AB248" s="26">
        <f t="shared" si="1142"/>
        <v>0</v>
      </c>
      <c r="AC248" s="26">
        <f t="shared" si="1142"/>
        <v>0</v>
      </c>
      <c r="AD248" s="26"/>
      <c r="AE248" s="26">
        <f t="shared" si="1142"/>
        <v>84343524</v>
      </c>
      <c r="AF248" s="26">
        <f t="shared" si="1142"/>
        <v>63310435</v>
      </c>
      <c r="AG248" s="26">
        <f t="shared" si="1142"/>
        <v>21033089</v>
      </c>
      <c r="AH248" s="26">
        <f t="shared" si="1142"/>
        <v>0</v>
      </c>
      <c r="AI248" s="26">
        <f t="shared" si="1142"/>
        <v>1171999.8999999999</v>
      </c>
      <c r="AJ248" s="26">
        <f t="shared" si="1142"/>
        <v>1172000</v>
      </c>
      <c r="AK248" s="26">
        <f t="shared" si="1142"/>
        <v>-9.9999999998544808E-2</v>
      </c>
      <c r="AL248" s="26">
        <f t="shared" si="1142"/>
        <v>0</v>
      </c>
      <c r="AM248" s="26">
        <f t="shared" si="1142"/>
        <v>85515523.900000006</v>
      </c>
      <c r="AN248" s="26">
        <f t="shared" si="1142"/>
        <v>64482435</v>
      </c>
      <c r="AO248" s="26">
        <f t="shared" si="1142"/>
        <v>21033088.899999999</v>
      </c>
      <c r="AP248" s="26">
        <f t="shared" si="1142"/>
        <v>0</v>
      </c>
      <c r="AQ248" s="26">
        <f t="shared" si="1142"/>
        <v>1052632</v>
      </c>
      <c r="AR248" s="26">
        <f t="shared" si="1142"/>
        <v>85966940</v>
      </c>
      <c r="AS248" s="26">
        <f t="shared" si="1142"/>
        <v>64944645</v>
      </c>
      <c r="AT248" s="26">
        <f t="shared" si="1142"/>
        <v>21022295</v>
      </c>
      <c r="AU248" s="26">
        <f t="shared" si="1142"/>
        <v>0</v>
      </c>
      <c r="AV248" s="26">
        <f t="shared" si="1142"/>
        <v>1171999.95</v>
      </c>
      <c r="AW248" s="26">
        <f t="shared" si="1142"/>
        <v>1172000</v>
      </c>
      <c r="AX248" s="26">
        <f t="shared" si="1142"/>
        <v>-4.9999999995634425E-2</v>
      </c>
      <c r="AY248" s="26">
        <f t="shared" si="1142"/>
        <v>0</v>
      </c>
      <c r="AZ248" s="26">
        <f t="shared" si="1142"/>
        <v>87138939.950000003</v>
      </c>
      <c r="BA248" s="26">
        <f t="shared" si="1142"/>
        <v>66116645</v>
      </c>
      <c r="BB248" s="26">
        <f t="shared" si="1142"/>
        <v>21022294.949999999</v>
      </c>
      <c r="BC248" s="26">
        <f t="shared" si="1142"/>
        <v>0</v>
      </c>
    </row>
    <row r="249" spans="1:55" s="109" customFormat="1" ht="72.75" hidden="1" customHeight="1" x14ac:dyDescent="0.25">
      <c r="A249" s="147" t="s">
        <v>748</v>
      </c>
      <c r="B249" s="146"/>
      <c r="C249" s="146"/>
      <c r="D249" s="146"/>
      <c r="E249" s="120">
        <v>852</v>
      </c>
      <c r="F249" s="143" t="s">
        <v>101</v>
      </c>
      <c r="G249" s="143" t="s">
        <v>56</v>
      </c>
      <c r="H249" s="145" t="s">
        <v>747</v>
      </c>
      <c r="I249" s="143"/>
      <c r="J249" s="110">
        <f t="shared" ref="J249:AV250" si="1143">J250</f>
        <v>61094155</v>
      </c>
      <c r="K249" s="110">
        <f t="shared" si="1143"/>
        <v>61094155</v>
      </c>
      <c r="L249" s="110">
        <f t="shared" si="1143"/>
        <v>0</v>
      </c>
      <c r="M249" s="110">
        <f t="shared" si="1143"/>
        <v>0</v>
      </c>
      <c r="N249" s="110">
        <f t="shared" si="1143"/>
        <v>0</v>
      </c>
      <c r="O249" s="110">
        <f t="shared" si="1143"/>
        <v>0</v>
      </c>
      <c r="P249" s="110">
        <f t="shared" si="1143"/>
        <v>0</v>
      </c>
      <c r="Q249" s="110">
        <f t="shared" si="1143"/>
        <v>0</v>
      </c>
      <c r="R249" s="110">
        <f t="shared" si="1143"/>
        <v>61094155</v>
      </c>
      <c r="S249" s="110">
        <f t="shared" si="1143"/>
        <v>61094155</v>
      </c>
      <c r="T249" s="110">
        <f t="shared" si="1143"/>
        <v>0</v>
      </c>
      <c r="U249" s="110">
        <f t="shared" si="1143"/>
        <v>0</v>
      </c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>
        <f t="shared" si="1143"/>
        <v>61094155</v>
      </c>
      <c r="AF249" s="110">
        <f t="shared" si="1143"/>
        <v>61094155</v>
      </c>
      <c r="AG249" s="110">
        <f t="shared" si="1143"/>
        <v>0</v>
      </c>
      <c r="AH249" s="110">
        <f t="shared" si="1143"/>
        <v>0</v>
      </c>
      <c r="AI249" s="110">
        <f t="shared" si="1143"/>
        <v>0</v>
      </c>
      <c r="AJ249" s="110">
        <f t="shared" si="1143"/>
        <v>0</v>
      </c>
      <c r="AK249" s="110">
        <f t="shared" si="1143"/>
        <v>0</v>
      </c>
      <c r="AL249" s="110">
        <f t="shared" si="1143"/>
        <v>0</v>
      </c>
      <c r="AM249" s="110">
        <f t="shared" si="1143"/>
        <v>61094155</v>
      </c>
      <c r="AN249" s="110">
        <f t="shared" si="1143"/>
        <v>61094155</v>
      </c>
      <c r="AO249" s="110">
        <f t="shared" si="1143"/>
        <v>0</v>
      </c>
      <c r="AP249" s="110">
        <f t="shared" si="1143"/>
        <v>0</v>
      </c>
      <c r="AQ249" s="110"/>
      <c r="AR249" s="110">
        <f t="shared" si="1143"/>
        <v>61094155</v>
      </c>
      <c r="AS249" s="110">
        <f t="shared" si="1143"/>
        <v>61094155</v>
      </c>
      <c r="AT249" s="110">
        <f t="shared" si="1143"/>
        <v>0</v>
      </c>
      <c r="AU249" s="110">
        <f t="shared" si="1143"/>
        <v>0</v>
      </c>
      <c r="AV249" s="110">
        <f t="shared" si="1143"/>
        <v>0</v>
      </c>
      <c r="AW249" s="110">
        <f t="shared" ref="AV249:BC250" si="1144">AW250</f>
        <v>0</v>
      </c>
      <c r="AX249" s="110">
        <f t="shared" si="1144"/>
        <v>0</v>
      </c>
      <c r="AY249" s="110">
        <f t="shared" si="1144"/>
        <v>0</v>
      </c>
      <c r="AZ249" s="110">
        <f t="shared" si="1144"/>
        <v>61094155</v>
      </c>
      <c r="BA249" s="110">
        <f t="shared" si="1144"/>
        <v>61094155</v>
      </c>
      <c r="BB249" s="110">
        <f t="shared" si="1144"/>
        <v>0</v>
      </c>
      <c r="BC249" s="110">
        <f t="shared" si="1144"/>
        <v>0</v>
      </c>
    </row>
    <row r="250" spans="1:55" s="109" customFormat="1" ht="17.25" hidden="1" customHeight="1" x14ac:dyDescent="0.25">
      <c r="A250" s="147" t="s">
        <v>53</v>
      </c>
      <c r="B250" s="146"/>
      <c r="C250" s="146"/>
      <c r="D250" s="146"/>
      <c r="E250" s="120">
        <v>852</v>
      </c>
      <c r="F250" s="143" t="s">
        <v>101</v>
      </c>
      <c r="G250" s="143" t="s">
        <v>56</v>
      </c>
      <c r="H250" s="145" t="s">
        <v>747</v>
      </c>
      <c r="I250" s="143" t="s">
        <v>107</v>
      </c>
      <c r="J250" s="110">
        <f t="shared" si="1143"/>
        <v>61094155</v>
      </c>
      <c r="K250" s="110">
        <f t="shared" si="1143"/>
        <v>61094155</v>
      </c>
      <c r="L250" s="110">
        <f t="shared" si="1143"/>
        <v>0</v>
      </c>
      <c r="M250" s="110">
        <f t="shared" si="1143"/>
        <v>0</v>
      </c>
      <c r="N250" s="110">
        <f t="shared" si="1143"/>
        <v>0</v>
      </c>
      <c r="O250" s="110">
        <f t="shared" si="1143"/>
        <v>0</v>
      </c>
      <c r="P250" s="110">
        <f t="shared" si="1143"/>
        <v>0</v>
      </c>
      <c r="Q250" s="110">
        <f t="shared" si="1143"/>
        <v>0</v>
      </c>
      <c r="R250" s="110">
        <f t="shared" si="1143"/>
        <v>61094155</v>
      </c>
      <c r="S250" s="110">
        <f t="shared" si="1143"/>
        <v>61094155</v>
      </c>
      <c r="T250" s="110">
        <f t="shared" si="1143"/>
        <v>0</v>
      </c>
      <c r="U250" s="110">
        <f t="shared" si="1143"/>
        <v>0</v>
      </c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>
        <f t="shared" si="1143"/>
        <v>61094155</v>
      </c>
      <c r="AF250" s="110">
        <f t="shared" si="1143"/>
        <v>61094155</v>
      </c>
      <c r="AG250" s="110">
        <f t="shared" si="1143"/>
        <v>0</v>
      </c>
      <c r="AH250" s="110">
        <f t="shared" si="1143"/>
        <v>0</v>
      </c>
      <c r="AI250" s="110">
        <f t="shared" si="1143"/>
        <v>0</v>
      </c>
      <c r="AJ250" s="110">
        <f t="shared" si="1143"/>
        <v>0</v>
      </c>
      <c r="AK250" s="110">
        <f t="shared" si="1143"/>
        <v>0</v>
      </c>
      <c r="AL250" s="110">
        <f t="shared" si="1143"/>
        <v>0</v>
      </c>
      <c r="AM250" s="110">
        <f t="shared" si="1143"/>
        <v>61094155</v>
      </c>
      <c r="AN250" s="110">
        <f t="shared" si="1143"/>
        <v>61094155</v>
      </c>
      <c r="AO250" s="110">
        <f t="shared" si="1143"/>
        <v>0</v>
      </c>
      <c r="AP250" s="110">
        <f t="shared" si="1143"/>
        <v>0</v>
      </c>
      <c r="AQ250" s="110"/>
      <c r="AR250" s="110">
        <f t="shared" si="1143"/>
        <v>61094155</v>
      </c>
      <c r="AS250" s="110">
        <f t="shared" si="1143"/>
        <v>61094155</v>
      </c>
      <c r="AT250" s="110">
        <f t="shared" si="1143"/>
        <v>0</v>
      </c>
      <c r="AU250" s="110">
        <f t="shared" si="1143"/>
        <v>0</v>
      </c>
      <c r="AV250" s="110">
        <f t="shared" si="1144"/>
        <v>0</v>
      </c>
      <c r="AW250" s="110">
        <f t="shared" si="1144"/>
        <v>0</v>
      </c>
      <c r="AX250" s="110">
        <f t="shared" si="1144"/>
        <v>0</v>
      </c>
      <c r="AY250" s="110">
        <f t="shared" si="1144"/>
        <v>0</v>
      </c>
      <c r="AZ250" s="110">
        <f t="shared" si="1144"/>
        <v>61094155</v>
      </c>
      <c r="BA250" s="110">
        <f t="shared" si="1144"/>
        <v>61094155</v>
      </c>
      <c r="BB250" s="110">
        <f t="shared" si="1144"/>
        <v>0</v>
      </c>
      <c r="BC250" s="110">
        <f t="shared" si="1144"/>
        <v>0</v>
      </c>
    </row>
    <row r="251" spans="1:55" s="109" customFormat="1" ht="17.25" hidden="1" customHeight="1" x14ac:dyDescent="0.25">
      <c r="A251" s="147" t="s">
        <v>108</v>
      </c>
      <c r="B251" s="35"/>
      <c r="C251" s="35"/>
      <c r="D251" s="35"/>
      <c r="E251" s="120">
        <v>852</v>
      </c>
      <c r="F251" s="143" t="s">
        <v>101</v>
      </c>
      <c r="G251" s="143" t="s">
        <v>56</v>
      </c>
      <c r="H251" s="145" t="s">
        <v>747</v>
      </c>
      <c r="I251" s="143" t="s">
        <v>109</v>
      </c>
      <c r="J251" s="110">
        <v>61094155</v>
      </c>
      <c r="K251" s="110">
        <f>J251</f>
        <v>61094155</v>
      </c>
      <c r="L251" s="110"/>
      <c r="M251" s="110"/>
      <c r="N251" s="110"/>
      <c r="O251" s="110">
        <f>N251</f>
        <v>0</v>
      </c>
      <c r="P251" s="110"/>
      <c r="Q251" s="110"/>
      <c r="R251" s="110">
        <f t="shared" si="960"/>
        <v>61094155</v>
      </c>
      <c r="S251" s="110">
        <f t="shared" si="961"/>
        <v>61094155</v>
      </c>
      <c r="T251" s="110">
        <f t="shared" si="962"/>
        <v>0</v>
      </c>
      <c r="U251" s="110">
        <f t="shared" si="963"/>
        <v>0</v>
      </c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>
        <v>61094155</v>
      </c>
      <c r="AF251" s="110">
        <f>AE251</f>
        <v>61094155</v>
      </c>
      <c r="AG251" s="110"/>
      <c r="AH251" s="110"/>
      <c r="AI251" s="110"/>
      <c r="AJ251" s="110">
        <f>AI251</f>
        <v>0</v>
      </c>
      <c r="AK251" s="110"/>
      <c r="AL251" s="110"/>
      <c r="AM251" s="110">
        <f t="shared" ref="AM251" si="1145">AE251+AI251</f>
        <v>61094155</v>
      </c>
      <c r="AN251" s="110">
        <f t="shared" ref="AN251" si="1146">AF251+AJ251</f>
        <v>61094155</v>
      </c>
      <c r="AO251" s="110">
        <f t="shared" ref="AO251" si="1147">AG251+AK251</f>
        <v>0</v>
      </c>
      <c r="AP251" s="110">
        <f t="shared" ref="AP251" si="1148">AH251+AL251</f>
        <v>0</v>
      </c>
      <c r="AQ251" s="110"/>
      <c r="AR251" s="110">
        <v>61094155</v>
      </c>
      <c r="AS251" s="110">
        <f>AR251</f>
        <v>61094155</v>
      </c>
      <c r="AT251" s="110"/>
      <c r="AU251" s="110"/>
      <c r="AV251" s="110"/>
      <c r="AW251" s="110">
        <f>AV251</f>
        <v>0</v>
      </c>
      <c r="AX251" s="110"/>
      <c r="AY251" s="110"/>
      <c r="AZ251" s="110">
        <f t="shared" ref="AZ251" si="1149">AR251+AV251</f>
        <v>61094155</v>
      </c>
      <c r="BA251" s="110">
        <f t="shared" ref="BA251" si="1150">AS251+AW251</f>
        <v>61094155</v>
      </c>
      <c r="BB251" s="110">
        <f t="shared" ref="BB251" si="1151">AT251+AX251</f>
        <v>0</v>
      </c>
      <c r="BC251" s="110">
        <f t="shared" ref="BC251" si="1152">AU251+AY251</f>
        <v>0</v>
      </c>
    </row>
    <row r="252" spans="1:55" s="109" customFormat="1" ht="33" customHeight="1" x14ac:dyDescent="0.25">
      <c r="A252" s="147" t="s">
        <v>159</v>
      </c>
      <c r="B252" s="35"/>
      <c r="C252" s="35"/>
      <c r="D252" s="35"/>
      <c r="E252" s="120">
        <v>852</v>
      </c>
      <c r="F252" s="143" t="s">
        <v>101</v>
      </c>
      <c r="G252" s="143" t="s">
        <v>56</v>
      </c>
      <c r="H252" s="145" t="s">
        <v>160</v>
      </c>
      <c r="I252" s="143"/>
      <c r="J252" s="110">
        <f t="shared" ref="J252:AV253" si="1153">J253</f>
        <v>19435300</v>
      </c>
      <c r="K252" s="110">
        <f t="shared" si="1153"/>
        <v>0</v>
      </c>
      <c r="L252" s="110">
        <f t="shared" si="1153"/>
        <v>19435300</v>
      </c>
      <c r="M252" s="110">
        <f t="shared" si="1153"/>
        <v>0</v>
      </c>
      <c r="N252" s="110">
        <f t="shared" si="1153"/>
        <v>1107781</v>
      </c>
      <c r="O252" s="110">
        <f t="shared" si="1153"/>
        <v>0</v>
      </c>
      <c r="P252" s="110">
        <f t="shared" si="1153"/>
        <v>1107781</v>
      </c>
      <c r="Q252" s="110">
        <f t="shared" si="1153"/>
        <v>0</v>
      </c>
      <c r="R252" s="110">
        <f t="shared" si="1153"/>
        <v>20543081</v>
      </c>
      <c r="S252" s="110">
        <f t="shared" si="1153"/>
        <v>0</v>
      </c>
      <c r="T252" s="110">
        <f t="shared" si="1153"/>
        <v>20543081</v>
      </c>
      <c r="U252" s="110">
        <f t="shared" si="1153"/>
        <v>0</v>
      </c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>
        <f t="shared" si="1153"/>
        <v>18206755</v>
      </c>
      <c r="AF252" s="110">
        <f t="shared" si="1153"/>
        <v>0</v>
      </c>
      <c r="AG252" s="110">
        <f t="shared" si="1153"/>
        <v>18206755</v>
      </c>
      <c r="AH252" s="110">
        <f t="shared" si="1153"/>
        <v>0</v>
      </c>
      <c r="AI252" s="110">
        <f t="shared" si="1153"/>
        <v>0</v>
      </c>
      <c r="AJ252" s="110">
        <f t="shared" si="1153"/>
        <v>0</v>
      </c>
      <c r="AK252" s="110">
        <f t="shared" si="1153"/>
        <v>0</v>
      </c>
      <c r="AL252" s="110">
        <f t="shared" si="1153"/>
        <v>0</v>
      </c>
      <c r="AM252" s="110">
        <f t="shared" si="1153"/>
        <v>18206755</v>
      </c>
      <c r="AN252" s="110">
        <f t="shared" si="1153"/>
        <v>0</v>
      </c>
      <c r="AO252" s="110">
        <f t="shared" si="1153"/>
        <v>18206755</v>
      </c>
      <c r="AP252" s="110">
        <f t="shared" si="1153"/>
        <v>0</v>
      </c>
      <c r="AQ252" s="110"/>
      <c r="AR252" s="110">
        <f t="shared" si="1153"/>
        <v>17906755</v>
      </c>
      <c r="AS252" s="110">
        <f t="shared" si="1153"/>
        <v>0</v>
      </c>
      <c r="AT252" s="110">
        <f t="shared" si="1153"/>
        <v>17906755</v>
      </c>
      <c r="AU252" s="110">
        <f t="shared" si="1153"/>
        <v>0</v>
      </c>
      <c r="AV252" s="110">
        <f t="shared" si="1153"/>
        <v>0</v>
      </c>
      <c r="AW252" s="110">
        <f t="shared" ref="AV252:BC253" si="1154">AW253</f>
        <v>0</v>
      </c>
      <c r="AX252" s="110">
        <f t="shared" si="1154"/>
        <v>0</v>
      </c>
      <c r="AY252" s="110">
        <f t="shared" si="1154"/>
        <v>0</v>
      </c>
      <c r="AZ252" s="110">
        <f t="shared" si="1154"/>
        <v>17906755</v>
      </c>
      <c r="BA252" s="110">
        <f t="shared" si="1154"/>
        <v>0</v>
      </c>
      <c r="BB252" s="110">
        <f t="shared" si="1154"/>
        <v>17906755</v>
      </c>
      <c r="BC252" s="110">
        <f t="shared" si="1154"/>
        <v>0</v>
      </c>
    </row>
    <row r="253" spans="1:55" s="109" customFormat="1" ht="63" customHeight="1" x14ac:dyDescent="0.25">
      <c r="A253" s="147" t="s">
        <v>53</v>
      </c>
      <c r="B253" s="35"/>
      <c r="C253" s="35"/>
      <c r="D253" s="35"/>
      <c r="E253" s="120">
        <v>852</v>
      </c>
      <c r="F253" s="143" t="s">
        <v>101</v>
      </c>
      <c r="G253" s="148" t="s">
        <v>56</v>
      </c>
      <c r="H253" s="145" t="s">
        <v>160</v>
      </c>
      <c r="I253" s="143" t="s">
        <v>107</v>
      </c>
      <c r="J253" s="110">
        <f t="shared" si="1153"/>
        <v>19435300</v>
      </c>
      <c r="K253" s="110">
        <f t="shared" si="1153"/>
        <v>0</v>
      </c>
      <c r="L253" s="110">
        <f t="shared" si="1153"/>
        <v>19435300</v>
      </c>
      <c r="M253" s="110">
        <f t="shared" si="1153"/>
        <v>0</v>
      </c>
      <c r="N253" s="110">
        <f t="shared" si="1153"/>
        <v>1107781</v>
      </c>
      <c r="O253" s="110">
        <f t="shared" si="1153"/>
        <v>0</v>
      </c>
      <c r="P253" s="110">
        <f t="shared" si="1153"/>
        <v>1107781</v>
      </c>
      <c r="Q253" s="110">
        <f t="shared" si="1153"/>
        <v>0</v>
      </c>
      <c r="R253" s="110">
        <f t="shared" si="1153"/>
        <v>20543081</v>
      </c>
      <c r="S253" s="110">
        <f t="shared" si="1153"/>
        <v>0</v>
      </c>
      <c r="T253" s="110">
        <f t="shared" si="1153"/>
        <v>20543081</v>
      </c>
      <c r="U253" s="110">
        <f t="shared" si="1153"/>
        <v>0</v>
      </c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>
        <f t="shared" si="1153"/>
        <v>18206755</v>
      </c>
      <c r="AF253" s="110">
        <f t="shared" si="1153"/>
        <v>0</v>
      </c>
      <c r="AG253" s="110">
        <f t="shared" si="1153"/>
        <v>18206755</v>
      </c>
      <c r="AH253" s="110">
        <f t="shared" si="1153"/>
        <v>0</v>
      </c>
      <c r="AI253" s="110">
        <f t="shared" si="1153"/>
        <v>0</v>
      </c>
      <c r="AJ253" s="110">
        <f t="shared" si="1153"/>
        <v>0</v>
      </c>
      <c r="AK253" s="110">
        <f t="shared" si="1153"/>
        <v>0</v>
      </c>
      <c r="AL253" s="110">
        <f t="shared" si="1153"/>
        <v>0</v>
      </c>
      <c r="AM253" s="110">
        <f t="shared" si="1153"/>
        <v>18206755</v>
      </c>
      <c r="AN253" s="110">
        <f t="shared" si="1153"/>
        <v>0</v>
      </c>
      <c r="AO253" s="110">
        <f t="shared" si="1153"/>
        <v>18206755</v>
      </c>
      <c r="AP253" s="110">
        <f t="shared" si="1153"/>
        <v>0</v>
      </c>
      <c r="AQ253" s="110"/>
      <c r="AR253" s="110">
        <f t="shared" si="1153"/>
        <v>17906755</v>
      </c>
      <c r="AS253" s="110">
        <f t="shared" si="1153"/>
        <v>0</v>
      </c>
      <c r="AT253" s="110">
        <f t="shared" si="1153"/>
        <v>17906755</v>
      </c>
      <c r="AU253" s="110">
        <f t="shared" si="1153"/>
        <v>0</v>
      </c>
      <c r="AV253" s="110">
        <f t="shared" si="1154"/>
        <v>0</v>
      </c>
      <c r="AW253" s="110">
        <f t="shared" si="1154"/>
        <v>0</v>
      </c>
      <c r="AX253" s="110">
        <f t="shared" si="1154"/>
        <v>0</v>
      </c>
      <c r="AY253" s="110">
        <f t="shared" si="1154"/>
        <v>0</v>
      </c>
      <c r="AZ253" s="110">
        <f t="shared" si="1154"/>
        <v>17906755</v>
      </c>
      <c r="BA253" s="110">
        <f t="shared" si="1154"/>
        <v>0</v>
      </c>
      <c r="BB253" s="110">
        <f t="shared" si="1154"/>
        <v>17906755</v>
      </c>
      <c r="BC253" s="110">
        <f t="shared" si="1154"/>
        <v>0</v>
      </c>
    </row>
    <row r="254" spans="1:55" s="109" customFormat="1" ht="38.25" customHeight="1" x14ac:dyDescent="0.25">
      <c r="A254" s="147" t="s">
        <v>108</v>
      </c>
      <c r="B254" s="35"/>
      <c r="C254" s="35"/>
      <c r="D254" s="35"/>
      <c r="E254" s="120">
        <v>852</v>
      </c>
      <c r="F254" s="143" t="s">
        <v>101</v>
      </c>
      <c r="G254" s="148" t="s">
        <v>56</v>
      </c>
      <c r="H254" s="145" t="s">
        <v>160</v>
      </c>
      <c r="I254" s="143" t="s">
        <v>109</v>
      </c>
      <c r="J254" s="110">
        <v>19435300</v>
      </c>
      <c r="K254" s="110"/>
      <c r="L254" s="110">
        <f>J254</f>
        <v>19435300</v>
      </c>
      <c r="M254" s="110"/>
      <c r="N254" s="110">
        <f>212000+495781+400000</f>
        <v>1107781</v>
      </c>
      <c r="O254" s="110"/>
      <c r="P254" s="110">
        <f>N254</f>
        <v>1107781</v>
      </c>
      <c r="Q254" s="110"/>
      <c r="R254" s="110">
        <f t="shared" si="960"/>
        <v>20543081</v>
      </c>
      <c r="S254" s="110">
        <f t="shared" si="961"/>
        <v>0</v>
      </c>
      <c r="T254" s="110">
        <f t="shared" si="962"/>
        <v>20543081</v>
      </c>
      <c r="U254" s="110">
        <f t="shared" si="963"/>
        <v>0</v>
      </c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>
        <v>18206755</v>
      </c>
      <c r="AF254" s="110"/>
      <c r="AG254" s="110">
        <f>AE254</f>
        <v>18206755</v>
      </c>
      <c r="AH254" s="110"/>
      <c r="AI254" s="110"/>
      <c r="AJ254" s="110"/>
      <c r="AK254" s="110">
        <f>AI254</f>
        <v>0</v>
      </c>
      <c r="AL254" s="110"/>
      <c r="AM254" s="110">
        <f t="shared" ref="AM254" si="1155">AE254+AI254</f>
        <v>18206755</v>
      </c>
      <c r="AN254" s="110">
        <f t="shared" ref="AN254" si="1156">AF254+AJ254</f>
        <v>0</v>
      </c>
      <c r="AO254" s="110">
        <f t="shared" ref="AO254" si="1157">AG254+AK254</f>
        <v>18206755</v>
      </c>
      <c r="AP254" s="110">
        <f t="shared" ref="AP254" si="1158">AH254+AL254</f>
        <v>0</v>
      </c>
      <c r="AQ254" s="110"/>
      <c r="AR254" s="110">
        <v>17906755</v>
      </c>
      <c r="AS254" s="110"/>
      <c r="AT254" s="110">
        <f>AR254</f>
        <v>17906755</v>
      </c>
      <c r="AU254" s="110"/>
      <c r="AV254" s="110"/>
      <c r="AW254" s="110"/>
      <c r="AX254" s="110">
        <f>AV254</f>
        <v>0</v>
      </c>
      <c r="AY254" s="110"/>
      <c r="AZ254" s="110">
        <f t="shared" ref="AZ254" si="1159">AR254+AV254</f>
        <v>17906755</v>
      </c>
      <c r="BA254" s="110">
        <f t="shared" ref="BA254" si="1160">AS254+AW254</f>
        <v>0</v>
      </c>
      <c r="BB254" s="110">
        <f t="shared" ref="BB254" si="1161">AT254+AX254</f>
        <v>17906755</v>
      </c>
      <c r="BC254" s="110">
        <f t="shared" ref="BC254" si="1162">AU254+AY254</f>
        <v>0</v>
      </c>
    </row>
    <row r="255" spans="1:55" s="109" customFormat="1" ht="32.25" customHeight="1" x14ac:dyDescent="0.25">
      <c r="A255" s="147" t="s">
        <v>155</v>
      </c>
      <c r="B255" s="35"/>
      <c r="C255" s="35"/>
      <c r="D255" s="35"/>
      <c r="E255" s="120">
        <v>852</v>
      </c>
      <c r="F255" s="143" t="s">
        <v>101</v>
      </c>
      <c r="G255" s="148" t="s">
        <v>56</v>
      </c>
      <c r="H255" s="145" t="s">
        <v>156</v>
      </c>
      <c r="I255" s="143"/>
      <c r="J255" s="110">
        <f t="shared" ref="J255:AV256" si="1163">J256</f>
        <v>81840</v>
      </c>
      <c r="K255" s="110">
        <f t="shared" si="1163"/>
        <v>0</v>
      </c>
      <c r="L255" s="110">
        <f t="shared" si="1163"/>
        <v>81840</v>
      </c>
      <c r="M255" s="110">
        <f t="shared" si="1163"/>
        <v>0</v>
      </c>
      <c r="N255" s="110">
        <f t="shared" si="1163"/>
        <v>2904337</v>
      </c>
      <c r="O255" s="110">
        <f t="shared" si="1163"/>
        <v>0</v>
      </c>
      <c r="P255" s="110">
        <f t="shared" si="1163"/>
        <v>2904337</v>
      </c>
      <c r="Q255" s="110">
        <f t="shared" si="1163"/>
        <v>0</v>
      </c>
      <c r="R255" s="110">
        <f t="shared" si="1163"/>
        <v>2986177</v>
      </c>
      <c r="S255" s="110">
        <f t="shared" si="1163"/>
        <v>0</v>
      </c>
      <c r="T255" s="110">
        <f t="shared" si="1163"/>
        <v>2986177</v>
      </c>
      <c r="U255" s="110">
        <f t="shared" si="1163"/>
        <v>0</v>
      </c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>
        <f t="shared" si="1163"/>
        <v>27398</v>
      </c>
      <c r="AF255" s="110">
        <f t="shared" si="1163"/>
        <v>0</v>
      </c>
      <c r="AG255" s="110">
        <f t="shared" si="1163"/>
        <v>27398</v>
      </c>
      <c r="AH255" s="110">
        <f t="shared" si="1163"/>
        <v>0</v>
      </c>
      <c r="AI255" s="110">
        <f t="shared" si="1163"/>
        <v>-27398</v>
      </c>
      <c r="AJ255" s="110">
        <f t="shared" si="1163"/>
        <v>0</v>
      </c>
      <c r="AK255" s="110">
        <f t="shared" si="1163"/>
        <v>-27398</v>
      </c>
      <c r="AL255" s="110">
        <f t="shared" si="1163"/>
        <v>0</v>
      </c>
      <c r="AM255" s="110">
        <f t="shared" si="1163"/>
        <v>0</v>
      </c>
      <c r="AN255" s="110">
        <f t="shared" si="1163"/>
        <v>0</v>
      </c>
      <c r="AO255" s="110">
        <f t="shared" si="1163"/>
        <v>0</v>
      </c>
      <c r="AP255" s="110">
        <f t="shared" si="1163"/>
        <v>0</v>
      </c>
      <c r="AQ255" s="110"/>
      <c r="AR255" s="110">
        <f t="shared" si="1163"/>
        <v>18148</v>
      </c>
      <c r="AS255" s="110">
        <f t="shared" si="1163"/>
        <v>0</v>
      </c>
      <c r="AT255" s="110">
        <f t="shared" si="1163"/>
        <v>18148</v>
      </c>
      <c r="AU255" s="110">
        <f t="shared" si="1163"/>
        <v>0</v>
      </c>
      <c r="AV255" s="110">
        <f t="shared" si="1163"/>
        <v>-18148</v>
      </c>
      <c r="AW255" s="110">
        <f t="shared" ref="AV255:BC256" si="1164">AW256</f>
        <v>0</v>
      </c>
      <c r="AX255" s="110">
        <f t="shared" si="1164"/>
        <v>-18148</v>
      </c>
      <c r="AY255" s="110">
        <f t="shared" si="1164"/>
        <v>0</v>
      </c>
      <c r="AZ255" s="110">
        <f t="shared" si="1164"/>
        <v>0</v>
      </c>
      <c r="BA255" s="110">
        <f t="shared" si="1164"/>
        <v>0</v>
      </c>
      <c r="BB255" s="110">
        <f t="shared" si="1164"/>
        <v>0</v>
      </c>
      <c r="BC255" s="110">
        <f t="shared" si="1164"/>
        <v>0</v>
      </c>
    </row>
    <row r="256" spans="1:55" s="109" customFormat="1" ht="63" customHeight="1" x14ac:dyDescent="0.25">
      <c r="A256" s="147" t="s">
        <v>53</v>
      </c>
      <c r="B256" s="35"/>
      <c r="C256" s="35"/>
      <c r="D256" s="35"/>
      <c r="E256" s="120">
        <v>852</v>
      </c>
      <c r="F256" s="143" t="s">
        <v>101</v>
      </c>
      <c r="G256" s="148" t="s">
        <v>56</v>
      </c>
      <c r="H256" s="145" t="s">
        <v>156</v>
      </c>
      <c r="I256" s="143" t="s">
        <v>107</v>
      </c>
      <c r="J256" s="110">
        <f t="shared" si="1163"/>
        <v>81840</v>
      </c>
      <c r="K256" s="110">
        <f t="shared" si="1163"/>
        <v>0</v>
      </c>
      <c r="L256" s="110">
        <f t="shared" si="1163"/>
        <v>81840</v>
      </c>
      <c r="M256" s="110">
        <f t="shared" si="1163"/>
        <v>0</v>
      </c>
      <c r="N256" s="110">
        <f t="shared" si="1163"/>
        <v>2904337</v>
      </c>
      <c r="O256" s="110">
        <f t="shared" si="1163"/>
        <v>0</v>
      </c>
      <c r="P256" s="110">
        <f t="shared" si="1163"/>
        <v>2904337</v>
      </c>
      <c r="Q256" s="110">
        <f t="shared" si="1163"/>
        <v>0</v>
      </c>
      <c r="R256" s="110">
        <f t="shared" si="1163"/>
        <v>2986177</v>
      </c>
      <c r="S256" s="110">
        <f t="shared" si="1163"/>
        <v>0</v>
      </c>
      <c r="T256" s="110">
        <f t="shared" si="1163"/>
        <v>2986177</v>
      </c>
      <c r="U256" s="110">
        <f t="shared" si="1163"/>
        <v>0</v>
      </c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>
        <f t="shared" si="1163"/>
        <v>27398</v>
      </c>
      <c r="AF256" s="110">
        <f t="shared" si="1163"/>
        <v>0</v>
      </c>
      <c r="AG256" s="110">
        <f t="shared" si="1163"/>
        <v>27398</v>
      </c>
      <c r="AH256" s="110">
        <f t="shared" si="1163"/>
        <v>0</v>
      </c>
      <c r="AI256" s="110">
        <f t="shared" si="1163"/>
        <v>-27398</v>
      </c>
      <c r="AJ256" s="110">
        <f t="shared" si="1163"/>
        <v>0</v>
      </c>
      <c r="AK256" s="110">
        <f t="shared" si="1163"/>
        <v>-27398</v>
      </c>
      <c r="AL256" s="110">
        <f t="shared" si="1163"/>
        <v>0</v>
      </c>
      <c r="AM256" s="110">
        <f t="shared" si="1163"/>
        <v>0</v>
      </c>
      <c r="AN256" s="110">
        <f t="shared" si="1163"/>
        <v>0</v>
      </c>
      <c r="AO256" s="110">
        <f t="shared" si="1163"/>
        <v>0</v>
      </c>
      <c r="AP256" s="110">
        <f t="shared" si="1163"/>
        <v>0</v>
      </c>
      <c r="AQ256" s="110"/>
      <c r="AR256" s="110">
        <f t="shared" si="1163"/>
        <v>18148</v>
      </c>
      <c r="AS256" s="110">
        <f t="shared" si="1163"/>
        <v>0</v>
      </c>
      <c r="AT256" s="110">
        <f t="shared" si="1163"/>
        <v>18148</v>
      </c>
      <c r="AU256" s="110">
        <f t="shared" si="1163"/>
        <v>0</v>
      </c>
      <c r="AV256" s="110">
        <f t="shared" si="1164"/>
        <v>-18148</v>
      </c>
      <c r="AW256" s="110">
        <f t="shared" si="1164"/>
        <v>0</v>
      </c>
      <c r="AX256" s="110">
        <f t="shared" si="1164"/>
        <v>-18148</v>
      </c>
      <c r="AY256" s="110">
        <f t="shared" si="1164"/>
        <v>0</v>
      </c>
      <c r="AZ256" s="110">
        <f t="shared" si="1164"/>
        <v>0</v>
      </c>
      <c r="BA256" s="110">
        <f t="shared" si="1164"/>
        <v>0</v>
      </c>
      <c r="BB256" s="110">
        <f t="shared" si="1164"/>
        <v>0</v>
      </c>
      <c r="BC256" s="110">
        <f t="shared" si="1164"/>
        <v>0</v>
      </c>
    </row>
    <row r="257" spans="1:55" s="109" customFormat="1" ht="33" customHeight="1" x14ac:dyDescent="0.25">
      <c r="A257" s="147" t="s">
        <v>108</v>
      </c>
      <c r="B257" s="35"/>
      <c r="C257" s="35"/>
      <c r="D257" s="35"/>
      <c r="E257" s="120">
        <v>852</v>
      </c>
      <c r="F257" s="143" t="s">
        <v>101</v>
      </c>
      <c r="G257" s="148" t="s">
        <v>56</v>
      </c>
      <c r="H257" s="145" t="s">
        <v>156</v>
      </c>
      <c r="I257" s="143" t="s">
        <v>109</v>
      </c>
      <c r="J257" s="110">
        <v>81840</v>
      </c>
      <c r="K257" s="110"/>
      <c r="L257" s="110">
        <f>J257</f>
        <v>81840</v>
      </c>
      <c r="M257" s="110"/>
      <c r="N257" s="110">
        <f>80000+24160+771184+376490+15637+1072216+27100+29244+17216+7250+5640+42600+5370+20000+389990+2720+14800+2720</f>
        <v>2904337</v>
      </c>
      <c r="O257" s="110"/>
      <c r="P257" s="110">
        <f>N257</f>
        <v>2904337</v>
      </c>
      <c r="Q257" s="110"/>
      <c r="R257" s="110">
        <f t="shared" si="960"/>
        <v>2986177</v>
      </c>
      <c r="S257" s="110">
        <f t="shared" si="961"/>
        <v>0</v>
      </c>
      <c r="T257" s="110">
        <f t="shared" si="962"/>
        <v>2986177</v>
      </c>
      <c r="U257" s="110">
        <f t="shared" si="963"/>
        <v>0</v>
      </c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>
        <v>27398</v>
      </c>
      <c r="AF257" s="110"/>
      <c r="AG257" s="110">
        <f>AE257</f>
        <v>27398</v>
      </c>
      <c r="AH257" s="110"/>
      <c r="AI257" s="110">
        <v>-27398</v>
      </c>
      <c r="AJ257" s="110"/>
      <c r="AK257" s="110">
        <f>AI257</f>
        <v>-27398</v>
      </c>
      <c r="AL257" s="110"/>
      <c r="AM257" s="110">
        <f t="shared" ref="AM257" si="1165">AE257+AI257</f>
        <v>0</v>
      </c>
      <c r="AN257" s="110">
        <f t="shared" ref="AN257" si="1166">AF257+AJ257</f>
        <v>0</v>
      </c>
      <c r="AO257" s="110">
        <f t="shared" ref="AO257" si="1167">AG257+AK257</f>
        <v>0</v>
      </c>
      <c r="AP257" s="110">
        <f t="shared" ref="AP257" si="1168">AH257+AL257</f>
        <v>0</v>
      </c>
      <c r="AQ257" s="110"/>
      <c r="AR257" s="110">
        <v>18148</v>
      </c>
      <c r="AS257" s="110"/>
      <c r="AT257" s="110">
        <f>AR257</f>
        <v>18148</v>
      </c>
      <c r="AU257" s="110"/>
      <c r="AV257" s="110">
        <v>-18148</v>
      </c>
      <c r="AW257" s="110"/>
      <c r="AX257" s="110">
        <f>AV257</f>
        <v>-18148</v>
      </c>
      <c r="AY257" s="110"/>
      <c r="AZ257" s="110">
        <f t="shared" ref="AZ257" si="1169">AR257+AV257</f>
        <v>0</v>
      </c>
      <c r="BA257" s="110">
        <f t="shared" ref="BA257" si="1170">AS257+AW257</f>
        <v>0</v>
      </c>
      <c r="BB257" s="110">
        <f t="shared" ref="BB257" si="1171">AT257+AX257</f>
        <v>0</v>
      </c>
      <c r="BC257" s="110">
        <f t="shared" ref="BC257" si="1172">AU257+AY257</f>
        <v>0</v>
      </c>
    </row>
    <row r="258" spans="1:55" s="109" customFormat="1" ht="30.75" hidden="1" customHeight="1" x14ac:dyDescent="0.25">
      <c r="A258" s="147" t="s">
        <v>153</v>
      </c>
      <c r="B258" s="35"/>
      <c r="C258" s="35"/>
      <c r="D258" s="35"/>
      <c r="E258" s="120">
        <v>852</v>
      </c>
      <c r="F258" s="148" t="s">
        <v>101</v>
      </c>
      <c r="G258" s="148" t="s">
        <v>56</v>
      </c>
      <c r="H258" s="145" t="s">
        <v>154</v>
      </c>
      <c r="I258" s="143"/>
      <c r="J258" s="110">
        <f t="shared" ref="J258:AV259" si="1173">J259</f>
        <v>2556900</v>
      </c>
      <c r="K258" s="110">
        <f t="shared" si="1173"/>
        <v>0</v>
      </c>
      <c r="L258" s="110">
        <f t="shared" si="1173"/>
        <v>2556900</v>
      </c>
      <c r="M258" s="110">
        <f t="shared" si="1173"/>
        <v>0</v>
      </c>
      <c r="N258" s="110">
        <f t="shared" si="1173"/>
        <v>0</v>
      </c>
      <c r="O258" s="110">
        <f t="shared" si="1173"/>
        <v>0</v>
      </c>
      <c r="P258" s="110">
        <f t="shared" si="1173"/>
        <v>0</v>
      </c>
      <c r="Q258" s="110">
        <f t="shared" si="1173"/>
        <v>0</v>
      </c>
      <c r="R258" s="110">
        <f t="shared" si="1173"/>
        <v>2556900</v>
      </c>
      <c r="S258" s="110">
        <f t="shared" si="1173"/>
        <v>0</v>
      </c>
      <c r="T258" s="110">
        <f t="shared" si="1173"/>
        <v>2556900</v>
      </c>
      <c r="U258" s="110">
        <f t="shared" si="1173"/>
        <v>0</v>
      </c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>
        <f t="shared" si="1173"/>
        <v>2556900</v>
      </c>
      <c r="AF258" s="110">
        <f t="shared" si="1173"/>
        <v>0</v>
      </c>
      <c r="AG258" s="110">
        <f t="shared" si="1173"/>
        <v>2556900</v>
      </c>
      <c r="AH258" s="110">
        <f t="shared" si="1173"/>
        <v>0</v>
      </c>
      <c r="AI258" s="110">
        <f t="shared" si="1173"/>
        <v>0</v>
      </c>
      <c r="AJ258" s="110">
        <f t="shared" si="1173"/>
        <v>0</v>
      </c>
      <c r="AK258" s="110">
        <f t="shared" si="1173"/>
        <v>0</v>
      </c>
      <c r="AL258" s="110">
        <f t="shared" si="1173"/>
        <v>0</v>
      </c>
      <c r="AM258" s="110">
        <f t="shared" si="1173"/>
        <v>2556900</v>
      </c>
      <c r="AN258" s="110">
        <f t="shared" si="1173"/>
        <v>0</v>
      </c>
      <c r="AO258" s="110">
        <f t="shared" si="1173"/>
        <v>2556900</v>
      </c>
      <c r="AP258" s="110">
        <f t="shared" si="1173"/>
        <v>0</v>
      </c>
      <c r="AQ258" s="110"/>
      <c r="AR258" s="110">
        <f t="shared" si="1173"/>
        <v>2556900</v>
      </c>
      <c r="AS258" s="110">
        <f t="shared" si="1173"/>
        <v>0</v>
      </c>
      <c r="AT258" s="110">
        <f t="shared" si="1173"/>
        <v>2556900</v>
      </c>
      <c r="AU258" s="110">
        <f t="shared" si="1173"/>
        <v>0</v>
      </c>
      <c r="AV258" s="110">
        <f t="shared" si="1173"/>
        <v>0</v>
      </c>
      <c r="AW258" s="110">
        <f t="shared" ref="AV258:BC259" si="1174">AW259</f>
        <v>0</v>
      </c>
      <c r="AX258" s="110">
        <f t="shared" si="1174"/>
        <v>0</v>
      </c>
      <c r="AY258" s="110">
        <f t="shared" si="1174"/>
        <v>0</v>
      </c>
      <c r="AZ258" s="110">
        <f t="shared" si="1174"/>
        <v>2556900</v>
      </c>
      <c r="BA258" s="110">
        <f t="shared" si="1174"/>
        <v>0</v>
      </c>
      <c r="BB258" s="110">
        <f t="shared" si="1174"/>
        <v>2556900</v>
      </c>
      <c r="BC258" s="110">
        <f t="shared" si="1174"/>
        <v>0</v>
      </c>
    </row>
    <row r="259" spans="1:55" s="109" customFormat="1" ht="17.25" hidden="1" customHeight="1" x14ac:dyDescent="0.25">
      <c r="A259" s="147" t="s">
        <v>53</v>
      </c>
      <c r="B259" s="35"/>
      <c r="C259" s="35"/>
      <c r="D259" s="35"/>
      <c r="E259" s="120">
        <v>852</v>
      </c>
      <c r="F259" s="143" t="s">
        <v>101</v>
      </c>
      <c r="G259" s="148" t="s">
        <v>56</v>
      </c>
      <c r="H259" s="145" t="s">
        <v>154</v>
      </c>
      <c r="I259" s="143" t="s">
        <v>107</v>
      </c>
      <c r="J259" s="110">
        <f t="shared" si="1173"/>
        <v>2556900</v>
      </c>
      <c r="K259" s="110">
        <f t="shared" si="1173"/>
        <v>0</v>
      </c>
      <c r="L259" s="110">
        <f t="shared" si="1173"/>
        <v>2556900</v>
      </c>
      <c r="M259" s="110">
        <f t="shared" si="1173"/>
        <v>0</v>
      </c>
      <c r="N259" s="110">
        <f t="shared" si="1173"/>
        <v>0</v>
      </c>
      <c r="O259" s="110">
        <f t="shared" si="1173"/>
        <v>0</v>
      </c>
      <c r="P259" s="110">
        <f t="shared" si="1173"/>
        <v>0</v>
      </c>
      <c r="Q259" s="110">
        <f t="shared" si="1173"/>
        <v>0</v>
      </c>
      <c r="R259" s="110">
        <f t="shared" si="1173"/>
        <v>2556900</v>
      </c>
      <c r="S259" s="110">
        <f t="shared" si="1173"/>
        <v>0</v>
      </c>
      <c r="T259" s="110">
        <f t="shared" si="1173"/>
        <v>2556900</v>
      </c>
      <c r="U259" s="110">
        <f t="shared" si="1173"/>
        <v>0</v>
      </c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>
        <f t="shared" si="1173"/>
        <v>2556900</v>
      </c>
      <c r="AF259" s="110">
        <f t="shared" si="1173"/>
        <v>0</v>
      </c>
      <c r="AG259" s="110">
        <f t="shared" si="1173"/>
        <v>2556900</v>
      </c>
      <c r="AH259" s="110">
        <f t="shared" si="1173"/>
        <v>0</v>
      </c>
      <c r="AI259" s="110">
        <f t="shared" si="1173"/>
        <v>0</v>
      </c>
      <c r="AJ259" s="110">
        <f t="shared" si="1173"/>
        <v>0</v>
      </c>
      <c r="AK259" s="110">
        <f t="shared" si="1173"/>
        <v>0</v>
      </c>
      <c r="AL259" s="110">
        <f t="shared" si="1173"/>
        <v>0</v>
      </c>
      <c r="AM259" s="110">
        <f t="shared" si="1173"/>
        <v>2556900</v>
      </c>
      <c r="AN259" s="110">
        <f t="shared" si="1173"/>
        <v>0</v>
      </c>
      <c r="AO259" s="110">
        <f t="shared" si="1173"/>
        <v>2556900</v>
      </c>
      <c r="AP259" s="110">
        <f t="shared" si="1173"/>
        <v>0</v>
      </c>
      <c r="AQ259" s="110"/>
      <c r="AR259" s="110">
        <f t="shared" si="1173"/>
        <v>2556900</v>
      </c>
      <c r="AS259" s="110">
        <f t="shared" si="1173"/>
        <v>0</v>
      </c>
      <c r="AT259" s="110">
        <f t="shared" si="1173"/>
        <v>2556900</v>
      </c>
      <c r="AU259" s="110">
        <f t="shared" si="1173"/>
        <v>0</v>
      </c>
      <c r="AV259" s="110">
        <f t="shared" si="1174"/>
        <v>0</v>
      </c>
      <c r="AW259" s="110">
        <f t="shared" si="1174"/>
        <v>0</v>
      </c>
      <c r="AX259" s="110">
        <f t="shared" si="1174"/>
        <v>0</v>
      </c>
      <c r="AY259" s="110">
        <f t="shared" si="1174"/>
        <v>0</v>
      </c>
      <c r="AZ259" s="110">
        <f t="shared" si="1174"/>
        <v>2556900</v>
      </c>
      <c r="BA259" s="110">
        <f t="shared" si="1174"/>
        <v>0</v>
      </c>
      <c r="BB259" s="110">
        <f t="shared" si="1174"/>
        <v>2556900</v>
      </c>
      <c r="BC259" s="110">
        <f t="shared" si="1174"/>
        <v>0</v>
      </c>
    </row>
    <row r="260" spans="1:55" s="109" customFormat="1" ht="17.25" hidden="1" customHeight="1" x14ac:dyDescent="0.25">
      <c r="A260" s="147" t="s">
        <v>108</v>
      </c>
      <c r="B260" s="35"/>
      <c r="C260" s="35"/>
      <c r="D260" s="35"/>
      <c r="E260" s="120">
        <v>852</v>
      </c>
      <c r="F260" s="143" t="s">
        <v>101</v>
      </c>
      <c r="G260" s="148" t="s">
        <v>56</v>
      </c>
      <c r="H260" s="145" t="s">
        <v>154</v>
      </c>
      <c r="I260" s="143" t="s">
        <v>109</v>
      </c>
      <c r="J260" s="110">
        <v>2556900</v>
      </c>
      <c r="K260" s="110"/>
      <c r="L260" s="110">
        <f>J260</f>
        <v>2556900</v>
      </c>
      <c r="M260" s="110"/>
      <c r="N260" s="110"/>
      <c r="O260" s="110"/>
      <c r="P260" s="110">
        <f>N260</f>
        <v>0</v>
      </c>
      <c r="Q260" s="110"/>
      <c r="R260" s="110">
        <f t="shared" si="960"/>
        <v>2556900</v>
      </c>
      <c r="S260" s="110">
        <f t="shared" si="961"/>
        <v>0</v>
      </c>
      <c r="T260" s="110">
        <f t="shared" si="962"/>
        <v>2556900</v>
      </c>
      <c r="U260" s="110">
        <f t="shared" si="963"/>
        <v>0</v>
      </c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>
        <v>2556900</v>
      </c>
      <c r="AF260" s="110"/>
      <c r="AG260" s="110">
        <f>AE260</f>
        <v>2556900</v>
      </c>
      <c r="AH260" s="110"/>
      <c r="AI260" s="110"/>
      <c r="AJ260" s="110"/>
      <c r="AK260" s="110">
        <f>AI260</f>
        <v>0</v>
      </c>
      <c r="AL260" s="110"/>
      <c r="AM260" s="110">
        <f t="shared" ref="AM260" si="1175">AE260+AI260</f>
        <v>2556900</v>
      </c>
      <c r="AN260" s="110">
        <f t="shared" ref="AN260" si="1176">AF260+AJ260</f>
        <v>0</v>
      </c>
      <c r="AO260" s="110">
        <f t="shared" ref="AO260" si="1177">AG260+AK260</f>
        <v>2556900</v>
      </c>
      <c r="AP260" s="110">
        <f t="shared" ref="AP260" si="1178">AH260+AL260</f>
        <v>0</v>
      </c>
      <c r="AQ260" s="110"/>
      <c r="AR260" s="110">
        <v>2556900</v>
      </c>
      <c r="AS260" s="110"/>
      <c r="AT260" s="110">
        <f>AR260</f>
        <v>2556900</v>
      </c>
      <c r="AU260" s="110"/>
      <c r="AV260" s="110"/>
      <c r="AW260" s="110"/>
      <c r="AX260" s="110">
        <f>AV260</f>
        <v>0</v>
      </c>
      <c r="AY260" s="110"/>
      <c r="AZ260" s="110">
        <f t="shared" ref="AZ260" si="1179">AR260+AV260</f>
        <v>2556900</v>
      </c>
      <c r="BA260" s="110">
        <f t="shared" ref="BA260" si="1180">AS260+AW260</f>
        <v>0</v>
      </c>
      <c r="BB260" s="110">
        <f t="shared" ref="BB260" si="1181">AT260+AX260</f>
        <v>2556900</v>
      </c>
      <c r="BC260" s="110">
        <f t="shared" ref="BC260" si="1182">AU260+AY260</f>
        <v>0</v>
      </c>
    </row>
    <row r="261" spans="1:55" s="12" customFormat="1" ht="48.75" customHeight="1" x14ac:dyDescent="0.25">
      <c r="A261" s="147" t="s">
        <v>157</v>
      </c>
      <c r="B261" s="35"/>
      <c r="C261" s="35"/>
      <c r="D261" s="35"/>
      <c r="E261" s="120">
        <v>852</v>
      </c>
      <c r="F261" s="148" t="s">
        <v>101</v>
      </c>
      <c r="G261" s="148" t="s">
        <v>56</v>
      </c>
      <c r="H261" s="145" t="s">
        <v>158</v>
      </c>
      <c r="I261" s="143"/>
      <c r="J261" s="110">
        <f t="shared" ref="J261:AV262" si="1183">J262</f>
        <v>32598</v>
      </c>
      <c r="K261" s="110">
        <f t="shared" si="1183"/>
        <v>0</v>
      </c>
      <c r="L261" s="110">
        <f t="shared" si="1183"/>
        <v>32598</v>
      </c>
      <c r="M261" s="110">
        <f t="shared" si="1183"/>
        <v>0</v>
      </c>
      <c r="N261" s="110">
        <f t="shared" si="1183"/>
        <v>417123</v>
      </c>
      <c r="O261" s="110">
        <f t="shared" si="1183"/>
        <v>0</v>
      </c>
      <c r="P261" s="110">
        <f t="shared" si="1183"/>
        <v>417123</v>
      </c>
      <c r="Q261" s="110">
        <f t="shared" si="1183"/>
        <v>0</v>
      </c>
      <c r="R261" s="110">
        <f t="shared" si="1183"/>
        <v>449721</v>
      </c>
      <c r="S261" s="110">
        <f t="shared" si="1183"/>
        <v>0</v>
      </c>
      <c r="T261" s="110">
        <f t="shared" si="1183"/>
        <v>449721</v>
      </c>
      <c r="U261" s="110">
        <f t="shared" si="1183"/>
        <v>0</v>
      </c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>
        <f t="shared" si="1183"/>
        <v>50336</v>
      </c>
      <c r="AF261" s="110">
        <f t="shared" si="1183"/>
        <v>0</v>
      </c>
      <c r="AG261" s="110">
        <f t="shared" si="1183"/>
        <v>50336</v>
      </c>
      <c r="AH261" s="110">
        <f t="shared" si="1183"/>
        <v>0</v>
      </c>
      <c r="AI261" s="110">
        <f t="shared" si="1183"/>
        <v>-34287.1</v>
      </c>
      <c r="AJ261" s="110">
        <f t="shared" si="1183"/>
        <v>0</v>
      </c>
      <c r="AK261" s="110">
        <f t="shared" si="1183"/>
        <v>-34287.1</v>
      </c>
      <c r="AL261" s="110">
        <f t="shared" si="1183"/>
        <v>0</v>
      </c>
      <c r="AM261" s="110">
        <f t="shared" si="1183"/>
        <v>16048.900000000001</v>
      </c>
      <c r="AN261" s="110">
        <f t="shared" si="1183"/>
        <v>0</v>
      </c>
      <c r="AO261" s="110">
        <f t="shared" si="1183"/>
        <v>16048.900000000001</v>
      </c>
      <c r="AP261" s="110">
        <f t="shared" si="1183"/>
        <v>0</v>
      </c>
      <c r="AQ261" s="110"/>
      <c r="AR261" s="110">
        <f t="shared" si="1183"/>
        <v>262780</v>
      </c>
      <c r="AS261" s="110">
        <f t="shared" si="1183"/>
        <v>0</v>
      </c>
      <c r="AT261" s="110">
        <f t="shared" si="1183"/>
        <v>262780</v>
      </c>
      <c r="AU261" s="110">
        <f t="shared" si="1183"/>
        <v>0</v>
      </c>
      <c r="AV261" s="110">
        <f t="shared" si="1183"/>
        <v>-43536.1</v>
      </c>
      <c r="AW261" s="110">
        <f t="shared" ref="AV261:BC262" si="1184">AW262</f>
        <v>0</v>
      </c>
      <c r="AX261" s="110">
        <f t="shared" si="1184"/>
        <v>-43536.1</v>
      </c>
      <c r="AY261" s="110">
        <f t="shared" si="1184"/>
        <v>0</v>
      </c>
      <c r="AZ261" s="110">
        <f t="shared" si="1184"/>
        <v>219243.9</v>
      </c>
      <c r="BA261" s="110">
        <f t="shared" si="1184"/>
        <v>0</v>
      </c>
      <c r="BB261" s="110">
        <f t="shared" si="1184"/>
        <v>219243.9</v>
      </c>
      <c r="BC261" s="110">
        <f t="shared" si="1184"/>
        <v>0</v>
      </c>
    </row>
    <row r="262" spans="1:55" s="12" customFormat="1" ht="63" customHeight="1" x14ac:dyDescent="0.25">
      <c r="A262" s="147" t="s">
        <v>53</v>
      </c>
      <c r="B262" s="35"/>
      <c r="C262" s="35"/>
      <c r="D262" s="35"/>
      <c r="E262" s="120">
        <v>852</v>
      </c>
      <c r="F262" s="143" t="s">
        <v>101</v>
      </c>
      <c r="G262" s="148" t="s">
        <v>56</v>
      </c>
      <c r="H262" s="145" t="s">
        <v>158</v>
      </c>
      <c r="I262" s="143" t="s">
        <v>107</v>
      </c>
      <c r="J262" s="110">
        <f t="shared" si="1183"/>
        <v>32598</v>
      </c>
      <c r="K262" s="110">
        <f t="shared" si="1183"/>
        <v>0</v>
      </c>
      <c r="L262" s="110">
        <f t="shared" si="1183"/>
        <v>32598</v>
      </c>
      <c r="M262" s="110">
        <f t="shared" si="1183"/>
        <v>0</v>
      </c>
      <c r="N262" s="110">
        <f t="shared" si="1183"/>
        <v>417123</v>
      </c>
      <c r="O262" s="110">
        <f t="shared" si="1183"/>
        <v>0</v>
      </c>
      <c r="P262" s="110">
        <f t="shared" si="1183"/>
        <v>417123</v>
      </c>
      <c r="Q262" s="110">
        <f t="shared" si="1183"/>
        <v>0</v>
      </c>
      <c r="R262" s="110">
        <f t="shared" si="1183"/>
        <v>449721</v>
      </c>
      <c r="S262" s="110">
        <f t="shared" si="1183"/>
        <v>0</v>
      </c>
      <c r="T262" s="110">
        <f t="shared" si="1183"/>
        <v>449721</v>
      </c>
      <c r="U262" s="110">
        <f t="shared" si="1183"/>
        <v>0</v>
      </c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>
        <f t="shared" si="1183"/>
        <v>50336</v>
      </c>
      <c r="AF262" s="110">
        <f t="shared" si="1183"/>
        <v>0</v>
      </c>
      <c r="AG262" s="110">
        <f t="shared" si="1183"/>
        <v>50336</v>
      </c>
      <c r="AH262" s="110">
        <f t="shared" si="1183"/>
        <v>0</v>
      </c>
      <c r="AI262" s="110">
        <f t="shared" si="1183"/>
        <v>-34287.1</v>
      </c>
      <c r="AJ262" s="110">
        <f t="shared" si="1183"/>
        <v>0</v>
      </c>
      <c r="AK262" s="110">
        <f t="shared" si="1183"/>
        <v>-34287.1</v>
      </c>
      <c r="AL262" s="110">
        <f t="shared" si="1183"/>
        <v>0</v>
      </c>
      <c r="AM262" s="110">
        <f t="shared" si="1183"/>
        <v>16048.900000000001</v>
      </c>
      <c r="AN262" s="110">
        <f t="shared" si="1183"/>
        <v>0</v>
      </c>
      <c r="AO262" s="110">
        <f t="shared" si="1183"/>
        <v>16048.900000000001</v>
      </c>
      <c r="AP262" s="110">
        <f t="shared" si="1183"/>
        <v>0</v>
      </c>
      <c r="AQ262" s="110"/>
      <c r="AR262" s="110">
        <f t="shared" si="1183"/>
        <v>262780</v>
      </c>
      <c r="AS262" s="110">
        <f t="shared" si="1183"/>
        <v>0</v>
      </c>
      <c r="AT262" s="110">
        <f t="shared" si="1183"/>
        <v>262780</v>
      </c>
      <c r="AU262" s="110">
        <f t="shared" si="1183"/>
        <v>0</v>
      </c>
      <c r="AV262" s="110">
        <f t="shared" si="1184"/>
        <v>-43536.1</v>
      </c>
      <c r="AW262" s="110">
        <f t="shared" si="1184"/>
        <v>0</v>
      </c>
      <c r="AX262" s="110">
        <f t="shared" si="1184"/>
        <v>-43536.1</v>
      </c>
      <c r="AY262" s="110">
        <f t="shared" si="1184"/>
        <v>0</v>
      </c>
      <c r="AZ262" s="110">
        <f t="shared" si="1184"/>
        <v>219243.9</v>
      </c>
      <c r="BA262" s="110">
        <f t="shared" si="1184"/>
        <v>0</v>
      </c>
      <c r="BB262" s="110">
        <f t="shared" si="1184"/>
        <v>219243.9</v>
      </c>
      <c r="BC262" s="110">
        <f t="shared" si="1184"/>
        <v>0</v>
      </c>
    </row>
    <row r="263" spans="1:55" s="12" customFormat="1" ht="32.25" customHeight="1" x14ac:dyDescent="0.25">
      <c r="A263" s="147" t="s">
        <v>108</v>
      </c>
      <c r="B263" s="35"/>
      <c r="C263" s="35"/>
      <c r="D263" s="35"/>
      <c r="E263" s="120">
        <v>852</v>
      </c>
      <c r="F263" s="143" t="s">
        <v>101</v>
      </c>
      <c r="G263" s="148" t="s">
        <v>56</v>
      </c>
      <c r="H263" s="145" t="s">
        <v>158</v>
      </c>
      <c r="I263" s="143" t="s">
        <v>109</v>
      </c>
      <c r="J263" s="110">
        <v>32598</v>
      </c>
      <c r="K263" s="110"/>
      <c r="L263" s="110">
        <f>J263</f>
        <v>32598</v>
      </c>
      <c r="M263" s="110"/>
      <c r="N263" s="110">
        <f>24000+29235+127286+15402+25000+105000+91200</f>
        <v>417123</v>
      </c>
      <c r="O263" s="110"/>
      <c r="P263" s="110">
        <f>N263</f>
        <v>417123</v>
      </c>
      <c r="Q263" s="110"/>
      <c r="R263" s="110">
        <f t="shared" si="960"/>
        <v>449721</v>
      </c>
      <c r="S263" s="110">
        <f t="shared" si="961"/>
        <v>0</v>
      </c>
      <c r="T263" s="110">
        <f t="shared" si="962"/>
        <v>449721</v>
      </c>
      <c r="U263" s="110">
        <f t="shared" si="963"/>
        <v>0</v>
      </c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>
        <v>50336</v>
      </c>
      <c r="AF263" s="110"/>
      <c r="AG263" s="110">
        <f>AE263</f>
        <v>50336</v>
      </c>
      <c r="AH263" s="110"/>
      <c r="AI263" s="110">
        <v>-34287.1</v>
      </c>
      <c r="AJ263" s="110"/>
      <c r="AK263" s="110">
        <f>AI263</f>
        <v>-34287.1</v>
      </c>
      <c r="AL263" s="110"/>
      <c r="AM263" s="110">
        <f t="shared" ref="AM263" si="1185">AE263+AI263</f>
        <v>16048.900000000001</v>
      </c>
      <c r="AN263" s="110">
        <f t="shared" ref="AN263" si="1186">AF263+AJ263</f>
        <v>0</v>
      </c>
      <c r="AO263" s="110">
        <f t="shared" ref="AO263" si="1187">AG263+AK263</f>
        <v>16048.900000000001</v>
      </c>
      <c r="AP263" s="110">
        <f t="shared" ref="AP263" si="1188">AH263+AL263</f>
        <v>0</v>
      </c>
      <c r="AQ263" s="110"/>
      <c r="AR263" s="110">
        <v>262780</v>
      </c>
      <c r="AS263" s="110"/>
      <c r="AT263" s="110">
        <f>AR263</f>
        <v>262780</v>
      </c>
      <c r="AU263" s="110"/>
      <c r="AV263" s="110">
        <v>-43536.1</v>
      </c>
      <c r="AW263" s="110"/>
      <c r="AX263" s="110">
        <f>AV263</f>
        <v>-43536.1</v>
      </c>
      <c r="AY263" s="110"/>
      <c r="AZ263" s="110">
        <f t="shared" ref="AZ263" si="1189">AR263+AV263</f>
        <v>219243.9</v>
      </c>
      <c r="BA263" s="110">
        <f t="shared" ref="BA263" si="1190">AS263+AW263</f>
        <v>0</v>
      </c>
      <c r="BB263" s="110">
        <f t="shared" ref="BB263" si="1191">AT263+AX263</f>
        <v>219243.9</v>
      </c>
      <c r="BC263" s="110">
        <f t="shared" ref="BC263" si="1192">AU263+AY263</f>
        <v>0</v>
      </c>
    </row>
    <row r="264" spans="1:55" s="12" customFormat="1" ht="36" hidden="1" customHeight="1" x14ac:dyDescent="0.25">
      <c r="A264" s="147" t="s">
        <v>387</v>
      </c>
      <c r="B264" s="35"/>
      <c r="C264" s="35"/>
      <c r="D264" s="35"/>
      <c r="E264" s="120">
        <v>852</v>
      </c>
      <c r="F264" s="143" t="s">
        <v>101</v>
      </c>
      <c r="G264" s="148" t="s">
        <v>56</v>
      </c>
      <c r="H264" s="145" t="s">
        <v>386</v>
      </c>
      <c r="I264" s="143"/>
      <c r="J264" s="110">
        <f t="shared" ref="J264:AV268" si="1193">J265</f>
        <v>4500000</v>
      </c>
      <c r="K264" s="110">
        <f t="shared" si="1193"/>
        <v>4275000</v>
      </c>
      <c r="L264" s="110">
        <f t="shared" si="1193"/>
        <v>225000</v>
      </c>
      <c r="M264" s="110">
        <f t="shared" si="1193"/>
        <v>0</v>
      </c>
      <c r="N264" s="110">
        <f t="shared" si="1193"/>
        <v>0</v>
      </c>
      <c r="O264" s="110">
        <f t="shared" si="1193"/>
        <v>0</v>
      </c>
      <c r="P264" s="110">
        <f t="shared" si="1193"/>
        <v>0</v>
      </c>
      <c r="Q264" s="110">
        <f t="shared" si="1193"/>
        <v>0</v>
      </c>
      <c r="R264" s="110">
        <f t="shared" si="1193"/>
        <v>4500000</v>
      </c>
      <c r="S264" s="110">
        <f t="shared" si="1193"/>
        <v>4275000</v>
      </c>
      <c r="T264" s="110">
        <f t="shared" si="1193"/>
        <v>225000</v>
      </c>
      <c r="U264" s="110">
        <f t="shared" si="1193"/>
        <v>0</v>
      </c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>
        <f t="shared" si="1193"/>
        <v>0</v>
      </c>
      <c r="AF264" s="110">
        <f t="shared" si="1193"/>
        <v>0</v>
      </c>
      <c r="AG264" s="110">
        <f t="shared" si="1193"/>
        <v>0</v>
      </c>
      <c r="AH264" s="110">
        <f t="shared" si="1193"/>
        <v>0</v>
      </c>
      <c r="AI264" s="110">
        <f t="shared" si="1193"/>
        <v>0</v>
      </c>
      <c r="AJ264" s="110">
        <f t="shared" si="1193"/>
        <v>0</v>
      </c>
      <c r="AK264" s="110">
        <f t="shared" si="1193"/>
        <v>0</v>
      </c>
      <c r="AL264" s="110">
        <f t="shared" si="1193"/>
        <v>0</v>
      </c>
      <c r="AM264" s="110">
        <f t="shared" si="1193"/>
        <v>0</v>
      </c>
      <c r="AN264" s="110">
        <f t="shared" si="1193"/>
        <v>0</v>
      </c>
      <c r="AO264" s="110">
        <f t="shared" si="1193"/>
        <v>0</v>
      </c>
      <c r="AP264" s="110">
        <f t="shared" si="1193"/>
        <v>0</v>
      </c>
      <c r="AQ264" s="110"/>
      <c r="AR264" s="110">
        <f t="shared" si="1193"/>
        <v>0</v>
      </c>
      <c r="AS264" s="110">
        <f t="shared" si="1193"/>
        <v>0</v>
      </c>
      <c r="AT264" s="110">
        <f t="shared" si="1193"/>
        <v>0</v>
      </c>
      <c r="AU264" s="110">
        <f t="shared" si="1193"/>
        <v>0</v>
      </c>
      <c r="AV264" s="110">
        <f t="shared" si="1193"/>
        <v>0</v>
      </c>
      <c r="AW264" s="110">
        <f t="shared" ref="AV264:BC268" si="1194">AW265</f>
        <v>0</v>
      </c>
      <c r="AX264" s="110">
        <f t="shared" si="1194"/>
        <v>0</v>
      </c>
      <c r="AY264" s="110">
        <f t="shared" si="1194"/>
        <v>0</v>
      </c>
      <c r="AZ264" s="110">
        <f t="shared" si="1194"/>
        <v>0</v>
      </c>
      <c r="BA264" s="110">
        <f t="shared" si="1194"/>
        <v>0</v>
      </c>
      <c r="BB264" s="110">
        <f t="shared" si="1194"/>
        <v>0</v>
      </c>
      <c r="BC264" s="110">
        <f t="shared" si="1194"/>
        <v>0</v>
      </c>
    </row>
    <row r="265" spans="1:55" s="12" customFormat="1" ht="17.25" hidden="1" customHeight="1" x14ac:dyDescent="0.25">
      <c r="A265" s="147" t="s">
        <v>53</v>
      </c>
      <c r="B265" s="35"/>
      <c r="C265" s="35"/>
      <c r="D265" s="35"/>
      <c r="E265" s="120">
        <v>852</v>
      </c>
      <c r="F265" s="143" t="s">
        <v>101</v>
      </c>
      <c r="G265" s="148" t="s">
        <v>56</v>
      </c>
      <c r="H265" s="145" t="s">
        <v>386</v>
      </c>
      <c r="I265" s="143" t="s">
        <v>107</v>
      </c>
      <c r="J265" s="110">
        <f t="shared" si="1193"/>
        <v>4500000</v>
      </c>
      <c r="K265" s="110">
        <f t="shared" si="1193"/>
        <v>4275000</v>
      </c>
      <c r="L265" s="110">
        <f t="shared" si="1193"/>
        <v>225000</v>
      </c>
      <c r="M265" s="110">
        <f t="shared" si="1193"/>
        <v>0</v>
      </c>
      <c r="N265" s="110">
        <f t="shared" si="1193"/>
        <v>0</v>
      </c>
      <c r="O265" s="110">
        <f t="shared" si="1193"/>
        <v>0</v>
      </c>
      <c r="P265" s="110">
        <f t="shared" si="1193"/>
        <v>0</v>
      </c>
      <c r="Q265" s="110">
        <f t="shared" si="1193"/>
        <v>0</v>
      </c>
      <c r="R265" s="110">
        <f t="shared" si="1193"/>
        <v>4500000</v>
      </c>
      <c r="S265" s="110">
        <f t="shared" si="1193"/>
        <v>4275000</v>
      </c>
      <c r="T265" s="110">
        <f t="shared" si="1193"/>
        <v>225000</v>
      </c>
      <c r="U265" s="110">
        <f t="shared" si="1193"/>
        <v>0</v>
      </c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>
        <f t="shared" si="1193"/>
        <v>0</v>
      </c>
      <c r="AF265" s="110">
        <f t="shared" si="1193"/>
        <v>0</v>
      </c>
      <c r="AG265" s="110">
        <f t="shared" si="1193"/>
        <v>0</v>
      </c>
      <c r="AH265" s="110">
        <f t="shared" si="1193"/>
        <v>0</v>
      </c>
      <c r="AI265" s="110">
        <f t="shared" si="1193"/>
        <v>0</v>
      </c>
      <c r="AJ265" s="110">
        <f t="shared" si="1193"/>
        <v>0</v>
      </c>
      <c r="AK265" s="110">
        <f t="shared" si="1193"/>
        <v>0</v>
      </c>
      <c r="AL265" s="110">
        <f t="shared" si="1193"/>
        <v>0</v>
      </c>
      <c r="AM265" s="110">
        <f t="shared" si="1193"/>
        <v>0</v>
      </c>
      <c r="AN265" s="110">
        <f t="shared" si="1193"/>
        <v>0</v>
      </c>
      <c r="AO265" s="110">
        <f t="shared" si="1193"/>
        <v>0</v>
      </c>
      <c r="AP265" s="110">
        <f t="shared" si="1193"/>
        <v>0</v>
      </c>
      <c r="AQ265" s="110"/>
      <c r="AR265" s="110">
        <f t="shared" si="1193"/>
        <v>0</v>
      </c>
      <c r="AS265" s="110">
        <f t="shared" si="1193"/>
        <v>0</v>
      </c>
      <c r="AT265" s="110">
        <f t="shared" si="1193"/>
        <v>0</v>
      </c>
      <c r="AU265" s="110">
        <f t="shared" si="1193"/>
        <v>0</v>
      </c>
      <c r="AV265" s="110">
        <f t="shared" si="1194"/>
        <v>0</v>
      </c>
      <c r="AW265" s="110">
        <f t="shared" si="1194"/>
        <v>0</v>
      </c>
      <c r="AX265" s="110">
        <f t="shared" si="1194"/>
        <v>0</v>
      </c>
      <c r="AY265" s="110">
        <f t="shared" si="1194"/>
        <v>0</v>
      </c>
      <c r="AZ265" s="110">
        <f t="shared" si="1194"/>
        <v>0</v>
      </c>
      <c r="BA265" s="110">
        <f t="shared" si="1194"/>
        <v>0</v>
      </c>
      <c r="BB265" s="110">
        <f t="shared" si="1194"/>
        <v>0</v>
      </c>
      <c r="BC265" s="110">
        <f t="shared" si="1194"/>
        <v>0</v>
      </c>
    </row>
    <row r="266" spans="1:55" s="12" customFormat="1" ht="17.25" hidden="1" customHeight="1" x14ac:dyDescent="0.25">
      <c r="A266" s="147" t="s">
        <v>108</v>
      </c>
      <c r="B266" s="35"/>
      <c r="C266" s="35"/>
      <c r="D266" s="35"/>
      <c r="E266" s="120">
        <v>852</v>
      </c>
      <c r="F266" s="143" t="s">
        <v>101</v>
      </c>
      <c r="G266" s="148" t="s">
        <v>56</v>
      </c>
      <c r="H266" s="145" t="s">
        <v>386</v>
      </c>
      <c r="I266" s="143" t="s">
        <v>109</v>
      </c>
      <c r="J266" s="110">
        <v>4500000</v>
      </c>
      <c r="K266" s="110">
        <v>4275000</v>
      </c>
      <c r="L266" s="110">
        <v>225000</v>
      </c>
      <c r="M266" s="110"/>
      <c r="N266" s="110"/>
      <c r="O266" s="110"/>
      <c r="P266" s="110"/>
      <c r="Q266" s="110"/>
      <c r="R266" s="110">
        <f t="shared" ref="R266:R336" si="1195">J266+N266</f>
        <v>4500000</v>
      </c>
      <c r="S266" s="110">
        <f t="shared" ref="S266:S336" si="1196">K266+O266</f>
        <v>4275000</v>
      </c>
      <c r="T266" s="110">
        <f t="shared" ref="T266:T336" si="1197">L266+P266</f>
        <v>225000</v>
      </c>
      <c r="U266" s="110">
        <f t="shared" ref="U266:U336" si="1198">M266+Q266</f>
        <v>0</v>
      </c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  <c r="AJ266" s="110"/>
      <c r="AK266" s="110"/>
      <c r="AL266" s="110"/>
      <c r="AM266" s="110">
        <f t="shared" ref="AM266" si="1199">AE266+AI266</f>
        <v>0</v>
      </c>
      <c r="AN266" s="110">
        <f t="shared" ref="AN266" si="1200">AF266+AJ266</f>
        <v>0</v>
      </c>
      <c r="AO266" s="110">
        <f t="shared" ref="AO266" si="1201">AG266+AK266</f>
        <v>0</v>
      </c>
      <c r="AP266" s="110">
        <f t="shared" ref="AP266" si="1202">AH266+AL266</f>
        <v>0</v>
      </c>
      <c r="AQ266" s="110"/>
      <c r="AR266" s="110"/>
      <c r="AS266" s="110"/>
      <c r="AT266" s="110"/>
      <c r="AU266" s="110"/>
      <c r="AV266" s="110"/>
      <c r="AW266" s="110"/>
      <c r="AX266" s="110"/>
      <c r="AY266" s="110"/>
      <c r="AZ266" s="110">
        <f t="shared" ref="AZ266" si="1203">AR266+AV266</f>
        <v>0</v>
      </c>
      <c r="BA266" s="110">
        <f t="shared" ref="BA266" si="1204">AS266+AW266</f>
        <v>0</v>
      </c>
      <c r="BB266" s="110">
        <f t="shared" ref="BB266" si="1205">AT266+AX266</f>
        <v>0</v>
      </c>
      <c r="BC266" s="110">
        <f t="shared" ref="BC266" si="1206">AU266+AY266</f>
        <v>0</v>
      </c>
    </row>
    <row r="267" spans="1:55" s="12" customFormat="1" ht="60.75" customHeight="1" x14ac:dyDescent="0.25">
      <c r="A267" s="147" t="s">
        <v>730</v>
      </c>
      <c r="E267" s="120">
        <v>852</v>
      </c>
      <c r="F267" s="143" t="s">
        <v>101</v>
      </c>
      <c r="G267" s="148" t="s">
        <v>56</v>
      </c>
      <c r="H267" s="145" t="s">
        <v>731</v>
      </c>
      <c r="I267" s="143"/>
      <c r="J267" s="110">
        <f t="shared" si="1193"/>
        <v>1535226</v>
      </c>
      <c r="K267" s="110">
        <f t="shared" si="1193"/>
        <v>1458464</v>
      </c>
      <c r="L267" s="110">
        <f t="shared" si="1193"/>
        <v>76762</v>
      </c>
      <c r="M267" s="110">
        <f t="shared" si="1193"/>
        <v>0</v>
      </c>
      <c r="N267" s="110">
        <f t="shared" si="1193"/>
        <v>-0.74</v>
      </c>
      <c r="O267" s="110">
        <f t="shared" si="1193"/>
        <v>0</v>
      </c>
      <c r="P267" s="110">
        <f t="shared" si="1193"/>
        <v>-0.74</v>
      </c>
      <c r="Q267" s="110">
        <f t="shared" si="1193"/>
        <v>0</v>
      </c>
      <c r="R267" s="110">
        <f t="shared" si="1193"/>
        <v>1535225.26</v>
      </c>
      <c r="S267" s="110">
        <f t="shared" si="1193"/>
        <v>1458464</v>
      </c>
      <c r="T267" s="110">
        <f t="shared" si="1193"/>
        <v>76761.259999999995</v>
      </c>
      <c r="U267" s="110">
        <f t="shared" si="1193"/>
        <v>0</v>
      </c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>
        <f t="shared" si="1193"/>
        <v>0</v>
      </c>
      <c r="AF267" s="110">
        <f t="shared" si="1193"/>
        <v>0</v>
      </c>
      <c r="AG267" s="110">
        <f t="shared" si="1193"/>
        <v>0</v>
      </c>
      <c r="AH267" s="110">
        <f t="shared" si="1193"/>
        <v>0</v>
      </c>
      <c r="AI267" s="110">
        <f t="shared" si="1193"/>
        <v>0</v>
      </c>
      <c r="AJ267" s="110">
        <f t="shared" si="1193"/>
        <v>0</v>
      </c>
      <c r="AK267" s="110">
        <f t="shared" si="1193"/>
        <v>0</v>
      </c>
      <c r="AL267" s="110">
        <f t="shared" si="1193"/>
        <v>0</v>
      </c>
      <c r="AM267" s="110">
        <f t="shared" si="1193"/>
        <v>0</v>
      </c>
      <c r="AN267" s="110">
        <f t="shared" si="1193"/>
        <v>0</v>
      </c>
      <c r="AO267" s="110">
        <f t="shared" si="1193"/>
        <v>0</v>
      </c>
      <c r="AP267" s="110">
        <f t="shared" si="1193"/>
        <v>0</v>
      </c>
      <c r="AQ267" s="110"/>
      <c r="AR267" s="110">
        <f t="shared" si="1193"/>
        <v>1720222</v>
      </c>
      <c r="AS267" s="110">
        <f t="shared" si="1193"/>
        <v>1634210</v>
      </c>
      <c r="AT267" s="110">
        <f t="shared" si="1193"/>
        <v>86012</v>
      </c>
      <c r="AU267" s="110">
        <f t="shared" si="1193"/>
        <v>0</v>
      </c>
      <c r="AV267" s="110">
        <f t="shared" si="1194"/>
        <v>-0.95</v>
      </c>
      <c r="AW267" s="110">
        <f t="shared" si="1194"/>
        <v>0</v>
      </c>
      <c r="AX267" s="110">
        <f t="shared" si="1194"/>
        <v>-0.95</v>
      </c>
      <c r="AY267" s="110">
        <f t="shared" si="1194"/>
        <v>0</v>
      </c>
      <c r="AZ267" s="110">
        <f t="shared" si="1194"/>
        <v>1720221.05</v>
      </c>
      <c r="BA267" s="110">
        <f t="shared" si="1194"/>
        <v>1634210</v>
      </c>
      <c r="BB267" s="110">
        <f t="shared" si="1194"/>
        <v>86011.05</v>
      </c>
      <c r="BC267" s="110">
        <f t="shared" si="1194"/>
        <v>0</v>
      </c>
    </row>
    <row r="268" spans="1:55" s="12" customFormat="1" ht="63" customHeight="1" x14ac:dyDescent="0.25">
      <c r="A268" s="147" t="s">
        <v>53</v>
      </c>
      <c r="E268" s="120">
        <v>852</v>
      </c>
      <c r="F268" s="143" t="s">
        <v>101</v>
      </c>
      <c r="G268" s="148" t="s">
        <v>56</v>
      </c>
      <c r="H268" s="145" t="s">
        <v>731</v>
      </c>
      <c r="I268" s="143" t="s">
        <v>107</v>
      </c>
      <c r="J268" s="110">
        <f t="shared" si="1193"/>
        <v>1535226</v>
      </c>
      <c r="K268" s="110">
        <f t="shared" si="1193"/>
        <v>1458464</v>
      </c>
      <c r="L268" s="110">
        <f t="shared" si="1193"/>
        <v>76762</v>
      </c>
      <c r="M268" s="110">
        <f t="shared" si="1193"/>
        <v>0</v>
      </c>
      <c r="N268" s="110">
        <f t="shared" si="1193"/>
        <v>-0.74</v>
      </c>
      <c r="O268" s="110">
        <f t="shared" si="1193"/>
        <v>0</v>
      </c>
      <c r="P268" s="110">
        <f t="shared" si="1193"/>
        <v>-0.74</v>
      </c>
      <c r="Q268" s="110">
        <f t="shared" si="1193"/>
        <v>0</v>
      </c>
      <c r="R268" s="110">
        <f t="shared" si="1193"/>
        <v>1535225.26</v>
      </c>
      <c r="S268" s="110">
        <f t="shared" si="1193"/>
        <v>1458464</v>
      </c>
      <c r="T268" s="110">
        <f t="shared" si="1193"/>
        <v>76761.259999999995</v>
      </c>
      <c r="U268" s="110">
        <f t="shared" si="1193"/>
        <v>0</v>
      </c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>
        <f t="shared" si="1193"/>
        <v>0</v>
      </c>
      <c r="AF268" s="110">
        <f t="shared" si="1193"/>
        <v>0</v>
      </c>
      <c r="AG268" s="110">
        <f t="shared" si="1193"/>
        <v>0</v>
      </c>
      <c r="AH268" s="110">
        <f t="shared" si="1193"/>
        <v>0</v>
      </c>
      <c r="AI268" s="110">
        <f t="shared" si="1193"/>
        <v>0</v>
      </c>
      <c r="AJ268" s="110">
        <f t="shared" si="1193"/>
        <v>0</v>
      </c>
      <c r="AK268" s="110">
        <f t="shared" si="1193"/>
        <v>0</v>
      </c>
      <c r="AL268" s="110">
        <f t="shared" si="1193"/>
        <v>0</v>
      </c>
      <c r="AM268" s="110">
        <f t="shared" si="1193"/>
        <v>0</v>
      </c>
      <c r="AN268" s="110">
        <f t="shared" si="1193"/>
        <v>0</v>
      </c>
      <c r="AO268" s="110">
        <f t="shared" si="1193"/>
        <v>0</v>
      </c>
      <c r="AP268" s="110">
        <f t="shared" si="1193"/>
        <v>0</v>
      </c>
      <c r="AQ268" s="110"/>
      <c r="AR268" s="110">
        <f t="shared" si="1193"/>
        <v>1720222</v>
      </c>
      <c r="AS268" s="110">
        <f t="shared" si="1193"/>
        <v>1634210</v>
      </c>
      <c r="AT268" s="110">
        <f t="shared" si="1193"/>
        <v>86012</v>
      </c>
      <c r="AU268" s="110">
        <f t="shared" si="1193"/>
        <v>0</v>
      </c>
      <c r="AV268" s="110">
        <f t="shared" si="1194"/>
        <v>-0.95</v>
      </c>
      <c r="AW268" s="110">
        <f t="shared" si="1194"/>
        <v>0</v>
      </c>
      <c r="AX268" s="110">
        <f t="shared" si="1194"/>
        <v>-0.95</v>
      </c>
      <c r="AY268" s="110">
        <f t="shared" si="1194"/>
        <v>0</v>
      </c>
      <c r="AZ268" s="110">
        <f t="shared" si="1194"/>
        <v>1720221.05</v>
      </c>
      <c r="BA268" s="110">
        <f t="shared" si="1194"/>
        <v>1634210</v>
      </c>
      <c r="BB268" s="110">
        <f t="shared" si="1194"/>
        <v>86011.05</v>
      </c>
      <c r="BC268" s="110">
        <f t="shared" si="1194"/>
        <v>0</v>
      </c>
    </row>
    <row r="269" spans="1:55" s="12" customFormat="1" ht="34.5" customHeight="1" x14ac:dyDescent="0.25">
      <c r="A269" s="147" t="s">
        <v>108</v>
      </c>
      <c r="E269" s="120">
        <v>852</v>
      </c>
      <c r="F269" s="143" t="s">
        <v>101</v>
      </c>
      <c r="G269" s="148" t="s">
        <v>56</v>
      </c>
      <c r="H269" s="145" t="s">
        <v>731</v>
      </c>
      <c r="I269" s="162" t="s">
        <v>109</v>
      </c>
      <c r="J269" s="163">
        <v>1535226</v>
      </c>
      <c r="K269" s="163">
        <v>1458464</v>
      </c>
      <c r="L269" s="163">
        <v>76762</v>
      </c>
      <c r="M269" s="163"/>
      <c r="N269" s="163">
        <f>-0.74</f>
        <v>-0.74</v>
      </c>
      <c r="O269" s="163"/>
      <c r="P269" s="163">
        <f>-0.74</f>
        <v>-0.74</v>
      </c>
      <c r="Q269" s="163"/>
      <c r="R269" s="164">
        <f t="shared" si="1195"/>
        <v>1535225.26</v>
      </c>
      <c r="S269" s="164">
        <f t="shared" si="1196"/>
        <v>1458464</v>
      </c>
      <c r="T269" s="164">
        <f t="shared" si="1197"/>
        <v>76761.259999999995</v>
      </c>
      <c r="U269" s="164">
        <f t="shared" si="1198"/>
        <v>0</v>
      </c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>
        <v>0</v>
      </c>
      <c r="AF269" s="163"/>
      <c r="AG269" s="163"/>
      <c r="AH269" s="163"/>
      <c r="AI269" s="163"/>
      <c r="AJ269" s="163"/>
      <c r="AK269" s="163"/>
      <c r="AL269" s="163"/>
      <c r="AM269" s="164">
        <f t="shared" ref="AM269" si="1207">AE269+AI269</f>
        <v>0</v>
      </c>
      <c r="AN269" s="164">
        <f t="shared" ref="AN269" si="1208">AF269+AJ269</f>
        <v>0</v>
      </c>
      <c r="AO269" s="164">
        <f t="shared" ref="AO269" si="1209">AG269+AK269</f>
        <v>0</v>
      </c>
      <c r="AP269" s="164">
        <f t="shared" ref="AP269" si="1210">AH269+AL269</f>
        <v>0</v>
      </c>
      <c r="AQ269" s="153"/>
      <c r="AR269" s="163">
        <v>1720222</v>
      </c>
      <c r="AS269" s="163">
        <v>1634210</v>
      </c>
      <c r="AT269" s="163">
        <v>86012</v>
      </c>
      <c r="AU269" s="163"/>
      <c r="AV269" s="163">
        <v>-0.95</v>
      </c>
      <c r="AW269" s="163"/>
      <c r="AX269" s="163">
        <f>AV269</f>
        <v>-0.95</v>
      </c>
      <c r="AY269" s="163"/>
      <c r="AZ269" s="164">
        <f t="shared" ref="AZ269" si="1211">AR269+AV269</f>
        <v>1720221.05</v>
      </c>
      <c r="BA269" s="164">
        <f t="shared" ref="BA269" si="1212">AS269+AW269</f>
        <v>1634210</v>
      </c>
      <c r="BB269" s="164">
        <f t="shared" ref="BB269" si="1213">AT269+AX269</f>
        <v>86011.05</v>
      </c>
      <c r="BC269" s="164">
        <f t="shared" ref="BC269" si="1214">AU269+AY269</f>
        <v>0</v>
      </c>
    </row>
    <row r="270" spans="1:55" s="12" customFormat="1" ht="102.75" customHeight="1" x14ac:dyDescent="0.25">
      <c r="A270" s="147" t="s">
        <v>797</v>
      </c>
      <c r="E270" s="120">
        <v>852</v>
      </c>
      <c r="F270" s="143" t="s">
        <v>101</v>
      </c>
      <c r="G270" s="148" t="s">
        <v>56</v>
      </c>
      <c r="H270" s="165" t="s">
        <v>784</v>
      </c>
      <c r="I270" s="143"/>
      <c r="J270" s="156">
        <f>J271</f>
        <v>0</v>
      </c>
      <c r="K270" s="156">
        <f t="shared" ref="K270:BC271" si="1215">K271</f>
        <v>0</v>
      </c>
      <c r="L270" s="156">
        <f t="shared" si="1215"/>
        <v>0</v>
      </c>
      <c r="M270" s="156">
        <f t="shared" si="1215"/>
        <v>0</v>
      </c>
      <c r="N270" s="156">
        <f t="shared" si="1215"/>
        <v>58948</v>
      </c>
      <c r="O270" s="156">
        <f t="shared" si="1215"/>
        <v>56000</v>
      </c>
      <c r="P270" s="156">
        <f t="shared" si="1215"/>
        <v>2948</v>
      </c>
      <c r="Q270" s="156">
        <f t="shared" si="1215"/>
        <v>0</v>
      </c>
      <c r="R270" s="156">
        <f t="shared" si="1215"/>
        <v>58948</v>
      </c>
      <c r="S270" s="156">
        <f t="shared" si="1215"/>
        <v>56000</v>
      </c>
      <c r="T270" s="156">
        <f t="shared" si="1215"/>
        <v>2948</v>
      </c>
      <c r="U270" s="156">
        <f t="shared" si="1215"/>
        <v>0</v>
      </c>
      <c r="V270" s="156">
        <f t="shared" si="1215"/>
        <v>0</v>
      </c>
      <c r="W270" s="156">
        <f t="shared" si="1215"/>
        <v>0</v>
      </c>
      <c r="X270" s="156">
        <f t="shared" si="1215"/>
        <v>0</v>
      </c>
      <c r="Y270" s="156">
        <f t="shared" si="1215"/>
        <v>0</v>
      </c>
      <c r="Z270" s="156">
        <f t="shared" si="1215"/>
        <v>0</v>
      </c>
      <c r="AA270" s="156">
        <f t="shared" si="1215"/>
        <v>0</v>
      </c>
      <c r="AB270" s="156">
        <f t="shared" si="1215"/>
        <v>0</v>
      </c>
      <c r="AC270" s="156">
        <f t="shared" si="1215"/>
        <v>0</v>
      </c>
      <c r="AD270" s="156"/>
      <c r="AE270" s="156">
        <f t="shared" si="1215"/>
        <v>0</v>
      </c>
      <c r="AF270" s="156">
        <f t="shared" si="1215"/>
        <v>0</v>
      </c>
      <c r="AG270" s="156">
        <f t="shared" si="1215"/>
        <v>0</v>
      </c>
      <c r="AH270" s="156">
        <f t="shared" si="1215"/>
        <v>0</v>
      </c>
      <c r="AI270" s="156">
        <f t="shared" si="1215"/>
        <v>707369</v>
      </c>
      <c r="AJ270" s="156">
        <f t="shared" si="1215"/>
        <v>672000</v>
      </c>
      <c r="AK270" s="156">
        <f t="shared" si="1215"/>
        <v>35369</v>
      </c>
      <c r="AL270" s="156">
        <f t="shared" si="1215"/>
        <v>0</v>
      </c>
      <c r="AM270" s="156">
        <f t="shared" si="1215"/>
        <v>707369</v>
      </c>
      <c r="AN270" s="156">
        <f t="shared" si="1215"/>
        <v>672000</v>
      </c>
      <c r="AO270" s="156">
        <f t="shared" si="1215"/>
        <v>35369</v>
      </c>
      <c r="AP270" s="156">
        <f t="shared" si="1215"/>
        <v>0</v>
      </c>
      <c r="AQ270" s="156">
        <f t="shared" si="1215"/>
        <v>0</v>
      </c>
      <c r="AR270" s="156">
        <f t="shared" si="1215"/>
        <v>0</v>
      </c>
      <c r="AS270" s="156">
        <f t="shared" si="1215"/>
        <v>0</v>
      </c>
      <c r="AT270" s="156">
        <f t="shared" si="1215"/>
        <v>0</v>
      </c>
      <c r="AU270" s="156">
        <f t="shared" si="1215"/>
        <v>0</v>
      </c>
      <c r="AV270" s="156">
        <f t="shared" si="1215"/>
        <v>707369</v>
      </c>
      <c r="AW270" s="156">
        <f t="shared" si="1215"/>
        <v>672000</v>
      </c>
      <c r="AX270" s="156">
        <f t="shared" si="1215"/>
        <v>35369</v>
      </c>
      <c r="AY270" s="156">
        <f t="shared" si="1215"/>
        <v>0</v>
      </c>
      <c r="AZ270" s="156">
        <f t="shared" si="1215"/>
        <v>707369</v>
      </c>
      <c r="BA270" s="156">
        <f t="shared" si="1215"/>
        <v>672000</v>
      </c>
      <c r="BB270" s="156">
        <f t="shared" si="1215"/>
        <v>35369</v>
      </c>
      <c r="BC270" s="156">
        <f t="shared" si="1215"/>
        <v>0</v>
      </c>
    </row>
    <row r="271" spans="1:55" s="12" customFormat="1" ht="63" customHeight="1" x14ac:dyDescent="0.25">
      <c r="A271" s="147" t="s">
        <v>53</v>
      </c>
      <c r="E271" s="120">
        <v>852</v>
      </c>
      <c r="F271" s="143" t="s">
        <v>101</v>
      </c>
      <c r="G271" s="148" t="s">
        <v>56</v>
      </c>
      <c r="H271" s="165" t="s">
        <v>784</v>
      </c>
      <c r="I271" s="143" t="s">
        <v>107</v>
      </c>
      <c r="J271" s="156">
        <f>J272</f>
        <v>0</v>
      </c>
      <c r="K271" s="156">
        <f t="shared" si="1215"/>
        <v>0</v>
      </c>
      <c r="L271" s="156">
        <f t="shared" si="1215"/>
        <v>0</v>
      </c>
      <c r="M271" s="156">
        <f t="shared" si="1215"/>
        <v>0</v>
      </c>
      <c r="N271" s="156">
        <f t="shared" si="1215"/>
        <v>58948</v>
      </c>
      <c r="O271" s="156">
        <f t="shared" si="1215"/>
        <v>56000</v>
      </c>
      <c r="P271" s="156">
        <f t="shared" si="1215"/>
        <v>2948</v>
      </c>
      <c r="Q271" s="156">
        <f t="shared" si="1215"/>
        <v>0</v>
      </c>
      <c r="R271" s="156">
        <f t="shared" si="1215"/>
        <v>58948</v>
      </c>
      <c r="S271" s="156">
        <f t="shared" si="1215"/>
        <v>56000</v>
      </c>
      <c r="T271" s="156">
        <f t="shared" si="1215"/>
        <v>2948</v>
      </c>
      <c r="U271" s="156">
        <f t="shared" si="1215"/>
        <v>0</v>
      </c>
      <c r="V271" s="156">
        <f t="shared" si="1215"/>
        <v>0</v>
      </c>
      <c r="W271" s="156">
        <f t="shared" si="1215"/>
        <v>0</v>
      </c>
      <c r="X271" s="156">
        <f t="shared" si="1215"/>
        <v>0</v>
      </c>
      <c r="Y271" s="156">
        <f t="shared" si="1215"/>
        <v>0</v>
      </c>
      <c r="Z271" s="156">
        <f t="shared" si="1215"/>
        <v>0</v>
      </c>
      <c r="AA271" s="156">
        <f t="shared" si="1215"/>
        <v>0</v>
      </c>
      <c r="AB271" s="156">
        <f t="shared" si="1215"/>
        <v>0</v>
      </c>
      <c r="AC271" s="156">
        <f t="shared" si="1215"/>
        <v>0</v>
      </c>
      <c r="AD271" s="156"/>
      <c r="AE271" s="156">
        <f t="shared" si="1215"/>
        <v>0</v>
      </c>
      <c r="AF271" s="156">
        <f t="shared" si="1215"/>
        <v>0</v>
      </c>
      <c r="AG271" s="156">
        <f t="shared" si="1215"/>
        <v>0</v>
      </c>
      <c r="AH271" s="156">
        <f t="shared" si="1215"/>
        <v>0</v>
      </c>
      <c r="AI271" s="156">
        <f t="shared" si="1215"/>
        <v>707369</v>
      </c>
      <c r="AJ271" s="156">
        <f t="shared" si="1215"/>
        <v>672000</v>
      </c>
      <c r="AK271" s="156">
        <f t="shared" si="1215"/>
        <v>35369</v>
      </c>
      <c r="AL271" s="156">
        <f t="shared" si="1215"/>
        <v>0</v>
      </c>
      <c r="AM271" s="156">
        <f t="shared" si="1215"/>
        <v>707369</v>
      </c>
      <c r="AN271" s="156">
        <f t="shared" si="1215"/>
        <v>672000</v>
      </c>
      <c r="AO271" s="156">
        <f t="shared" si="1215"/>
        <v>35369</v>
      </c>
      <c r="AP271" s="156">
        <f t="shared" si="1215"/>
        <v>0</v>
      </c>
      <c r="AQ271" s="156">
        <f t="shared" si="1215"/>
        <v>0</v>
      </c>
      <c r="AR271" s="156">
        <f t="shared" si="1215"/>
        <v>0</v>
      </c>
      <c r="AS271" s="156">
        <f t="shared" si="1215"/>
        <v>0</v>
      </c>
      <c r="AT271" s="156">
        <f t="shared" si="1215"/>
        <v>0</v>
      </c>
      <c r="AU271" s="156">
        <f t="shared" si="1215"/>
        <v>0</v>
      </c>
      <c r="AV271" s="156">
        <f t="shared" si="1215"/>
        <v>707369</v>
      </c>
      <c r="AW271" s="156">
        <f t="shared" si="1215"/>
        <v>672000</v>
      </c>
      <c r="AX271" s="156">
        <f t="shared" si="1215"/>
        <v>35369</v>
      </c>
      <c r="AY271" s="156">
        <f t="shared" si="1215"/>
        <v>0</v>
      </c>
      <c r="AZ271" s="156">
        <f t="shared" si="1215"/>
        <v>707369</v>
      </c>
      <c r="BA271" s="156">
        <f t="shared" si="1215"/>
        <v>672000</v>
      </c>
      <c r="BB271" s="156">
        <f t="shared" si="1215"/>
        <v>35369</v>
      </c>
      <c r="BC271" s="156">
        <f t="shared" si="1215"/>
        <v>0</v>
      </c>
    </row>
    <row r="272" spans="1:55" s="12" customFormat="1" ht="30" customHeight="1" x14ac:dyDescent="0.25">
      <c r="A272" s="147" t="s">
        <v>108</v>
      </c>
      <c r="E272" s="120">
        <v>852</v>
      </c>
      <c r="F272" s="143" t="s">
        <v>101</v>
      </c>
      <c r="G272" s="148" t="s">
        <v>56</v>
      </c>
      <c r="H272" s="165" t="s">
        <v>784</v>
      </c>
      <c r="I272" s="143" t="s">
        <v>109</v>
      </c>
      <c r="J272" s="156"/>
      <c r="K272" s="156"/>
      <c r="L272" s="156"/>
      <c r="M272" s="156"/>
      <c r="N272" s="156">
        <f>56000+2948</f>
        <v>58948</v>
      </c>
      <c r="O272" s="156">
        <v>56000</v>
      </c>
      <c r="P272" s="156">
        <v>2948</v>
      </c>
      <c r="Q272" s="156"/>
      <c r="R272" s="110">
        <f>J272+N272</f>
        <v>58948</v>
      </c>
      <c r="S272" s="110">
        <f t="shared" ref="S272:U272" si="1216">K272+O272</f>
        <v>56000</v>
      </c>
      <c r="T272" s="110">
        <f t="shared" si="1216"/>
        <v>2948</v>
      </c>
      <c r="U272" s="110">
        <f t="shared" si="1216"/>
        <v>0</v>
      </c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>
        <f>672000+35369</f>
        <v>707369</v>
      </c>
      <c r="AJ272" s="166">
        <v>672000</v>
      </c>
      <c r="AK272" s="166">
        <v>35369</v>
      </c>
      <c r="AL272" s="166"/>
      <c r="AM272" s="164">
        <f>AE272+AI272</f>
        <v>707369</v>
      </c>
      <c r="AN272" s="164">
        <f t="shared" ref="AN272:AP272" si="1217">AF272+AJ272</f>
        <v>672000</v>
      </c>
      <c r="AO272" s="164">
        <f t="shared" si="1217"/>
        <v>35369</v>
      </c>
      <c r="AP272" s="164">
        <f t="shared" si="1217"/>
        <v>0</v>
      </c>
      <c r="AQ272" s="153"/>
      <c r="AR272" s="166"/>
      <c r="AS272" s="166"/>
      <c r="AT272" s="166"/>
      <c r="AU272" s="166"/>
      <c r="AV272" s="166">
        <f>672000+35369</f>
        <v>707369</v>
      </c>
      <c r="AW272" s="166">
        <v>672000</v>
      </c>
      <c r="AX272" s="166">
        <v>35369</v>
      </c>
      <c r="AY272" s="166"/>
      <c r="AZ272" s="164">
        <f>AV272+AR272</f>
        <v>707369</v>
      </c>
      <c r="BA272" s="164">
        <f t="shared" ref="BA272:BC272" si="1218">AW272+AS272</f>
        <v>672000</v>
      </c>
      <c r="BB272" s="164">
        <f t="shared" si="1218"/>
        <v>35369</v>
      </c>
      <c r="BC272" s="164">
        <f t="shared" si="1218"/>
        <v>0</v>
      </c>
    </row>
    <row r="273" spans="1:55" s="12" customFormat="1" ht="80.25" customHeight="1" x14ac:dyDescent="0.25">
      <c r="A273" s="147" t="s">
        <v>777</v>
      </c>
      <c r="E273" s="120">
        <v>852</v>
      </c>
      <c r="F273" s="143" t="s">
        <v>101</v>
      </c>
      <c r="G273" s="148" t="s">
        <v>56</v>
      </c>
      <c r="H273" s="165" t="s">
        <v>778</v>
      </c>
      <c r="I273" s="143"/>
      <c r="J273" s="156">
        <f>J274</f>
        <v>0</v>
      </c>
      <c r="K273" s="156">
        <f t="shared" ref="K273:AU274" si="1219">K274</f>
        <v>0</v>
      </c>
      <c r="L273" s="156">
        <f t="shared" si="1219"/>
        <v>0</v>
      </c>
      <c r="M273" s="156">
        <f t="shared" si="1219"/>
        <v>0</v>
      </c>
      <c r="N273" s="156">
        <f t="shared" si="1219"/>
        <v>175438.67</v>
      </c>
      <c r="O273" s="156">
        <f t="shared" si="1219"/>
        <v>166666.67000000001</v>
      </c>
      <c r="P273" s="156">
        <f t="shared" si="1219"/>
        <v>8772</v>
      </c>
      <c r="Q273" s="156">
        <f t="shared" si="1219"/>
        <v>0</v>
      </c>
      <c r="R273" s="156">
        <f t="shared" si="1219"/>
        <v>175438.67</v>
      </c>
      <c r="S273" s="156">
        <f t="shared" si="1219"/>
        <v>166666.67000000001</v>
      </c>
      <c r="T273" s="156">
        <f t="shared" si="1219"/>
        <v>8772</v>
      </c>
      <c r="U273" s="156">
        <f t="shared" si="1219"/>
        <v>0</v>
      </c>
      <c r="V273" s="156">
        <f t="shared" si="1219"/>
        <v>0</v>
      </c>
      <c r="W273" s="156">
        <f t="shared" si="1219"/>
        <v>0</v>
      </c>
      <c r="X273" s="156">
        <f t="shared" si="1219"/>
        <v>0</v>
      </c>
      <c r="Y273" s="156">
        <f t="shared" si="1219"/>
        <v>0</v>
      </c>
      <c r="Z273" s="156">
        <f t="shared" si="1219"/>
        <v>0</v>
      </c>
      <c r="AA273" s="156">
        <f t="shared" si="1219"/>
        <v>0</v>
      </c>
      <c r="AB273" s="156">
        <f t="shared" si="1219"/>
        <v>0</v>
      </c>
      <c r="AC273" s="156">
        <f t="shared" si="1219"/>
        <v>0</v>
      </c>
      <c r="AD273" s="156"/>
      <c r="AE273" s="156">
        <f t="shared" si="1219"/>
        <v>0</v>
      </c>
      <c r="AF273" s="156">
        <f t="shared" si="1219"/>
        <v>0</v>
      </c>
      <c r="AG273" s="156">
        <f t="shared" si="1219"/>
        <v>0</v>
      </c>
      <c r="AH273" s="156">
        <f t="shared" si="1219"/>
        <v>0</v>
      </c>
      <c r="AI273" s="156">
        <f t="shared" ref="AI273:AI274" si="1220">AI274</f>
        <v>526316</v>
      </c>
      <c r="AJ273" s="156">
        <f t="shared" ref="AJ273:AJ274" si="1221">AJ274</f>
        <v>500000</v>
      </c>
      <c r="AK273" s="156">
        <f t="shared" ref="AK273:AK274" si="1222">AK274</f>
        <v>26316</v>
      </c>
      <c r="AL273" s="156">
        <f t="shared" ref="AL273:AL274" si="1223">AL274</f>
        <v>0</v>
      </c>
      <c r="AM273" s="156">
        <f t="shared" ref="AM273:AM274" si="1224">AM274</f>
        <v>526316</v>
      </c>
      <c r="AN273" s="156">
        <f t="shared" ref="AN273:AN274" si="1225">AN274</f>
        <v>500000</v>
      </c>
      <c r="AO273" s="156">
        <f t="shared" ref="AO273:AO274" si="1226">AO274</f>
        <v>26316</v>
      </c>
      <c r="AP273" s="156">
        <f t="shared" ref="AP273:AP274" si="1227">AP274</f>
        <v>0</v>
      </c>
      <c r="AQ273" s="156"/>
      <c r="AR273" s="156">
        <f t="shared" si="1219"/>
        <v>0</v>
      </c>
      <c r="AS273" s="156">
        <f t="shared" si="1219"/>
        <v>0</v>
      </c>
      <c r="AT273" s="156">
        <f t="shared" si="1219"/>
        <v>0</v>
      </c>
      <c r="AU273" s="156">
        <f t="shared" si="1219"/>
        <v>0</v>
      </c>
      <c r="AV273" s="156">
        <f t="shared" ref="AV273:AV274" si="1228">AV274</f>
        <v>526316</v>
      </c>
      <c r="AW273" s="156">
        <f t="shared" ref="AW273:AW274" si="1229">AW274</f>
        <v>500000</v>
      </c>
      <c r="AX273" s="156">
        <f t="shared" ref="AX273:AX274" si="1230">AX274</f>
        <v>26316</v>
      </c>
      <c r="AY273" s="156">
        <f t="shared" ref="AY273:AY274" si="1231">AY274</f>
        <v>0</v>
      </c>
      <c r="AZ273" s="156">
        <f t="shared" ref="AZ273:AZ274" si="1232">AZ274</f>
        <v>526316</v>
      </c>
      <c r="BA273" s="156">
        <f t="shared" ref="BA273:BA274" si="1233">BA274</f>
        <v>500000</v>
      </c>
      <c r="BB273" s="156">
        <f t="shared" ref="BB273:BB274" si="1234">BB274</f>
        <v>26316</v>
      </c>
      <c r="BC273" s="156">
        <f t="shared" ref="BC273:BC274" si="1235">BC274</f>
        <v>0</v>
      </c>
    </row>
    <row r="274" spans="1:55" s="12" customFormat="1" ht="63" customHeight="1" x14ac:dyDescent="0.25">
      <c r="A274" s="147" t="s">
        <v>53</v>
      </c>
      <c r="E274" s="120">
        <v>852</v>
      </c>
      <c r="F274" s="143" t="s">
        <v>101</v>
      </c>
      <c r="G274" s="148" t="s">
        <v>56</v>
      </c>
      <c r="H274" s="165" t="s">
        <v>778</v>
      </c>
      <c r="I274" s="143" t="s">
        <v>107</v>
      </c>
      <c r="J274" s="156">
        <f>J275</f>
        <v>0</v>
      </c>
      <c r="K274" s="156">
        <f t="shared" si="1219"/>
        <v>0</v>
      </c>
      <c r="L274" s="156">
        <f t="shared" si="1219"/>
        <v>0</v>
      </c>
      <c r="M274" s="156">
        <f t="shared" si="1219"/>
        <v>0</v>
      </c>
      <c r="N274" s="156">
        <f t="shared" si="1219"/>
        <v>175438.67</v>
      </c>
      <c r="O274" s="156">
        <f t="shared" si="1219"/>
        <v>166666.67000000001</v>
      </c>
      <c r="P274" s="156">
        <f t="shared" si="1219"/>
        <v>8772</v>
      </c>
      <c r="Q274" s="156">
        <f t="shared" si="1219"/>
        <v>0</v>
      </c>
      <c r="R274" s="156">
        <f t="shared" si="1219"/>
        <v>175438.67</v>
      </c>
      <c r="S274" s="156">
        <f t="shared" si="1219"/>
        <v>166666.67000000001</v>
      </c>
      <c r="T274" s="156">
        <f t="shared" si="1219"/>
        <v>8772</v>
      </c>
      <c r="U274" s="156">
        <f t="shared" si="1219"/>
        <v>0</v>
      </c>
      <c r="V274" s="156">
        <f t="shared" si="1219"/>
        <v>0</v>
      </c>
      <c r="W274" s="156">
        <f t="shared" si="1219"/>
        <v>0</v>
      </c>
      <c r="X274" s="156">
        <f t="shared" si="1219"/>
        <v>0</v>
      </c>
      <c r="Y274" s="156">
        <f t="shared" si="1219"/>
        <v>0</v>
      </c>
      <c r="Z274" s="156">
        <f t="shared" si="1219"/>
        <v>0</v>
      </c>
      <c r="AA274" s="156">
        <f t="shared" si="1219"/>
        <v>0</v>
      </c>
      <c r="AB274" s="156">
        <f t="shared" si="1219"/>
        <v>0</v>
      </c>
      <c r="AC274" s="156">
        <f t="shared" si="1219"/>
        <v>0</v>
      </c>
      <c r="AD274" s="156"/>
      <c r="AE274" s="156">
        <f t="shared" si="1219"/>
        <v>0</v>
      </c>
      <c r="AF274" s="156">
        <f t="shared" si="1219"/>
        <v>0</v>
      </c>
      <c r="AG274" s="156">
        <f t="shared" si="1219"/>
        <v>0</v>
      </c>
      <c r="AH274" s="156">
        <f t="shared" si="1219"/>
        <v>0</v>
      </c>
      <c r="AI274" s="156">
        <f t="shared" si="1220"/>
        <v>526316</v>
      </c>
      <c r="AJ274" s="156">
        <f t="shared" si="1221"/>
        <v>500000</v>
      </c>
      <c r="AK274" s="156">
        <f t="shared" si="1222"/>
        <v>26316</v>
      </c>
      <c r="AL274" s="156">
        <f t="shared" si="1223"/>
        <v>0</v>
      </c>
      <c r="AM274" s="156">
        <f t="shared" si="1224"/>
        <v>526316</v>
      </c>
      <c r="AN274" s="156">
        <f t="shared" si="1225"/>
        <v>500000</v>
      </c>
      <c r="AO274" s="156">
        <f t="shared" si="1226"/>
        <v>26316</v>
      </c>
      <c r="AP274" s="156">
        <f t="shared" si="1227"/>
        <v>0</v>
      </c>
      <c r="AQ274" s="156"/>
      <c r="AR274" s="156">
        <f t="shared" si="1219"/>
        <v>0</v>
      </c>
      <c r="AS274" s="156">
        <f t="shared" si="1219"/>
        <v>0</v>
      </c>
      <c r="AT274" s="156">
        <f t="shared" si="1219"/>
        <v>0</v>
      </c>
      <c r="AU274" s="156">
        <f t="shared" si="1219"/>
        <v>0</v>
      </c>
      <c r="AV274" s="156">
        <f t="shared" si="1228"/>
        <v>526316</v>
      </c>
      <c r="AW274" s="156">
        <f t="shared" si="1229"/>
        <v>500000</v>
      </c>
      <c r="AX274" s="156">
        <f t="shared" si="1230"/>
        <v>26316</v>
      </c>
      <c r="AY274" s="156">
        <f t="shared" si="1231"/>
        <v>0</v>
      </c>
      <c r="AZ274" s="156">
        <f t="shared" si="1232"/>
        <v>526316</v>
      </c>
      <c r="BA274" s="156">
        <f t="shared" si="1233"/>
        <v>500000</v>
      </c>
      <c r="BB274" s="156">
        <f t="shared" si="1234"/>
        <v>26316</v>
      </c>
      <c r="BC274" s="156">
        <f t="shared" si="1235"/>
        <v>0</v>
      </c>
    </row>
    <row r="275" spans="1:55" s="12" customFormat="1" ht="34.5" customHeight="1" x14ac:dyDescent="0.25">
      <c r="A275" s="147" t="s">
        <v>108</v>
      </c>
      <c r="E275" s="120">
        <v>852</v>
      </c>
      <c r="F275" s="143" t="s">
        <v>101</v>
      </c>
      <c r="G275" s="148" t="s">
        <v>56</v>
      </c>
      <c r="H275" s="165" t="s">
        <v>778</v>
      </c>
      <c r="I275" s="143" t="s">
        <v>109</v>
      </c>
      <c r="J275" s="156"/>
      <c r="K275" s="156"/>
      <c r="L275" s="156"/>
      <c r="M275" s="156"/>
      <c r="N275" s="156">
        <f>166666.67+8772</f>
        <v>175438.67</v>
      </c>
      <c r="O275" s="156">
        <v>166666.67000000001</v>
      </c>
      <c r="P275" s="156">
        <v>8772</v>
      </c>
      <c r="Q275" s="156"/>
      <c r="R275" s="110">
        <f>J275+N275</f>
        <v>175438.67</v>
      </c>
      <c r="S275" s="110">
        <f t="shared" ref="S275:U275" si="1236">K275+O275</f>
        <v>166666.67000000001</v>
      </c>
      <c r="T275" s="110">
        <f t="shared" si="1236"/>
        <v>8772</v>
      </c>
      <c r="U275" s="110">
        <f t="shared" si="1236"/>
        <v>0</v>
      </c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>
        <f>500000+26316</f>
        <v>526316</v>
      </c>
      <c r="AJ275" s="156">
        <v>500000</v>
      </c>
      <c r="AK275" s="156">
        <v>26316</v>
      </c>
      <c r="AL275" s="156"/>
      <c r="AM275" s="110">
        <f>AE275+AI275</f>
        <v>526316</v>
      </c>
      <c r="AN275" s="110">
        <f t="shared" ref="AN275:AQ275" si="1237">AF275+AJ275</f>
        <v>500000</v>
      </c>
      <c r="AO275" s="110">
        <f t="shared" si="1237"/>
        <v>26316</v>
      </c>
      <c r="AP275" s="110">
        <f t="shared" si="1237"/>
        <v>0</v>
      </c>
      <c r="AQ275" s="110">
        <f t="shared" si="1237"/>
        <v>1052632</v>
      </c>
      <c r="AR275" s="156"/>
      <c r="AS275" s="156"/>
      <c r="AT275" s="156"/>
      <c r="AU275" s="156"/>
      <c r="AV275" s="156">
        <f>500000+26316</f>
        <v>526316</v>
      </c>
      <c r="AW275" s="156">
        <v>500000</v>
      </c>
      <c r="AX275" s="156">
        <v>26316</v>
      </c>
      <c r="AY275" s="156"/>
      <c r="AZ275" s="110">
        <f>AR275+AV275</f>
        <v>526316</v>
      </c>
      <c r="BA275" s="110">
        <f t="shared" ref="BA275:BC275" si="1238">AS275+AW275</f>
        <v>500000</v>
      </c>
      <c r="BB275" s="110">
        <f t="shared" si="1238"/>
        <v>26316</v>
      </c>
      <c r="BC275" s="110">
        <f t="shared" si="1238"/>
        <v>0</v>
      </c>
    </row>
    <row r="276" spans="1:55" s="12" customFormat="1" ht="63.75" hidden="1" customHeight="1" x14ac:dyDescent="0.25">
      <c r="A276" s="147" t="s">
        <v>745</v>
      </c>
      <c r="B276" s="146"/>
      <c r="C276" s="146"/>
      <c r="D276" s="146"/>
      <c r="E276" s="120">
        <v>852</v>
      </c>
      <c r="F276" s="143" t="s">
        <v>101</v>
      </c>
      <c r="G276" s="143" t="s">
        <v>56</v>
      </c>
      <c r="H276" s="145" t="s">
        <v>746</v>
      </c>
      <c r="I276" s="143"/>
      <c r="J276" s="110">
        <f t="shared" ref="J276:AV277" si="1239">J277</f>
        <v>1884000</v>
      </c>
      <c r="K276" s="110">
        <f t="shared" si="1239"/>
        <v>1884000</v>
      </c>
      <c r="L276" s="110">
        <f t="shared" si="1239"/>
        <v>0</v>
      </c>
      <c r="M276" s="110">
        <f t="shared" si="1239"/>
        <v>0</v>
      </c>
      <c r="N276" s="110">
        <f t="shared" si="1239"/>
        <v>0</v>
      </c>
      <c r="O276" s="110">
        <f t="shared" si="1239"/>
        <v>0</v>
      </c>
      <c r="P276" s="110">
        <f t="shared" si="1239"/>
        <v>0</v>
      </c>
      <c r="Q276" s="110">
        <f t="shared" si="1239"/>
        <v>0</v>
      </c>
      <c r="R276" s="110">
        <f t="shared" si="1239"/>
        <v>1884000</v>
      </c>
      <c r="S276" s="110">
        <f t="shared" si="1239"/>
        <v>1884000</v>
      </c>
      <c r="T276" s="110">
        <f t="shared" si="1239"/>
        <v>0</v>
      </c>
      <c r="U276" s="110">
        <f t="shared" si="1239"/>
        <v>0</v>
      </c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>
        <f t="shared" si="1239"/>
        <v>1884000</v>
      </c>
      <c r="AF276" s="110">
        <f t="shared" si="1239"/>
        <v>1884000</v>
      </c>
      <c r="AG276" s="110">
        <f t="shared" si="1239"/>
        <v>0</v>
      </c>
      <c r="AH276" s="110">
        <f t="shared" si="1239"/>
        <v>0</v>
      </c>
      <c r="AI276" s="110">
        <f t="shared" si="1239"/>
        <v>0</v>
      </c>
      <c r="AJ276" s="110">
        <f t="shared" si="1239"/>
        <v>0</v>
      </c>
      <c r="AK276" s="110">
        <f t="shared" si="1239"/>
        <v>0</v>
      </c>
      <c r="AL276" s="110">
        <f t="shared" si="1239"/>
        <v>0</v>
      </c>
      <c r="AM276" s="110">
        <f t="shared" si="1239"/>
        <v>1884000</v>
      </c>
      <c r="AN276" s="110">
        <f t="shared" si="1239"/>
        <v>1884000</v>
      </c>
      <c r="AO276" s="110">
        <f t="shared" si="1239"/>
        <v>0</v>
      </c>
      <c r="AP276" s="110">
        <f t="shared" si="1239"/>
        <v>0</v>
      </c>
      <c r="AQ276" s="110"/>
      <c r="AR276" s="110">
        <f t="shared" si="1239"/>
        <v>1884000</v>
      </c>
      <c r="AS276" s="110">
        <f t="shared" si="1239"/>
        <v>1884000</v>
      </c>
      <c r="AT276" s="110">
        <f t="shared" si="1239"/>
        <v>0</v>
      </c>
      <c r="AU276" s="110">
        <f t="shared" si="1239"/>
        <v>0</v>
      </c>
      <c r="AV276" s="110">
        <f t="shared" si="1239"/>
        <v>0</v>
      </c>
      <c r="AW276" s="110">
        <f t="shared" ref="AV276:BC277" si="1240">AW277</f>
        <v>0</v>
      </c>
      <c r="AX276" s="110">
        <f t="shared" si="1240"/>
        <v>0</v>
      </c>
      <c r="AY276" s="110">
        <f t="shared" si="1240"/>
        <v>0</v>
      </c>
      <c r="AZ276" s="110">
        <f t="shared" si="1240"/>
        <v>1884000</v>
      </c>
      <c r="BA276" s="110">
        <f t="shared" si="1240"/>
        <v>1884000</v>
      </c>
      <c r="BB276" s="110">
        <f t="shared" si="1240"/>
        <v>0</v>
      </c>
      <c r="BC276" s="110">
        <f t="shared" si="1240"/>
        <v>0</v>
      </c>
    </row>
    <row r="277" spans="1:55" s="12" customFormat="1" ht="17.25" hidden="1" customHeight="1" x14ac:dyDescent="0.25">
      <c r="A277" s="147" t="s">
        <v>53</v>
      </c>
      <c r="B277" s="146"/>
      <c r="C277" s="146"/>
      <c r="D277" s="146"/>
      <c r="E277" s="120">
        <v>852</v>
      </c>
      <c r="F277" s="143" t="s">
        <v>101</v>
      </c>
      <c r="G277" s="143" t="s">
        <v>56</v>
      </c>
      <c r="H277" s="145" t="s">
        <v>746</v>
      </c>
      <c r="I277" s="143" t="s">
        <v>107</v>
      </c>
      <c r="J277" s="110">
        <f t="shared" si="1239"/>
        <v>1884000</v>
      </c>
      <c r="K277" s="110">
        <f t="shared" si="1239"/>
        <v>1884000</v>
      </c>
      <c r="L277" s="110">
        <f t="shared" si="1239"/>
        <v>0</v>
      </c>
      <c r="M277" s="110">
        <f t="shared" si="1239"/>
        <v>0</v>
      </c>
      <c r="N277" s="110">
        <f t="shared" si="1239"/>
        <v>0</v>
      </c>
      <c r="O277" s="110">
        <f t="shared" si="1239"/>
        <v>0</v>
      </c>
      <c r="P277" s="110">
        <f t="shared" si="1239"/>
        <v>0</v>
      </c>
      <c r="Q277" s="110">
        <f t="shared" si="1239"/>
        <v>0</v>
      </c>
      <c r="R277" s="110">
        <f t="shared" si="1239"/>
        <v>1884000</v>
      </c>
      <c r="S277" s="110">
        <f t="shared" si="1239"/>
        <v>1884000</v>
      </c>
      <c r="T277" s="110">
        <f t="shared" si="1239"/>
        <v>0</v>
      </c>
      <c r="U277" s="110">
        <f t="shared" si="1239"/>
        <v>0</v>
      </c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>
        <f t="shared" si="1239"/>
        <v>1884000</v>
      </c>
      <c r="AF277" s="110">
        <f t="shared" si="1239"/>
        <v>1884000</v>
      </c>
      <c r="AG277" s="110">
        <f t="shared" si="1239"/>
        <v>0</v>
      </c>
      <c r="AH277" s="110">
        <f t="shared" si="1239"/>
        <v>0</v>
      </c>
      <c r="AI277" s="110">
        <f t="shared" si="1239"/>
        <v>0</v>
      </c>
      <c r="AJ277" s="110">
        <f t="shared" si="1239"/>
        <v>0</v>
      </c>
      <c r="AK277" s="110">
        <f t="shared" si="1239"/>
        <v>0</v>
      </c>
      <c r="AL277" s="110">
        <f t="shared" si="1239"/>
        <v>0</v>
      </c>
      <c r="AM277" s="110">
        <f t="shared" si="1239"/>
        <v>1884000</v>
      </c>
      <c r="AN277" s="110">
        <f t="shared" si="1239"/>
        <v>1884000</v>
      </c>
      <c r="AO277" s="110">
        <f t="shared" si="1239"/>
        <v>0</v>
      </c>
      <c r="AP277" s="110">
        <f t="shared" si="1239"/>
        <v>0</v>
      </c>
      <c r="AQ277" s="110"/>
      <c r="AR277" s="110">
        <f t="shared" si="1239"/>
        <v>1884000</v>
      </c>
      <c r="AS277" s="110">
        <f t="shared" si="1239"/>
        <v>1884000</v>
      </c>
      <c r="AT277" s="110">
        <f t="shared" si="1239"/>
        <v>0</v>
      </c>
      <c r="AU277" s="110">
        <f t="shared" si="1239"/>
        <v>0</v>
      </c>
      <c r="AV277" s="110">
        <f t="shared" si="1240"/>
        <v>0</v>
      </c>
      <c r="AW277" s="110">
        <f t="shared" si="1240"/>
        <v>0</v>
      </c>
      <c r="AX277" s="110">
        <f t="shared" si="1240"/>
        <v>0</v>
      </c>
      <c r="AY277" s="110">
        <f t="shared" si="1240"/>
        <v>0</v>
      </c>
      <c r="AZ277" s="110">
        <f t="shared" si="1240"/>
        <v>1884000</v>
      </c>
      <c r="BA277" s="110">
        <f t="shared" si="1240"/>
        <v>1884000</v>
      </c>
      <c r="BB277" s="110">
        <f t="shared" si="1240"/>
        <v>0</v>
      </c>
      <c r="BC277" s="110">
        <f t="shared" si="1240"/>
        <v>0</v>
      </c>
    </row>
    <row r="278" spans="1:55" s="12" customFormat="1" ht="17.25" hidden="1" customHeight="1" x14ac:dyDescent="0.25">
      <c r="A278" s="147" t="s">
        <v>108</v>
      </c>
      <c r="B278" s="146"/>
      <c r="C278" s="146"/>
      <c r="D278" s="146"/>
      <c r="E278" s="120">
        <v>852</v>
      </c>
      <c r="F278" s="143" t="s">
        <v>101</v>
      </c>
      <c r="G278" s="143" t="s">
        <v>56</v>
      </c>
      <c r="H278" s="145" t="s">
        <v>746</v>
      </c>
      <c r="I278" s="143" t="s">
        <v>109</v>
      </c>
      <c r="J278" s="110">
        <v>1884000</v>
      </c>
      <c r="K278" s="110">
        <f>J278</f>
        <v>1884000</v>
      </c>
      <c r="L278" s="110"/>
      <c r="M278" s="110"/>
      <c r="N278" s="110"/>
      <c r="O278" s="110">
        <f>N278</f>
        <v>0</v>
      </c>
      <c r="P278" s="110"/>
      <c r="Q278" s="110"/>
      <c r="R278" s="110">
        <f t="shared" si="1195"/>
        <v>1884000</v>
      </c>
      <c r="S278" s="110">
        <f t="shared" si="1196"/>
        <v>1884000</v>
      </c>
      <c r="T278" s="110">
        <f t="shared" si="1197"/>
        <v>0</v>
      </c>
      <c r="U278" s="110">
        <f t="shared" si="1198"/>
        <v>0</v>
      </c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>
        <v>1884000</v>
      </c>
      <c r="AF278" s="110">
        <f>AE278</f>
        <v>1884000</v>
      </c>
      <c r="AG278" s="110"/>
      <c r="AH278" s="110"/>
      <c r="AI278" s="110"/>
      <c r="AJ278" s="110">
        <f>AI278</f>
        <v>0</v>
      </c>
      <c r="AK278" s="110"/>
      <c r="AL278" s="110"/>
      <c r="AM278" s="110">
        <f t="shared" ref="AM278" si="1241">AE278+AI278</f>
        <v>1884000</v>
      </c>
      <c r="AN278" s="110">
        <f t="shared" ref="AN278" si="1242">AF278+AJ278</f>
        <v>1884000</v>
      </c>
      <c r="AO278" s="110">
        <f t="shared" ref="AO278" si="1243">AG278+AK278</f>
        <v>0</v>
      </c>
      <c r="AP278" s="110">
        <f t="shared" ref="AP278" si="1244">AH278+AL278</f>
        <v>0</v>
      </c>
      <c r="AQ278" s="110"/>
      <c r="AR278" s="110">
        <v>1884000</v>
      </c>
      <c r="AS278" s="110">
        <f>AR278</f>
        <v>1884000</v>
      </c>
      <c r="AT278" s="110"/>
      <c r="AU278" s="110"/>
      <c r="AV278" s="110"/>
      <c r="AW278" s="110">
        <f>AV278</f>
        <v>0</v>
      </c>
      <c r="AX278" s="110"/>
      <c r="AY278" s="110"/>
      <c r="AZ278" s="110">
        <f t="shared" ref="AZ278" si="1245">AR278+AV278</f>
        <v>1884000</v>
      </c>
      <c r="BA278" s="110">
        <f t="shared" ref="BA278" si="1246">AS278+AW278</f>
        <v>1884000</v>
      </c>
      <c r="BB278" s="110">
        <f t="shared" ref="BB278" si="1247">AT278+AX278</f>
        <v>0</v>
      </c>
      <c r="BC278" s="110">
        <f t="shared" ref="BC278" si="1248">AU278+AY278</f>
        <v>0</v>
      </c>
    </row>
    <row r="279" spans="1:55" s="12" customFormat="1" ht="30" hidden="1" customHeight="1" x14ac:dyDescent="0.25">
      <c r="A279" s="147" t="s">
        <v>161</v>
      </c>
      <c r="B279" s="35"/>
      <c r="C279" s="35"/>
      <c r="D279" s="35"/>
      <c r="E279" s="120">
        <v>852</v>
      </c>
      <c r="F279" s="143" t="s">
        <v>101</v>
      </c>
      <c r="G279" s="148" t="s">
        <v>56</v>
      </c>
      <c r="H279" s="145" t="s">
        <v>162</v>
      </c>
      <c r="I279" s="143"/>
      <c r="J279" s="110">
        <f t="shared" ref="J279:AV280" si="1249">J280</f>
        <v>523980</v>
      </c>
      <c r="K279" s="110">
        <f t="shared" si="1249"/>
        <v>332280</v>
      </c>
      <c r="L279" s="110">
        <f t="shared" si="1249"/>
        <v>191700</v>
      </c>
      <c r="M279" s="110">
        <f t="shared" si="1249"/>
        <v>0</v>
      </c>
      <c r="N279" s="110">
        <f t="shared" si="1249"/>
        <v>0</v>
      </c>
      <c r="O279" s="110">
        <f t="shared" si="1249"/>
        <v>0</v>
      </c>
      <c r="P279" s="110">
        <f t="shared" si="1249"/>
        <v>0</v>
      </c>
      <c r="Q279" s="110">
        <f t="shared" si="1249"/>
        <v>0</v>
      </c>
      <c r="R279" s="110">
        <f t="shared" si="1249"/>
        <v>523980</v>
      </c>
      <c r="S279" s="110">
        <f t="shared" si="1249"/>
        <v>332280</v>
      </c>
      <c r="T279" s="110">
        <f t="shared" si="1249"/>
        <v>191700</v>
      </c>
      <c r="U279" s="110">
        <f t="shared" si="1249"/>
        <v>0</v>
      </c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>
        <f t="shared" si="1249"/>
        <v>523980</v>
      </c>
      <c r="AF279" s="110">
        <f t="shared" si="1249"/>
        <v>332280</v>
      </c>
      <c r="AG279" s="110">
        <f t="shared" si="1249"/>
        <v>191700</v>
      </c>
      <c r="AH279" s="110">
        <f t="shared" si="1249"/>
        <v>0</v>
      </c>
      <c r="AI279" s="110">
        <f t="shared" si="1249"/>
        <v>0</v>
      </c>
      <c r="AJ279" s="110">
        <f t="shared" si="1249"/>
        <v>0</v>
      </c>
      <c r="AK279" s="110">
        <f t="shared" si="1249"/>
        <v>0</v>
      </c>
      <c r="AL279" s="110">
        <f t="shared" si="1249"/>
        <v>0</v>
      </c>
      <c r="AM279" s="110">
        <f t="shared" si="1249"/>
        <v>523980</v>
      </c>
      <c r="AN279" s="110">
        <f t="shared" si="1249"/>
        <v>332280</v>
      </c>
      <c r="AO279" s="110">
        <f t="shared" si="1249"/>
        <v>191700</v>
      </c>
      <c r="AP279" s="110">
        <f t="shared" si="1249"/>
        <v>0</v>
      </c>
      <c r="AQ279" s="110"/>
      <c r="AR279" s="110">
        <f t="shared" si="1249"/>
        <v>523980</v>
      </c>
      <c r="AS279" s="110">
        <f t="shared" si="1249"/>
        <v>332280</v>
      </c>
      <c r="AT279" s="110">
        <f t="shared" si="1249"/>
        <v>191700</v>
      </c>
      <c r="AU279" s="110">
        <f t="shared" si="1249"/>
        <v>0</v>
      </c>
      <c r="AV279" s="110">
        <f t="shared" si="1249"/>
        <v>0</v>
      </c>
      <c r="AW279" s="110">
        <f t="shared" ref="AV279:BC280" si="1250">AW280</f>
        <v>0</v>
      </c>
      <c r="AX279" s="110">
        <f t="shared" si="1250"/>
        <v>0</v>
      </c>
      <c r="AY279" s="110">
        <f t="shared" si="1250"/>
        <v>0</v>
      </c>
      <c r="AZ279" s="110">
        <f t="shared" si="1250"/>
        <v>523980</v>
      </c>
      <c r="BA279" s="110">
        <f t="shared" si="1250"/>
        <v>332280</v>
      </c>
      <c r="BB279" s="110">
        <f t="shared" si="1250"/>
        <v>191700</v>
      </c>
      <c r="BC279" s="110">
        <f t="shared" si="1250"/>
        <v>0</v>
      </c>
    </row>
    <row r="280" spans="1:55" s="12" customFormat="1" ht="17.25" hidden="1" customHeight="1" x14ac:dyDescent="0.25">
      <c r="A280" s="147" t="s">
        <v>53</v>
      </c>
      <c r="B280" s="35"/>
      <c r="C280" s="35"/>
      <c r="D280" s="35"/>
      <c r="E280" s="120">
        <v>852</v>
      </c>
      <c r="F280" s="143" t="s">
        <v>101</v>
      </c>
      <c r="G280" s="148" t="s">
        <v>56</v>
      </c>
      <c r="H280" s="145" t="s">
        <v>162</v>
      </c>
      <c r="I280" s="143" t="s">
        <v>107</v>
      </c>
      <c r="J280" s="110">
        <f t="shared" si="1249"/>
        <v>523980</v>
      </c>
      <c r="K280" s="110">
        <f t="shared" si="1249"/>
        <v>332280</v>
      </c>
      <c r="L280" s="110">
        <f t="shared" si="1249"/>
        <v>191700</v>
      </c>
      <c r="M280" s="110">
        <f t="shared" si="1249"/>
        <v>0</v>
      </c>
      <c r="N280" s="110">
        <f t="shared" si="1249"/>
        <v>0</v>
      </c>
      <c r="O280" s="110">
        <f t="shared" si="1249"/>
        <v>0</v>
      </c>
      <c r="P280" s="110">
        <f t="shared" si="1249"/>
        <v>0</v>
      </c>
      <c r="Q280" s="110">
        <f t="shared" si="1249"/>
        <v>0</v>
      </c>
      <c r="R280" s="110">
        <f t="shared" si="1249"/>
        <v>523980</v>
      </c>
      <c r="S280" s="110">
        <f t="shared" si="1249"/>
        <v>332280</v>
      </c>
      <c r="T280" s="110">
        <f t="shared" si="1249"/>
        <v>191700</v>
      </c>
      <c r="U280" s="110">
        <f t="shared" si="1249"/>
        <v>0</v>
      </c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>
        <f t="shared" si="1249"/>
        <v>523980</v>
      </c>
      <c r="AF280" s="110">
        <f t="shared" si="1249"/>
        <v>332280</v>
      </c>
      <c r="AG280" s="110">
        <f t="shared" si="1249"/>
        <v>191700</v>
      </c>
      <c r="AH280" s="110">
        <f t="shared" si="1249"/>
        <v>0</v>
      </c>
      <c r="AI280" s="110">
        <f t="shared" si="1249"/>
        <v>0</v>
      </c>
      <c r="AJ280" s="110">
        <f t="shared" si="1249"/>
        <v>0</v>
      </c>
      <c r="AK280" s="110">
        <f t="shared" si="1249"/>
        <v>0</v>
      </c>
      <c r="AL280" s="110">
        <f t="shared" si="1249"/>
        <v>0</v>
      </c>
      <c r="AM280" s="110">
        <f t="shared" si="1249"/>
        <v>523980</v>
      </c>
      <c r="AN280" s="110">
        <f t="shared" si="1249"/>
        <v>332280</v>
      </c>
      <c r="AO280" s="110">
        <f t="shared" si="1249"/>
        <v>191700</v>
      </c>
      <c r="AP280" s="110">
        <f t="shared" si="1249"/>
        <v>0</v>
      </c>
      <c r="AQ280" s="110"/>
      <c r="AR280" s="110">
        <f t="shared" si="1249"/>
        <v>523980</v>
      </c>
      <c r="AS280" s="110">
        <f t="shared" si="1249"/>
        <v>332280</v>
      </c>
      <c r="AT280" s="110">
        <f t="shared" si="1249"/>
        <v>191700</v>
      </c>
      <c r="AU280" s="110">
        <f t="shared" si="1249"/>
        <v>0</v>
      </c>
      <c r="AV280" s="110">
        <f t="shared" si="1250"/>
        <v>0</v>
      </c>
      <c r="AW280" s="110">
        <f t="shared" si="1250"/>
        <v>0</v>
      </c>
      <c r="AX280" s="110">
        <f t="shared" si="1250"/>
        <v>0</v>
      </c>
      <c r="AY280" s="110">
        <f t="shared" si="1250"/>
        <v>0</v>
      </c>
      <c r="AZ280" s="110">
        <f t="shared" si="1250"/>
        <v>523980</v>
      </c>
      <c r="BA280" s="110">
        <f t="shared" si="1250"/>
        <v>332280</v>
      </c>
      <c r="BB280" s="110">
        <f t="shared" si="1250"/>
        <v>191700</v>
      </c>
      <c r="BC280" s="110">
        <f t="shared" si="1250"/>
        <v>0</v>
      </c>
    </row>
    <row r="281" spans="1:55" s="12" customFormat="1" ht="17.25" hidden="1" customHeight="1" x14ac:dyDescent="0.25">
      <c r="A281" s="147" t="s">
        <v>108</v>
      </c>
      <c r="B281" s="35"/>
      <c r="C281" s="35"/>
      <c r="D281" s="35"/>
      <c r="E281" s="120">
        <v>852</v>
      </c>
      <c r="F281" s="143" t="s">
        <v>101</v>
      </c>
      <c r="G281" s="148" t="s">
        <v>56</v>
      </c>
      <c r="H281" s="145" t="s">
        <v>162</v>
      </c>
      <c r="I281" s="143" t="s">
        <v>109</v>
      </c>
      <c r="J281" s="110">
        <v>523980</v>
      </c>
      <c r="K281" s="110">
        <v>332280</v>
      </c>
      <c r="L281" s="110">
        <v>191700</v>
      </c>
      <c r="M281" s="110"/>
      <c r="N281" s="110"/>
      <c r="O281" s="110"/>
      <c r="P281" s="110"/>
      <c r="Q281" s="110"/>
      <c r="R281" s="110">
        <f t="shared" si="1195"/>
        <v>523980</v>
      </c>
      <c r="S281" s="110">
        <f t="shared" si="1196"/>
        <v>332280</v>
      </c>
      <c r="T281" s="110">
        <f t="shared" si="1197"/>
        <v>191700</v>
      </c>
      <c r="U281" s="110">
        <f t="shared" si="1198"/>
        <v>0</v>
      </c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>
        <v>523980</v>
      </c>
      <c r="AF281" s="110">
        <v>332280</v>
      </c>
      <c r="AG281" s="110">
        <v>191700</v>
      </c>
      <c r="AH281" s="110"/>
      <c r="AI281" s="110"/>
      <c r="AJ281" s="110"/>
      <c r="AK281" s="110"/>
      <c r="AL281" s="110"/>
      <c r="AM281" s="110">
        <f t="shared" ref="AM281" si="1251">AE281+AI281</f>
        <v>523980</v>
      </c>
      <c r="AN281" s="110">
        <f t="shared" ref="AN281" si="1252">AF281+AJ281</f>
        <v>332280</v>
      </c>
      <c r="AO281" s="110">
        <f t="shared" ref="AO281" si="1253">AG281+AK281</f>
        <v>191700</v>
      </c>
      <c r="AP281" s="110">
        <f t="shared" ref="AP281" si="1254">AH281+AL281</f>
        <v>0</v>
      </c>
      <c r="AQ281" s="110"/>
      <c r="AR281" s="110">
        <v>523980</v>
      </c>
      <c r="AS281" s="110">
        <v>332280</v>
      </c>
      <c r="AT281" s="110">
        <v>191700</v>
      </c>
      <c r="AU281" s="110"/>
      <c r="AV281" s="110"/>
      <c r="AW281" s="110"/>
      <c r="AX281" s="110"/>
      <c r="AY281" s="110"/>
      <c r="AZ281" s="110">
        <f t="shared" ref="AZ281" si="1255">AR281+AV281</f>
        <v>523980</v>
      </c>
      <c r="BA281" s="110">
        <f t="shared" ref="BA281" si="1256">AS281+AW281</f>
        <v>332280</v>
      </c>
      <c r="BB281" s="110">
        <f t="shared" ref="BB281" si="1257">AT281+AX281</f>
        <v>191700</v>
      </c>
      <c r="BC281" s="110">
        <f t="shared" ref="BC281" si="1258">AU281+AY281</f>
        <v>0</v>
      </c>
    </row>
    <row r="282" spans="1:55" s="12" customFormat="1" ht="33.75" customHeight="1" x14ac:dyDescent="0.25">
      <c r="A282" s="144" t="s">
        <v>732</v>
      </c>
      <c r="B282" s="146"/>
      <c r="C282" s="146"/>
      <c r="D282" s="146"/>
      <c r="E282" s="11">
        <v>852</v>
      </c>
      <c r="F282" s="25" t="s">
        <v>101</v>
      </c>
      <c r="G282" s="90" t="s">
        <v>58</v>
      </c>
      <c r="H282" s="145" t="s">
        <v>61</v>
      </c>
      <c r="I282" s="25"/>
      <c r="J282" s="26">
        <f>J283+J286+J289+J292</f>
        <v>11249000</v>
      </c>
      <c r="K282" s="26">
        <f t="shared" ref="K282:AU282" si="1259">K283+K286+K289+K292</f>
        <v>219600</v>
      </c>
      <c r="L282" s="26">
        <f t="shared" si="1259"/>
        <v>11029400</v>
      </c>
      <c r="M282" s="26">
        <f t="shared" si="1259"/>
        <v>0</v>
      </c>
      <c r="N282" s="26">
        <f t="shared" si="1259"/>
        <v>465839</v>
      </c>
      <c r="O282" s="26">
        <f t="shared" si="1259"/>
        <v>0</v>
      </c>
      <c r="P282" s="26">
        <f t="shared" si="1259"/>
        <v>465839</v>
      </c>
      <c r="Q282" s="26">
        <f t="shared" si="1259"/>
        <v>0</v>
      </c>
      <c r="R282" s="26">
        <f t="shared" si="1259"/>
        <v>11714839</v>
      </c>
      <c r="S282" s="26">
        <f t="shared" si="1259"/>
        <v>219600</v>
      </c>
      <c r="T282" s="26">
        <f t="shared" si="1259"/>
        <v>11495239</v>
      </c>
      <c r="U282" s="26">
        <f t="shared" si="1259"/>
        <v>0</v>
      </c>
      <c r="V282" s="26">
        <f t="shared" si="1259"/>
        <v>0</v>
      </c>
      <c r="W282" s="26">
        <f t="shared" si="1259"/>
        <v>0</v>
      </c>
      <c r="X282" s="26">
        <f t="shared" si="1259"/>
        <v>0</v>
      </c>
      <c r="Y282" s="26">
        <f t="shared" si="1259"/>
        <v>0</v>
      </c>
      <c r="Z282" s="26">
        <f t="shared" si="1259"/>
        <v>0</v>
      </c>
      <c r="AA282" s="26">
        <f t="shared" si="1259"/>
        <v>0</v>
      </c>
      <c r="AB282" s="26">
        <f t="shared" si="1259"/>
        <v>0</v>
      </c>
      <c r="AC282" s="26">
        <f t="shared" si="1259"/>
        <v>0</v>
      </c>
      <c r="AD282" s="26"/>
      <c r="AE282" s="26">
        <f t="shared" si="1259"/>
        <v>10715100</v>
      </c>
      <c r="AF282" s="26">
        <f t="shared" si="1259"/>
        <v>219600</v>
      </c>
      <c r="AG282" s="26">
        <f t="shared" si="1259"/>
        <v>10495500</v>
      </c>
      <c r="AH282" s="26">
        <f t="shared" si="1259"/>
        <v>0</v>
      </c>
      <c r="AI282" s="26">
        <f t="shared" ref="AI282" si="1260">AI283+AI286+AI289+AI292</f>
        <v>0</v>
      </c>
      <c r="AJ282" s="26">
        <f t="shared" ref="AJ282" si="1261">AJ283+AJ286+AJ289+AJ292</f>
        <v>0</v>
      </c>
      <c r="AK282" s="26">
        <f t="shared" ref="AK282" si="1262">AK283+AK286+AK289+AK292</f>
        <v>0</v>
      </c>
      <c r="AL282" s="26">
        <f t="shared" ref="AL282" si="1263">AL283+AL286+AL289+AL292</f>
        <v>0</v>
      </c>
      <c r="AM282" s="26">
        <f t="shared" ref="AM282" si="1264">AM283+AM286+AM289+AM292</f>
        <v>10715100</v>
      </c>
      <c r="AN282" s="26">
        <f t="shared" ref="AN282" si="1265">AN283+AN286+AN289+AN292</f>
        <v>219600</v>
      </c>
      <c r="AO282" s="26">
        <f t="shared" ref="AO282" si="1266">AO283+AO286+AO289+AO292</f>
        <v>10495500</v>
      </c>
      <c r="AP282" s="26">
        <f t="shared" ref="AP282" si="1267">AP283+AP286+AP289+AP292</f>
        <v>0</v>
      </c>
      <c r="AQ282" s="26"/>
      <c r="AR282" s="26">
        <f t="shared" si="1259"/>
        <v>10715100</v>
      </c>
      <c r="AS282" s="26">
        <f t="shared" si="1259"/>
        <v>219600</v>
      </c>
      <c r="AT282" s="26">
        <f t="shared" si="1259"/>
        <v>10495500</v>
      </c>
      <c r="AU282" s="26">
        <f t="shared" si="1259"/>
        <v>0</v>
      </c>
      <c r="AV282" s="26">
        <f t="shared" ref="AV282" si="1268">AV283+AV286+AV289+AV292</f>
        <v>0</v>
      </c>
      <c r="AW282" s="26">
        <f t="shared" ref="AW282" si="1269">AW283+AW286+AW289+AW292</f>
        <v>0</v>
      </c>
      <c r="AX282" s="26">
        <f t="shared" ref="AX282" si="1270">AX283+AX286+AX289+AX292</f>
        <v>0</v>
      </c>
      <c r="AY282" s="26">
        <f t="shared" ref="AY282" si="1271">AY283+AY286+AY289+AY292</f>
        <v>0</v>
      </c>
      <c r="AZ282" s="26">
        <f t="shared" ref="AZ282" si="1272">AZ283+AZ286+AZ289+AZ292</f>
        <v>10715100</v>
      </c>
      <c r="BA282" s="26">
        <f t="shared" ref="BA282" si="1273">BA283+BA286+BA289+BA292</f>
        <v>219600</v>
      </c>
      <c r="BB282" s="26">
        <f t="shared" ref="BB282" si="1274">BB283+BB286+BB289+BB292</f>
        <v>10495500</v>
      </c>
      <c r="BC282" s="26">
        <f t="shared" ref="BC282" si="1275">BC283+BC286+BC289+BC292</f>
        <v>0</v>
      </c>
    </row>
    <row r="283" spans="1:55" s="12" customFormat="1" ht="32.25" customHeight="1" x14ac:dyDescent="0.25">
      <c r="A283" s="147" t="s">
        <v>164</v>
      </c>
      <c r="B283" s="35"/>
      <c r="C283" s="35"/>
      <c r="D283" s="35"/>
      <c r="E283" s="120">
        <v>852</v>
      </c>
      <c r="F283" s="148" t="s">
        <v>101</v>
      </c>
      <c r="G283" s="148" t="s">
        <v>58</v>
      </c>
      <c r="H283" s="145" t="s">
        <v>165</v>
      </c>
      <c r="I283" s="143"/>
      <c r="J283" s="110">
        <f t="shared" ref="J283:AV284" si="1276">J284</f>
        <v>10986700</v>
      </c>
      <c r="K283" s="110">
        <f t="shared" si="1276"/>
        <v>0</v>
      </c>
      <c r="L283" s="110">
        <f t="shared" si="1276"/>
        <v>10986700</v>
      </c>
      <c r="M283" s="110">
        <f t="shared" si="1276"/>
        <v>0</v>
      </c>
      <c r="N283" s="110">
        <f t="shared" si="1276"/>
        <v>56592</v>
      </c>
      <c r="O283" s="110">
        <f t="shared" si="1276"/>
        <v>0</v>
      </c>
      <c r="P283" s="110">
        <f t="shared" si="1276"/>
        <v>56592</v>
      </c>
      <c r="Q283" s="110">
        <f t="shared" si="1276"/>
        <v>0</v>
      </c>
      <c r="R283" s="110">
        <f t="shared" si="1276"/>
        <v>11043292</v>
      </c>
      <c r="S283" s="110">
        <f t="shared" si="1276"/>
        <v>0</v>
      </c>
      <c r="T283" s="110">
        <f t="shared" si="1276"/>
        <v>11043292</v>
      </c>
      <c r="U283" s="110">
        <f t="shared" si="1276"/>
        <v>0</v>
      </c>
      <c r="V283" s="110">
        <f t="shared" si="1276"/>
        <v>0</v>
      </c>
      <c r="W283" s="110"/>
      <c r="X283" s="110"/>
      <c r="Y283" s="110"/>
      <c r="Z283" s="110"/>
      <c r="AA283" s="110"/>
      <c r="AB283" s="110"/>
      <c r="AC283" s="110"/>
      <c r="AD283" s="110"/>
      <c r="AE283" s="110">
        <f t="shared" si="1276"/>
        <v>10495500</v>
      </c>
      <c r="AF283" s="110">
        <f t="shared" si="1276"/>
        <v>0</v>
      </c>
      <c r="AG283" s="110">
        <f t="shared" si="1276"/>
        <v>10495500</v>
      </c>
      <c r="AH283" s="110">
        <f t="shared" si="1276"/>
        <v>0</v>
      </c>
      <c r="AI283" s="110">
        <f t="shared" si="1276"/>
        <v>0</v>
      </c>
      <c r="AJ283" s="110">
        <f t="shared" si="1276"/>
        <v>0</v>
      </c>
      <c r="AK283" s="110">
        <f t="shared" si="1276"/>
        <v>0</v>
      </c>
      <c r="AL283" s="110">
        <f t="shared" si="1276"/>
        <v>0</v>
      </c>
      <c r="AM283" s="110">
        <f t="shared" si="1276"/>
        <v>10495500</v>
      </c>
      <c r="AN283" s="110">
        <f t="shared" si="1276"/>
        <v>0</v>
      </c>
      <c r="AO283" s="110">
        <f t="shared" si="1276"/>
        <v>10495500</v>
      </c>
      <c r="AP283" s="110">
        <f t="shared" si="1276"/>
        <v>0</v>
      </c>
      <c r="AQ283" s="110"/>
      <c r="AR283" s="110">
        <f t="shared" si="1276"/>
        <v>10495500</v>
      </c>
      <c r="AS283" s="110">
        <f t="shared" si="1276"/>
        <v>0</v>
      </c>
      <c r="AT283" s="110">
        <f t="shared" si="1276"/>
        <v>10495500</v>
      </c>
      <c r="AU283" s="110">
        <f t="shared" si="1276"/>
        <v>0</v>
      </c>
      <c r="AV283" s="110">
        <f t="shared" si="1276"/>
        <v>0</v>
      </c>
      <c r="AW283" s="110">
        <f t="shared" ref="AV283:BC284" si="1277">AW284</f>
        <v>0</v>
      </c>
      <c r="AX283" s="110">
        <f t="shared" si="1277"/>
        <v>0</v>
      </c>
      <c r="AY283" s="110">
        <f t="shared" si="1277"/>
        <v>0</v>
      </c>
      <c r="AZ283" s="110">
        <f t="shared" si="1277"/>
        <v>10495500</v>
      </c>
      <c r="BA283" s="110">
        <f t="shared" si="1277"/>
        <v>0</v>
      </c>
      <c r="BB283" s="110">
        <f t="shared" si="1277"/>
        <v>10495500</v>
      </c>
      <c r="BC283" s="110">
        <f t="shared" si="1277"/>
        <v>0</v>
      </c>
    </row>
    <row r="284" spans="1:55" s="12" customFormat="1" ht="63" customHeight="1" x14ac:dyDescent="0.25">
      <c r="A284" s="147" t="s">
        <v>53</v>
      </c>
      <c r="B284" s="35"/>
      <c r="C284" s="35"/>
      <c r="D284" s="35"/>
      <c r="E284" s="120">
        <v>852</v>
      </c>
      <c r="F284" s="143" t="s">
        <v>101</v>
      </c>
      <c r="G284" s="148" t="s">
        <v>58</v>
      </c>
      <c r="H284" s="145" t="s">
        <v>165</v>
      </c>
      <c r="I284" s="143" t="s">
        <v>107</v>
      </c>
      <c r="J284" s="110">
        <f t="shared" si="1276"/>
        <v>10986700</v>
      </c>
      <c r="K284" s="110">
        <f t="shared" si="1276"/>
        <v>0</v>
      </c>
      <c r="L284" s="110">
        <f t="shared" si="1276"/>
        <v>10986700</v>
      </c>
      <c r="M284" s="110">
        <f t="shared" si="1276"/>
        <v>0</v>
      </c>
      <c r="N284" s="110">
        <f t="shared" si="1276"/>
        <v>56592</v>
      </c>
      <c r="O284" s="110">
        <f t="shared" si="1276"/>
        <v>0</v>
      </c>
      <c r="P284" s="110">
        <f t="shared" si="1276"/>
        <v>56592</v>
      </c>
      <c r="Q284" s="110">
        <f t="shared" si="1276"/>
        <v>0</v>
      </c>
      <c r="R284" s="110">
        <f t="shared" si="1276"/>
        <v>11043292</v>
      </c>
      <c r="S284" s="110">
        <f t="shared" si="1276"/>
        <v>0</v>
      </c>
      <c r="T284" s="110">
        <f t="shared" si="1276"/>
        <v>11043292</v>
      </c>
      <c r="U284" s="110">
        <f t="shared" si="1276"/>
        <v>0</v>
      </c>
      <c r="V284" s="110">
        <f t="shared" si="1276"/>
        <v>0</v>
      </c>
      <c r="W284" s="110"/>
      <c r="X284" s="110"/>
      <c r="Y284" s="110"/>
      <c r="Z284" s="110"/>
      <c r="AA284" s="110"/>
      <c r="AB284" s="110"/>
      <c r="AC284" s="110"/>
      <c r="AD284" s="110"/>
      <c r="AE284" s="110">
        <f t="shared" si="1276"/>
        <v>10495500</v>
      </c>
      <c r="AF284" s="110">
        <f t="shared" si="1276"/>
        <v>0</v>
      </c>
      <c r="AG284" s="110">
        <f t="shared" si="1276"/>
        <v>10495500</v>
      </c>
      <c r="AH284" s="110">
        <f t="shared" si="1276"/>
        <v>0</v>
      </c>
      <c r="AI284" s="110">
        <f t="shared" si="1276"/>
        <v>0</v>
      </c>
      <c r="AJ284" s="110">
        <f t="shared" si="1276"/>
        <v>0</v>
      </c>
      <c r="AK284" s="110">
        <f t="shared" si="1276"/>
        <v>0</v>
      </c>
      <c r="AL284" s="110">
        <f t="shared" si="1276"/>
        <v>0</v>
      </c>
      <c r="AM284" s="110">
        <f t="shared" si="1276"/>
        <v>10495500</v>
      </c>
      <c r="AN284" s="110">
        <f t="shared" si="1276"/>
        <v>0</v>
      </c>
      <c r="AO284" s="110">
        <f t="shared" si="1276"/>
        <v>10495500</v>
      </c>
      <c r="AP284" s="110">
        <f t="shared" si="1276"/>
        <v>0</v>
      </c>
      <c r="AQ284" s="110"/>
      <c r="AR284" s="110">
        <f t="shared" si="1276"/>
        <v>10495500</v>
      </c>
      <c r="AS284" s="110">
        <f t="shared" si="1276"/>
        <v>0</v>
      </c>
      <c r="AT284" s="110">
        <f t="shared" si="1276"/>
        <v>10495500</v>
      </c>
      <c r="AU284" s="110">
        <f t="shared" si="1276"/>
        <v>0</v>
      </c>
      <c r="AV284" s="110">
        <f t="shared" si="1277"/>
        <v>0</v>
      </c>
      <c r="AW284" s="110">
        <f t="shared" si="1277"/>
        <v>0</v>
      </c>
      <c r="AX284" s="110">
        <f t="shared" si="1277"/>
        <v>0</v>
      </c>
      <c r="AY284" s="110">
        <f t="shared" si="1277"/>
        <v>0</v>
      </c>
      <c r="AZ284" s="110">
        <f t="shared" si="1277"/>
        <v>10495500</v>
      </c>
      <c r="BA284" s="110">
        <f t="shared" si="1277"/>
        <v>0</v>
      </c>
      <c r="BB284" s="110">
        <f t="shared" si="1277"/>
        <v>10495500</v>
      </c>
      <c r="BC284" s="110">
        <f t="shared" si="1277"/>
        <v>0</v>
      </c>
    </row>
    <row r="285" spans="1:55" s="109" customFormat="1" ht="35.25" customHeight="1" x14ac:dyDescent="0.25">
      <c r="A285" s="147" t="s">
        <v>108</v>
      </c>
      <c r="B285" s="35"/>
      <c r="C285" s="35"/>
      <c r="D285" s="35"/>
      <c r="E285" s="120">
        <v>852</v>
      </c>
      <c r="F285" s="143" t="s">
        <v>101</v>
      </c>
      <c r="G285" s="143" t="s">
        <v>58</v>
      </c>
      <c r="H285" s="145" t="s">
        <v>165</v>
      </c>
      <c r="I285" s="143" t="s">
        <v>109</v>
      </c>
      <c r="J285" s="110">
        <v>10986700</v>
      </c>
      <c r="K285" s="110"/>
      <c r="L285" s="110">
        <f>J285</f>
        <v>10986700</v>
      </c>
      <c r="M285" s="110"/>
      <c r="N285" s="110">
        <f>27000+29592</f>
        <v>56592</v>
      </c>
      <c r="O285" s="110"/>
      <c r="P285" s="110">
        <f>N285</f>
        <v>56592</v>
      </c>
      <c r="Q285" s="110"/>
      <c r="R285" s="110">
        <f t="shared" si="1195"/>
        <v>11043292</v>
      </c>
      <c r="S285" s="110">
        <f t="shared" si="1196"/>
        <v>0</v>
      </c>
      <c r="T285" s="110">
        <f t="shared" si="1197"/>
        <v>11043292</v>
      </c>
      <c r="U285" s="110">
        <f t="shared" si="1198"/>
        <v>0</v>
      </c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>
        <v>10495500</v>
      </c>
      <c r="AF285" s="110"/>
      <c r="AG285" s="110">
        <f>AE285</f>
        <v>10495500</v>
      </c>
      <c r="AH285" s="110"/>
      <c r="AI285" s="110"/>
      <c r="AJ285" s="110"/>
      <c r="AK285" s="110">
        <f>AI285</f>
        <v>0</v>
      </c>
      <c r="AL285" s="110"/>
      <c r="AM285" s="110">
        <f t="shared" ref="AM285" si="1278">AE285+AI285</f>
        <v>10495500</v>
      </c>
      <c r="AN285" s="110">
        <f t="shared" ref="AN285" si="1279">AF285+AJ285</f>
        <v>0</v>
      </c>
      <c r="AO285" s="110">
        <f t="shared" ref="AO285" si="1280">AG285+AK285</f>
        <v>10495500</v>
      </c>
      <c r="AP285" s="110">
        <f t="shared" ref="AP285" si="1281">AH285+AL285</f>
        <v>0</v>
      </c>
      <c r="AQ285" s="110"/>
      <c r="AR285" s="110">
        <v>10495500</v>
      </c>
      <c r="AS285" s="110"/>
      <c r="AT285" s="110">
        <f>AR285</f>
        <v>10495500</v>
      </c>
      <c r="AU285" s="110"/>
      <c r="AV285" s="110"/>
      <c r="AW285" s="110"/>
      <c r="AX285" s="110">
        <f>AV285</f>
        <v>0</v>
      </c>
      <c r="AY285" s="110"/>
      <c r="AZ285" s="110">
        <f t="shared" ref="AZ285" si="1282">AR285+AV285</f>
        <v>10495500</v>
      </c>
      <c r="BA285" s="110">
        <f t="shared" ref="BA285" si="1283">AS285+AW285</f>
        <v>0</v>
      </c>
      <c r="BB285" s="110">
        <f t="shared" ref="BB285" si="1284">AT285+AX285</f>
        <v>10495500</v>
      </c>
      <c r="BC285" s="110">
        <f t="shared" ref="BC285" si="1285">AU285+AY285</f>
        <v>0</v>
      </c>
    </row>
    <row r="286" spans="1:55" s="109" customFormat="1" ht="30.75" customHeight="1" x14ac:dyDescent="0.25">
      <c r="A286" s="147" t="s">
        <v>155</v>
      </c>
      <c r="B286" s="35"/>
      <c r="C286" s="35"/>
      <c r="D286" s="35"/>
      <c r="E286" s="120">
        <v>852</v>
      </c>
      <c r="F286" s="143" t="s">
        <v>101</v>
      </c>
      <c r="G286" s="143" t="s">
        <v>58</v>
      </c>
      <c r="H286" s="145" t="s">
        <v>156</v>
      </c>
      <c r="I286" s="143"/>
      <c r="J286" s="110">
        <f>J287</f>
        <v>42700</v>
      </c>
      <c r="K286" s="110">
        <f t="shared" ref="J286:AW287" si="1286">K287</f>
        <v>0</v>
      </c>
      <c r="L286" s="110">
        <f t="shared" si="1286"/>
        <v>42700</v>
      </c>
      <c r="M286" s="110">
        <f t="shared" si="1286"/>
        <v>0</v>
      </c>
      <c r="N286" s="110">
        <f>N287</f>
        <v>401675</v>
      </c>
      <c r="O286" s="110">
        <f t="shared" si="1286"/>
        <v>0</v>
      </c>
      <c r="P286" s="110">
        <f t="shared" si="1286"/>
        <v>401675</v>
      </c>
      <c r="Q286" s="110">
        <f t="shared" si="1286"/>
        <v>0</v>
      </c>
      <c r="R286" s="110">
        <f t="shared" si="1286"/>
        <v>444375</v>
      </c>
      <c r="S286" s="110">
        <f t="shared" si="1286"/>
        <v>0</v>
      </c>
      <c r="T286" s="110">
        <f t="shared" si="1286"/>
        <v>444375</v>
      </c>
      <c r="U286" s="110">
        <f t="shared" si="1286"/>
        <v>0</v>
      </c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>
        <f t="shared" si="1286"/>
        <v>0</v>
      </c>
      <c r="AF286" s="110">
        <f t="shared" si="1286"/>
        <v>0</v>
      </c>
      <c r="AG286" s="110">
        <f t="shared" si="1286"/>
        <v>0</v>
      </c>
      <c r="AH286" s="110">
        <f t="shared" si="1286"/>
        <v>0</v>
      </c>
      <c r="AI286" s="110">
        <f>AI287</f>
        <v>0</v>
      </c>
      <c r="AJ286" s="110">
        <f t="shared" si="1286"/>
        <v>0</v>
      </c>
      <c r="AK286" s="110">
        <f t="shared" si="1286"/>
        <v>0</v>
      </c>
      <c r="AL286" s="110">
        <f t="shared" si="1286"/>
        <v>0</v>
      </c>
      <c r="AM286" s="110">
        <f t="shared" si="1286"/>
        <v>0</v>
      </c>
      <c r="AN286" s="110">
        <f t="shared" si="1286"/>
        <v>0</v>
      </c>
      <c r="AO286" s="110">
        <f t="shared" si="1286"/>
        <v>0</v>
      </c>
      <c r="AP286" s="110">
        <f t="shared" si="1286"/>
        <v>0</v>
      </c>
      <c r="AQ286" s="110"/>
      <c r="AR286" s="110">
        <f t="shared" si="1286"/>
        <v>0</v>
      </c>
      <c r="AS286" s="110">
        <f t="shared" si="1286"/>
        <v>0</v>
      </c>
      <c r="AT286" s="110">
        <f t="shared" si="1286"/>
        <v>0</v>
      </c>
      <c r="AU286" s="110">
        <f t="shared" si="1286"/>
        <v>0</v>
      </c>
      <c r="AV286" s="110">
        <f>AV287</f>
        <v>0</v>
      </c>
      <c r="AW286" s="110">
        <f t="shared" si="1286"/>
        <v>0</v>
      </c>
      <c r="AX286" s="110">
        <f t="shared" ref="AV286:BC287" si="1287">AX287</f>
        <v>0</v>
      </c>
      <c r="AY286" s="110">
        <f t="shared" si="1287"/>
        <v>0</v>
      </c>
      <c r="AZ286" s="110">
        <f t="shared" si="1287"/>
        <v>0</v>
      </c>
      <c r="BA286" s="110">
        <f t="shared" si="1287"/>
        <v>0</v>
      </c>
      <c r="BB286" s="110">
        <f t="shared" si="1287"/>
        <v>0</v>
      </c>
      <c r="BC286" s="110">
        <f t="shared" si="1287"/>
        <v>0</v>
      </c>
    </row>
    <row r="287" spans="1:55" s="109" customFormat="1" ht="63" customHeight="1" x14ac:dyDescent="0.25">
      <c r="A287" s="147" t="s">
        <v>53</v>
      </c>
      <c r="B287" s="35"/>
      <c r="C287" s="35"/>
      <c r="D287" s="35"/>
      <c r="E287" s="120">
        <v>852</v>
      </c>
      <c r="F287" s="143" t="s">
        <v>101</v>
      </c>
      <c r="G287" s="143" t="s">
        <v>58</v>
      </c>
      <c r="H287" s="145" t="s">
        <v>156</v>
      </c>
      <c r="I287" s="143" t="s">
        <v>107</v>
      </c>
      <c r="J287" s="110">
        <f t="shared" si="1286"/>
        <v>42700</v>
      </c>
      <c r="K287" s="110">
        <f t="shared" si="1286"/>
        <v>0</v>
      </c>
      <c r="L287" s="110">
        <f t="shared" si="1286"/>
        <v>42700</v>
      </c>
      <c r="M287" s="110">
        <f t="shared" si="1286"/>
        <v>0</v>
      </c>
      <c r="N287" s="110">
        <f t="shared" si="1286"/>
        <v>401675</v>
      </c>
      <c r="O287" s="110">
        <f t="shared" si="1286"/>
        <v>0</v>
      </c>
      <c r="P287" s="110">
        <f t="shared" si="1286"/>
        <v>401675</v>
      </c>
      <c r="Q287" s="110">
        <f t="shared" si="1286"/>
        <v>0</v>
      </c>
      <c r="R287" s="110">
        <f t="shared" si="1286"/>
        <v>444375</v>
      </c>
      <c r="S287" s="110">
        <f t="shared" si="1286"/>
        <v>0</v>
      </c>
      <c r="T287" s="110">
        <f t="shared" si="1286"/>
        <v>444375</v>
      </c>
      <c r="U287" s="110">
        <f t="shared" si="1286"/>
        <v>0</v>
      </c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>
        <f t="shared" si="1286"/>
        <v>0</v>
      </c>
      <c r="AF287" s="110">
        <f t="shared" si="1286"/>
        <v>0</v>
      </c>
      <c r="AG287" s="110">
        <f t="shared" si="1286"/>
        <v>0</v>
      </c>
      <c r="AH287" s="110">
        <f t="shared" si="1286"/>
        <v>0</v>
      </c>
      <c r="AI287" s="110">
        <f t="shared" si="1286"/>
        <v>0</v>
      </c>
      <c r="AJ287" s="110">
        <f t="shared" si="1286"/>
        <v>0</v>
      </c>
      <c r="AK287" s="110">
        <f t="shared" si="1286"/>
        <v>0</v>
      </c>
      <c r="AL287" s="110">
        <f t="shared" si="1286"/>
        <v>0</v>
      </c>
      <c r="AM287" s="110">
        <f t="shared" si="1286"/>
        <v>0</v>
      </c>
      <c r="AN287" s="110">
        <f t="shared" si="1286"/>
        <v>0</v>
      </c>
      <c r="AO287" s="110">
        <f t="shared" si="1286"/>
        <v>0</v>
      </c>
      <c r="AP287" s="110">
        <f t="shared" si="1286"/>
        <v>0</v>
      </c>
      <c r="AQ287" s="110"/>
      <c r="AR287" s="110">
        <f t="shared" si="1286"/>
        <v>0</v>
      </c>
      <c r="AS287" s="110">
        <f t="shared" si="1286"/>
        <v>0</v>
      </c>
      <c r="AT287" s="110">
        <f t="shared" si="1286"/>
        <v>0</v>
      </c>
      <c r="AU287" s="110">
        <f t="shared" si="1286"/>
        <v>0</v>
      </c>
      <c r="AV287" s="110">
        <f t="shared" si="1287"/>
        <v>0</v>
      </c>
      <c r="AW287" s="110">
        <f t="shared" si="1287"/>
        <v>0</v>
      </c>
      <c r="AX287" s="110">
        <f t="shared" si="1287"/>
        <v>0</v>
      </c>
      <c r="AY287" s="110">
        <f t="shared" si="1287"/>
        <v>0</v>
      </c>
      <c r="AZ287" s="110">
        <f t="shared" si="1287"/>
        <v>0</v>
      </c>
      <c r="BA287" s="110">
        <f t="shared" si="1287"/>
        <v>0</v>
      </c>
      <c r="BB287" s="110">
        <f t="shared" si="1287"/>
        <v>0</v>
      </c>
      <c r="BC287" s="110">
        <f t="shared" si="1287"/>
        <v>0</v>
      </c>
    </row>
    <row r="288" spans="1:55" s="109" customFormat="1" ht="34.5" customHeight="1" x14ac:dyDescent="0.25">
      <c r="A288" s="147" t="s">
        <v>108</v>
      </c>
      <c r="B288" s="35"/>
      <c r="C288" s="35"/>
      <c r="D288" s="35"/>
      <c r="E288" s="120">
        <v>852</v>
      </c>
      <c r="F288" s="143" t="s">
        <v>101</v>
      </c>
      <c r="G288" s="148" t="s">
        <v>58</v>
      </c>
      <c r="H288" s="145" t="s">
        <v>156</v>
      </c>
      <c r="I288" s="143" t="s">
        <v>109</v>
      </c>
      <c r="J288" s="110">
        <v>42700</v>
      </c>
      <c r="K288" s="110"/>
      <c r="L288" s="110">
        <f>J288</f>
        <v>42700</v>
      </c>
      <c r="M288" s="110"/>
      <c r="N288" s="110">
        <f>129409+190000+14447+21300+46519</f>
        <v>401675</v>
      </c>
      <c r="O288" s="110"/>
      <c r="P288" s="110">
        <f>N288</f>
        <v>401675</v>
      </c>
      <c r="Q288" s="110"/>
      <c r="R288" s="110">
        <f t="shared" si="1195"/>
        <v>444375</v>
      </c>
      <c r="S288" s="110">
        <f t="shared" si="1196"/>
        <v>0</v>
      </c>
      <c r="T288" s="110">
        <f t="shared" si="1197"/>
        <v>444375</v>
      </c>
      <c r="U288" s="110">
        <f t="shared" si="1198"/>
        <v>0</v>
      </c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>
        <f>AE288</f>
        <v>0</v>
      </c>
      <c r="AH288" s="110"/>
      <c r="AI288" s="110"/>
      <c r="AJ288" s="110"/>
      <c r="AK288" s="110">
        <f>AI288</f>
        <v>0</v>
      </c>
      <c r="AL288" s="110"/>
      <c r="AM288" s="110">
        <f t="shared" ref="AM288" si="1288">AE288+AI288</f>
        <v>0</v>
      </c>
      <c r="AN288" s="110">
        <f t="shared" ref="AN288" si="1289">AF288+AJ288</f>
        <v>0</v>
      </c>
      <c r="AO288" s="110">
        <f t="shared" ref="AO288" si="1290">AG288+AK288</f>
        <v>0</v>
      </c>
      <c r="AP288" s="110">
        <f t="shared" ref="AP288" si="1291">AH288+AL288</f>
        <v>0</v>
      </c>
      <c r="AQ288" s="110"/>
      <c r="AR288" s="110"/>
      <c r="AS288" s="110"/>
      <c r="AT288" s="110">
        <f>AR288</f>
        <v>0</v>
      </c>
      <c r="AU288" s="110"/>
      <c r="AV288" s="110"/>
      <c r="AW288" s="110"/>
      <c r="AX288" s="110">
        <f>AV288</f>
        <v>0</v>
      </c>
      <c r="AY288" s="110"/>
      <c r="AZ288" s="110">
        <f t="shared" ref="AZ288" si="1292">AR288+AV288</f>
        <v>0</v>
      </c>
      <c r="BA288" s="110">
        <f t="shared" ref="BA288" si="1293">AS288+AW288</f>
        <v>0</v>
      </c>
      <c r="BB288" s="110">
        <f t="shared" ref="BB288" si="1294">AT288+AX288</f>
        <v>0</v>
      </c>
      <c r="BC288" s="110">
        <f t="shared" ref="BC288" si="1295">AU288+AY288</f>
        <v>0</v>
      </c>
    </row>
    <row r="289" spans="1:55" s="109" customFormat="1" ht="30.75" customHeight="1" x14ac:dyDescent="0.25">
      <c r="A289" s="149" t="s">
        <v>774</v>
      </c>
      <c r="B289" s="35"/>
      <c r="C289" s="35"/>
      <c r="D289" s="35"/>
      <c r="E289" s="120">
        <v>852</v>
      </c>
      <c r="F289" s="148" t="s">
        <v>101</v>
      </c>
      <c r="G289" s="148" t="s">
        <v>58</v>
      </c>
      <c r="H289" s="148" t="s">
        <v>775</v>
      </c>
      <c r="I289" s="143"/>
      <c r="J289" s="110"/>
      <c r="K289" s="110"/>
      <c r="L289" s="110"/>
      <c r="M289" s="110"/>
      <c r="N289" s="110">
        <f>N290</f>
        <v>7572</v>
      </c>
      <c r="O289" s="110">
        <f t="shared" ref="O289:AU290" si="1296">O290</f>
        <v>0</v>
      </c>
      <c r="P289" s="110">
        <f t="shared" si="1296"/>
        <v>7572</v>
      </c>
      <c r="Q289" s="110">
        <f t="shared" si="1296"/>
        <v>0</v>
      </c>
      <c r="R289" s="110">
        <f t="shared" si="1296"/>
        <v>7572</v>
      </c>
      <c r="S289" s="110">
        <f t="shared" si="1296"/>
        <v>0</v>
      </c>
      <c r="T289" s="110">
        <f t="shared" si="1296"/>
        <v>7572</v>
      </c>
      <c r="U289" s="110">
        <f t="shared" si="1296"/>
        <v>0</v>
      </c>
      <c r="V289" s="110">
        <f t="shared" si="1296"/>
        <v>0</v>
      </c>
      <c r="W289" s="110">
        <f t="shared" si="1296"/>
        <v>0</v>
      </c>
      <c r="X289" s="110">
        <f t="shared" si="1296"/>
        <v>0</v>
      </c>
      <c r="Y289" s="110">
        <f t="shared" si="1296"/>
        <v>0</v>
      </c>
      <c r="Z289" s="110">
        <f t="shared" si="1296"/>
        <v>0</v>
      </c>
      <c r="AA289" s="110">
        <f t="shared" si="1296"/>
        <v>0</v>
      </c>
      <c r="AB289" s="110">
        <f t="shared" si="1296"/>
        <v>0</v>
      </c>
      <c r="AC289" s="110">
        <f t="shared" si="1296"/>
        <v>0</v>
      </c>
      <c r="AD289" s="110"/>
      <c r="AE289" s="110">
        <f t="shared" si="1296"/>
        <v>0</v>
      </c>
      <c r="AF289" s="110">
        <f t="shared" si="1296"/>
        <v>0</v>
      </c>
      <c r="AG289" s="110">
        <f t="shared" si="1296"/>
        <v>0</v>
      </c>
      <c r="AH289" s="110">
        <f t="shared" si="1296"/>
        <v>0</v>
      </c>
      <c r="AI289" s="110">
        <f>AI290</f>
        <v>0</v>
      </c>
      <c r="AJ289" s="110">
        <f t="shared" ref="AJ289:AJ290" si="1297">AJ290</f>
        <v>0</v>
      </c>
      <c r="AK289" s="110">
        <f t="shared" ref="AK289:AK290" si="1298">AK290</f>
        <v>0</v>
      </c>
      <c r="AL289" s="110">
        <f t="shared" ref="AL289:AL290" si="1299">AL290</f>
        <v>0</v>
      </c>
      <c r="AM289" s="110">
        <f t="shared" ref="AM289:AM290" si="1300">AM290</f>
        <v>0</v>
      </c>
      <c r="AN289" s="110">
        <f t="shared" ref="AN289:AN290" si="1301">AN290</f>
        <v>0</v>
      </c>
      <c r="AO289" s="110">
        <f t="shared" ref="AO289:AO290" si="1302">AO290</f>
        <v>0</v>
      </c>
      <c r="AP289" s="110">
        <f t="shared" ref="AP289:AP290" si="1303">AP290</f>
        <v>0</v>
      </c>
      <c r="AQ289" s="110"/>
      <c r="AR289" s="110">
        <f t="shared" si="1296"/>
        <v>0</v>
      </c>
      <c r="AS289" s="110">
        <f t="shared" si="1296"/>
        <v>0</v>
      </c>
      <c r="AT289" s="110">
        <f t="shared" si="1296"/>
        <v>0</v>
      </c>
      <c r="AU289" s="110">
        <f t="shared" si="1296"/>
        <v>0</v>
      </c>
      <c r="AV289" s="110">
        <f>AV290</f>
        <v>0</v>
      </c>
      <c r="AW289" s="110">
        <f t="shared" ref="AW289:AW290" si="1304">AW290</f>
        <v>0</v>
      </c>
      <c r="AX289" s="110">
        <f t="shared" ref="AX289:AX290" si="1305">AX290</f>
        <v>0</v>
      </c>
      <c r="AY289" s="110">
        <f t="shared" ref="AY289:AY290" si="1306">AY290</f>
        <v>0</v>
      </c>
      <c r="AZ289" s="110">
        <f t="shared" ref="AZ289:AZ290" si="1307">AZ290</f>
        <v>0</v>
      </c>
      <c r="BA289" s="110">
        <f t="shared" ref="BA289:BA290" si="1308">BA290</f>
        <v>0</v>
      </c>
      <c r="BB289" s="110">
        <f t="shared" ref="BB289:BB290" si="1309">BB290</f>
        <v>0</v>
      </c>
      <c r="BC289" s="110">
        <f t="shared" ref="BC289:BC290" si="1310">BC290</f>
        <v>0</v>
      </c>
    </row>
    <row r="290" spans="1:55" s="109" customFormat="1" ht="63" customHeight="1" x14ac:dyDescent="0.25">
      <c r="A290" s="35" t="s">
        <v>53</v>
      </c>
      <c r="B290" s="35"/>
      <c r="C290" s="35"/>
      <c r="D290" s="35"/>
      <c r="E290" s="120">
        <v>852</v>
      </c>
      <c r="F290" s="143" t="s">
        <v>101</v>
      </c>
      <c r="G290" s="148" t="s">
        <v>58</v>
      </c>
      <c r="H290" s="148" t="s">
        <v>775</v>
      </c>
      <c r="I290" s="143" t="s">
        <v>107</v>
      </c>
      <c r="J290" s="110"/>
      <c r="K290" s="110"/>
      <c r="L290" s="110"/>
      <c r="M290" s="110"/>
      <c r="N290" s="110">
        <f>N291</f>
        <v>7572</v>
      </c>
      <c r="O290" s="110">
        <f t="shared" si="1296"/>
        <v>0</v>
      </c>
      <c r="P290" s="110">
        <f t="shared" si="1296"/>
        <v>7572</v>
      </c>
      <c r="Q290" s="110">
        <f t="shared" si="1296"/>
        <v>0</v>
      </c>
      <c r="R290" s="110">
        <f t="shared" si="1296"/>
        <v>7572</v>
      </c>
      <c r="S290" s="110">
        <f t="shared" si="1296"/>
        <v>0</v>
      </c>
      <c r="T290" s="110">
        <f t="shared" si="1296"/>
        <v>7572</v>
      </c>
      <c r="U290" s="110">
        <f t="shared" si="1296"/>
        <v>0</v>
      </c>
      <c r="V290" s="110">
        <f t="shared" si="1296"/>
        <v>0</v>
      </c>
      <c r="W290" s="110">
        <f t="shared" si="1296"/>
        <v>0</v>
      </c>
      <c r="X290" s="110">
        <f t="shared" si="1296"/>
        <v>0</v>
      </c>
      <c r="Y290" s="110">
        <f t="shared" si="1296"/>
        <v>0</v>
      </c>
      <c r="Z290" s="110">
        <f t="shared" si="1296"/>
        <v>0</v>
      </c>
      <c r="AA290" s="110">
        <f t="shared" si="1296"/>
        <v>0</v>
      </c>
      <c r="AB290" s="110">
        <f t="shared" si="1296"/>
        <v>0</v>
      </c>
      <c r="AC290" s="110">
        <f t="shared" si="1296"/>
        <v>0</v>
      </c>
      <c r="AD290" s="110"/>
      <c r="AE290" s="110">
        <f t="shared" si="1296"/>
        <v>0</v>
      </c>
      <c r="AF290" s="110">
        <f t="shared" si="1296"/>
        <v>0</v>
      </c>
      <c r="AG290" s="110">
        <f t="shared" si="1296"/>
        <v>0</v>
      </c>
      <c r="AH290" s="110">
        <f t="shared" si="1296"/>
        <v>0</v>
      </c>
      <c r="AI290" s="110">
        <f>AI291</f>
        <v>0</v>
      </c>
      <c r="AJ290" s="110">
        <f t="shared" si="1297"/>
        <v>0</v>
      </c>
      <c r="AK290" s="110">
        <f t="shared" si="1298"/>
        <v>0</v>
      </c>
      <c r="AL290" s="110">
        <f t="shared" si="1299"/>
        <v>0</v>
      </c>
      <c r="AM290" s="110">
        <f t="shared" si="1300"/>
        <v>0</v>
      </c>
      <c r="AN290" s="110">
        <f t="shared" si="1301"/>
        <v>0</v>
      </c>
      <c r="AO290" s="110">
        <f t="shared" si="1302"/>
        <v>0</v>
      </c>
      <c r="AP290" s="110">
        <f t="shared" si="1303"/>
        <v>0</v>
      </c>
      <c r="AQ290" s="110"/>
      <c r="AR290" s="110">
        <f t="shared" si="1296"/>
        <v>0</v>
      </c>
      <c r="AS290" s="110">
        <f t="shared" si="1296"/>
        <v>0</v>
      </c>
      <c r="AT290" s="110">
        <f t="shared" si="1296"/>
        <v>0</v>
      </c>
      <c r="AU290" s="110">
        <f t="shared" si="1296"/>
        <v>0</v>
      </c>
      <c r="AV290" s="110">
        <f>AV291</f>
        <v>0</v>
      </c>
      <c r="AW290" s="110">
        <f t="shared" si="1304"/>
        <v>0</v>
      </c>
      <c r="AX290" s="110">
        <f t="shared" si="1305"/>
        <v>0</v>
      </c>
      <c r="AY290" s="110">
        <f t="shared" si="1306"/>
        <v>0</v>
      </c>
      <c r="AZ290" s="110">
        <f t="shared" si="1307"/>
        <v>0</v>
      </c>
      <c r="BA290" s="110">
        <f t="shared" si="1308"/>
        <v>0</v>
      </c>
      <c r="BB290" s="110">
        <f t="shared" si="1309"/>
        <v>0</v>
      </c>
      <c r="BC290" s="110">
        <f t="shared" si="1310"/>
        <v>0</v>
      </c>
    </row>
    <row r="291" spans="1:55" s="109" customFormat="1" ht="33.75" customHeight="1" x14ac:dyDescent="0.25">
      <c r="A291" s="35" t="s">
        <v>108</v>
      </c>
      <c r="B291" s="35"/>
      <c r="C291" s="35"/>
      <c r="D291" s="35"/>
      <c r="E291" s="120">
        <v>852</v>
      </c>
      <c r="F291" s="143" t="s">
        <v>101</v>
      </c>
      <c r="G291" s="148" t="s">
        <v>58</v>
      </c>
      <c r="H291" s="148" t="s">
        <v>775</v>
      </c>
      <c r="I291" s="143" t="s">
        <v>109</v>
      </c>
      <c r="J291" s="110"/>
      <c r="K291" s="110"/>
      <c r="L291" s="110"/>
      <c r="M291" s="110"/>
      <c r="N291" s="110">
        <v>7572</v>
      </c>
      <c r="O291" s="110"/>
      <c r="P291" s="110">
        <v>7572</v>
      </c>
      <c r="Q291" s="110"/>
      <c r="R291" s="110">
        <f>J291+N291</f>
        <v>7572</v>
      </c>
      <c r="S291" s="110">
        <f t="shared" ref="S291:U291" si="1311">K291+O291</f>
        <v>0</v>
      </c>
      <c r="T291" s="110">
        <f t="shared" si="1311"/>
        <v>7572</v>
      </c>
      <c r="U291" s="110">
        <f t="shared" si="1311"/>
        <v>0</v>
      </c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10"/>
      <c r="AH291" s="110"/>
      <c r="AI291" s="110"/>
      <c r="AJ291" s="110"/>
      <c r="AK291" s="110"/>
      <c r="AL291" s="110"/>
      <c r="AM291" s="110">
        <f>AE291+AI291</f>
        <v>0</v>
      </c>
      <c r="AN291" s="110">
        <f t="shared" ref="AN291" si="1312">AF291+AJ291</f>
        <v>0</v>
      </c>
      <c r="AO291" s="110">
        <f t="shared" ref="AO291" si="1313">AG291+AK291</f>
        <v>0</v>
      </c>
      <c r="AP291" s="110">
        <f t="shared" ref="AP291" si="1314">AH291+AL291</f>
        <v>0</v>
      </c>
      <c r="AQ291" s="110"/>
      <c r="AR291" s="110"/>
      <c r="AS291" s="110"/>
      <c r="AT291" s="110"/>
      <c r="AU291" s="110"/>
      <c r="AV291" s="110"/>
      <c r="AW291" s="110"/>
      <c r="AX291" s="110"/>
      <c r="AY291" s="110"/>
      <c r="AZ291" s="110">
        <f>AR291+AV291</f>
        <v>0</v>
      </c>
      <c r="BA291" s="110">
        <f t="shared" ref="BA291" si="1315">AS291+AW291</f>
        <v>0</v>
      </c>
      <c r="BB291" s="110">
        <f t="shared" ref="BB291" si="1316">AT291+AX291</f>
        <v>0</v>
      </c>
      <c r="BC291" s="110">
        <f t="shared" ref="BC291" si="1317">AU291+AY291</f>
        <v>0</v>
      </c>
    </row>
    <row r="292" spans="1:55" s="109" customFormat="1" ht="27.75" hidden="1" customHeight="1" x14ac:dyDescent="0.25">
      <c r="A292" s="147" t="s">
        <v>745</v>
      </c>
      <c r="B292" s="146"/>
      <c r="C292" s="146"/>
      <c r="D292" s="146"/>
      <c r="E292" s="120">
        <v>852</v>
      </c>
      <c r="F292" s="143" t="s">
        <v>101</v>
      </c>
      <c r="G292" s="143" t="s">
        <v>58</v>
      </c>
      <c r="H292" s="145" t="s">
        <v>746</v>
      </c>
      <c r="I292" s="143"/>
      <c r="J292" s="110">
        <f t="shared" ref="J292:AV293" si="1318">J293</f>
        <v>219600</v>
      </c>
      <c r="K292" s="110">
        <f t="shared" si="1318"/>
        <v>219600</v>
      </c>
      <c r="L292" s="110">
        <f t="shared" si="1318"/>
        <v>0</v>
      </c>
      <c r="M292" s="110">
        <f t="shared" si="1318"/>
        <v>0</v>
      </c>
      <c r="N292" s="110">
        <f t="shared" si="1318"/>
        <v>0</v>
      </c>
      <c r="O292" s="110">
        <f t="shared" si="1318"/>
        <v>0</v>
      </c>
      <c r="P292" s="110">
        <f t="shared" si="1318"/>
        <v>0</v>
      </c>
      <c r="Q292" s="110">
        <f t="shared" si="1318"/>
        <v>0</v>
      </c>
      <c r="R292" s="110">
        <f t="shared" si="1318"/>
        <v>219600</v>
      </c>
      <c r="S292" s="110">
        <f t="shared" si="1318"/>
        <v>219600</v>
      </c>
      <c r="T292" s="110">
        <f t="shared" si="1318"/>
        <v>0</v>
      </c>
      <c r="U292" s="110">
        <f t="shared" si="1318"/>
        <v>0</v>
      </c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>
        <f t="shared" si="1318"/>
        <v>219600</v>
      </c>
      <c r="AF292" s="110">
        <f t="shared" si="1318"/>
        <v>219600</v>
      </c>
      <c r="AG292" s="110">
        <f t="shared" si="1318"/>
        <v>0</v>
      </c>
      <c r="AH292" s="110">
        <f t="shared" si="1318"/>
        <v>0</v>
      </c>
      <c r="AI292" s="110">
        <f t="shared" si="1318"/>
        <v>0</v>
      </c>
      <c r="AJ292" s="110">
        <f t="shared" si="1318"/>
        <v>0</v>
      </c>
      <c r="AK292" s="110">
        <f t="shared" si="1318"/>
        <v>0</v>
      </c>
      <c r="AL292" s="110">
        <f t="shared" si="1318"/>
        <v>0</v>
      </c>
      <c r="AM292" s="110">
        <f t="shared" si="1318"/>
        <v>219600</v>
      </c>
      <c r="AN292" s="110">
        <f t="shared" si="1318"/>
        <v>219600</v>
      </c>
      <c r="AO292" s="110">
        <f t="shared" si="1318"/>
        <v>0</v>
      </c>
      <c r="AP292" s="110">
        <f t="shared" si="1318"/>
        <v>0</v>
      </c>
      <c r="AQ292" s="110"/>
      <c r="AR292" s="110">
        <f t="shared" si="1318"/>
        <v>219600</v>
      </c>
      <c r="AS292" s="110">
        <f t="shared" si="1318"/>
        <v>219600</v>
      </c>
      <c r="AT292" s="110">
        <f t="shared" si="1318"/>
        <v>0</v>
      </c>
      <c r="AU292" s="110">
        <f t="shared" si="1318"/>
        <v>0</v>
      </c>
      <c r="AV292" s="110">
        <f t="shared" si="1318"/>
        <v>0</v>
      </c>
      <c r="AW292" s="110">
        <f t="shared" ref="AV292:BC293" si="1319">AW293</f>
        <v>0</v>
      </c>
      <c r="AX292" s="110">
        <f t="shared" si="1319"/>
        <v>0</v>
      </c>
      <c r="AY292" s="110">
        <f t="shared" si="1319"/>
        <v>0</v>
      </c>
      <c r="AZ292" s="110">
        <f t="shared" si="1319"/>
        <v>219600</v>
      </c>
      <c r="BA292" s="110">
        <f t="shared" si="1319"/>
        <v>219600</v>
      </c>
      <c r="BB292" s="110">
        <f t="shared" si="1319"/>
        <v>0</v>
      </c>
      <c r="BC292" s="110">
        <f t="shared" si="1319"/>
        <v>0</v>
      </c>
    </row>
    <row r="293" spans="1:55" s="109" customFormat="1" ht="17.25" hidden="1" customHeight="1" x14ac:dyDescent="0.25">
      <c r="A293" s="147" t="s">
        <v>53</v>
      </c>
      <c r="B293" s="146"/>
      <c r="C293" s="146"/>
      <c r="D293" s="146"/>
      <c r="E293" s="120">
        <v>852</v>
      </c>
      <c r="F293" s="143" t="s">
        <v>101</v>
      </c>
      <c r="G293" s="143" t="s">
        <v>58</v>
      </c>
      <c r="H293" s="145" t="s">
        <v>746</v>
      </c>
      <c r="I293" s="143" t="s">
        <v>107</v>
      </c>
      <c r="J293" s="110">
        <f t="shared" si="1318"/>
        <v>219600</v>
      </c>
      <c r="K293" s="110">
        <f t="shared" si="1318"/>
        <v>219600</v>
      </c>
      <c r="L293" s="110">
        <f t="shared" si="1318"/>
        <v>0</v>
      </c>
      <c r="M293" s="110">
        <f t="shared" si="1318"/>
        <v>0</v>
      </c>
      <c r="N293" s="110">
        <f t="shared" si="1318"/>
        <v>0</v>
      </c>
      <c r="O293" s="110">
        <f t="shared" si="1318"/>
        <v>0</v>
      </c>
      <c r="P293" s="110">
        <f t="shared" si="1318"/>
        <v>0</v>
      </c>
      <c r="Q293" s="110">
        <f t="shared" si="1318"/>
        <v>0</v>
      </c>
      <c r="R293" s="110">
        <f t="shared" si="1318"/>
        <v>219600</v>
      </c>
      <c r="S293" s="110">
        <f t="shared" si="1318"/>
        <v>219600</v>
      </c>
      <c r="T293" s="110">
        <f t="shared" si="1318"/>
        <v>0</v>
      </c>
      <c r="U293" s="110">
        <f t="shared" si="1318"/>
        <v>0</v>
      </c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>
        <f t="shared" si="1318"/>
        <v>219600</v>
      </c>
      <c r="AF293" s="110">
        <f t="shared" si="1318"/>
        <v>219600</v>
      </c>
      <c r="AG293" s="110">
        <f t="shared" si="1318"/>
        <v>0</v>
      </c>
      <c r="AH293" s="110">
        <f t="shared" si="1318"/>
        <v>0</v>
      </c>
      <c r="AI293" s="110">
        <f t="shared" si="1318"/>
        <v>0</v>
      </c>
      <c r="AJ293" s="110">
        <f t="shared" si="1318"/>
        <v>0</v>
      </c>
      <c r="AK293" s="110">
        <f t="shared" si="1318"/>
        <v>0</v>
      </c>
      <c r="AL293" s="110">
        <f t="shared" si="1318"/>
        <v>0</v>
      </c>
      <c r="AM293" s="110">
        <f t="shared" si="1318"/>
        <v>219600</v>
      </c>
      <c r="AN293" s="110">
        <f t="shared" si="1318"/>
        <v>219600</v>
      </c>
      <c r="AO293" s="110">
        <f t="shared" si="1318"/>
        <v>0</v>
      </c>
      <c r="AP293" s="110">
        <f t="shared" si="1318"/>
        <v>0</v>
      </c>
      <c r="AQ293" s="110"/>
      <c r="AR293" s="110">
        <f t="shared" si="1318"/>
        <v>219600</v>
      </c>
      <c r="AS293" s="110">
        <f t="shared" si="1318"/>
        <v>219600</v>
      </c>
      <c r="AT293" s="110">
        <f t="shared" si="1318"/>
        <v>0</v>
      </c>
      <c r="AU293" s="110">
        <f t="shared" si="1318"/>
        <v>0</v>
      </c>
      <c r="AV293" s="110">
        <f t="shared" si="1319"/>
        <v>0</v>
      </c>
      <c r="AW293" s="110">
        <f t="shared" si="1319"/>
        <v>0</v>
      </c>
      <c r="AX293" s="110">
        <f t="shared" si="1319"/>
        <v>0</v>
      </c>
      <c r="AY293" s="110">
        <f t="shared" si="1319"/>
        <v>0</v>
      </c>
      <c r="AZ293" s="110">
        <f t="shared" si="1319"/>
        <v>219600</v>
      </c>
      <c r="BA293" s="110">
        <f t="shared" si="1319"/>
        <v>219600</v>
      </c>
      <c r="BB293" s="110">
        <f t="shared" si="1319"/>
        <v>0</v>
      </c>
      <c r="BC293" s="110">
        <f t="shared" si="1319"/>
        <v>0</v>
      </c>
    </row>
    <row r="294" spans="1:55" s="109" customFormat="1" ht="17.25" hidden="1" customHeight="1" x14ac:dyDescent="0.25">
      <c r="A294" s="147" t="s">
        <v>108</v>
      </c>
      <c r="B294" s="146"/>
      <c r="C294" s="146"/>
      <c r="D294" s="146"/>
      <c r="E294" s="120">
        <v>852</v>
      </c>
      <c r="F294" s="143" t="s">
        <v>101</v>
      </c>
      <c r="G294" s="143" t="s">
        <v>58</v>
      </c>
      <c r="H294" s="145" t="s">
        <v>746</v>
      </c>
      <c r="I294" s="143" t="s">
        <v>109</v>
      </c>
      <c r="J294" s="110">
        <v>219600</v>
      </c>
      <c r="K294" s="110">
        <f>J294</f>
        <v>219600</v>
      </c>
      <c r="L294" s="110"/>
      <c r="M294" s="110"/>
      <c r="N294" s="110"/>
      <c r="O294" s="110">
        <f>N294</f>
        <v>0</v>
      </c>
      <c r="P294" s="110"/>
      <c r="Q294" s="110"/>
      <c r="R294" s="110">
        <f t="shared" si="1195"/>
        <v>219600</v>
      </c>
      <c r="S294" s="110">
        <f t="shared" si="1196"/>
        <v>219600</v>
      </c>
      <c r="T294" s="110">
        <f t="shared" si="1197"/>
        <v>0</v>
      </c>
      <c r="U294" s="110">
        <f t="shared" si="1198"/>
        <v>0</v>
      </c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>
        <v>219600</v>
      </c>
      <c r="AF294" s="110">
        <f>AE294</f>
        <v>219600</v>
      </c>
      <c r="AG294" s="110"/>
      <c r="AH294" s="110"/>
      <c r="AI294" s="110"/>
      <c r="AJ294" s="110">
        <f>AI294</f>
        <v>0</v>
      </c>
      <c r="AK294" s="110"/>
      <c r="AL294" s="110"/>
      <c r="AM294" s="110">
        <f t="shared" ref="AM294" si="1320">AE294+AI294</f>
        <v>219600</v>
      </c>
      <c r="AN294" s="110">
        <f t="shared" ref="AN294" si="1321">AF294+AJ294</f>
        <v>219600</v>
      </c>
      <c r="AO294" s="110">
        <f t="shared" ref="AO294" si="1322">AG294+AK294</f>
        <v>0</v>
      </c>
      <c r="AP294" s="110">
        <f t="shared" ref="AP294" si="1323">AH294+AL294</f>
        <v>0</v>
      </c>
      <c r="AQ294" s="110"/>
      <c r="AR294" s="110">
        <v>219600</v>
      </c>
      <c r="AS294" s="110">
        <f>AR294</f>
        <v>219600</v>
      </c>
      <c r="AT294" s="110"/>
      <c r="AU294" s="110"/>
      <c r="AV294" s="110"/>
      <c r="AW294" s="110">
        <f>AV294</f>
        <v>0</v>
      </c>
      <c r="AX294" s="110"/>
      <c r="AY294" s="110"/>
      <c r="AZ294" s="110">
        <f t="shared" ref="AZ294" si="1324">AR294+AV294</f>
        <v>219600</v>
      </c>
      <c r="BA294" s="110">
        <f t="shared" ref="BA294" si="1325">AS294+AW294</f>
        <v>219600</v>
      </c>
      <c r="BB294" s="110">
        <f t="shared" ref="BB294" si="1326">AT294+AX294</f>
        <v>0</v>
      </c>
      <c r="BC294" s="110">
        <f t="shared" ref="BC294" si="1327">AU294+AY294</f>
        <v>0</v>
      </c>
    </row>
    <row r="295" spans="1:55" s="109" customFormat="1" ht="17.25" hidden="1" customHeight="1" x14ac:dyDescent="0.25">
      <c r="A295" s="144" t="s">
        <v>166</v>
      </c>
      <c r="B295" s="146"/>
      <c r="C295" s="146"/>
      <c r="D295" s="146"/>
      <c r="E295" s="120">
        <v>852</v>
      </c>
      <c r="F295" s="25" t="s">
        <v>101</v>
      </c>
      <c r="G295" s="25" t="s">
        <v>101</v>
      </c>
      <c r="H295" s="145" t="s">
        <v>61</v>
      </c>
      <c r="I295" s="25"/>
      <c r="J295" s="26">
        <f t="shared" ref="J295:BC295" si="1328">J296</f>
        <v>123400</v>
      </c>
      <c r="K295" s="26">
        <f t="shared" si="1328"/>
        <v>0</v>
      </c>
      <c r="L295" s="26">
        <f t="shared" si="1328"/>
        <v>123400</v>
      </c>
      <c r="M295" s="26">
        <f t="shared" si="1328"/>
        <v>0</v>
      </c>
      <c r="N295" s="26">
        <f t="shared" si="1328"/>
        <v>0</v>
      </c>
      <c r="O295" s="26">
        <f t="shared" si="1328"/>
        <v>0</v>
      </c>
      <c r="P295" s="26">
        <f t="shared" si="1328"/>
        <v>0</v>
      </c>
      <c r="Q295" s="26">
        <f t="shared" si="1328"/>
        <v>0</v>
      </c>
      <c r="R295" s="26">
        <f t="shared" si="1328"/>
        <v>123400</v>
      </c>
      <c r="S295" s="26">
        <f t="shared" si="1328"/>
        <v>0</v>
      </c>
      <c r="T295" s="26">
        <f t="shared" si="1328"/>
        <v>123400</v>
      </c>
      <c r="U295" s="26">
        <f t="shared" si="1328"/>
        <v>0</v>
      </c>
      <c r="V295" s="26"/>
      <c r="W295" s="26"/>
      <c r="X295" s="26"/>
      <c r="Y295" s="26"/>
      <c r="Z295" s="26"/>
      <c r="AA295" s="26"/>
      <c r="AB295" s="26"/>
      <c r="AC295" s="26"/>
      <c r="AD295" s="26"/>
      <c r="AE295" s="26">
        <f t="shared" si="1328"/>
        <v>53400</v>
      </c>
      <c r="AF295" s="26">
        <f t="shared" si="1328"/>
        <v>0</v>
      </c>
      <c r="AG295" s="26">
        <f t="shared" si="1328"/>
        <v>53400</v>
      </c>
      <c r="AH295" s="26">
        <f t="shared" si="1328"/>
        <v>0</v>
      </c>
      <c r="AI295" s="26">
        <f t="shared" si="1328"/>
        <v>0</v>
      </c>
      <c r="AJ295" s="26">
        <f t="shared" si="1328"/>
        <v>0</v>
      </c>
      <c r="AK295" s="26">
        <f t="shared" si="1328"/>
        <v>0</v>
      </c>
      <c r="AL295" s="26">
        <f t="shared" si="1328"/>
        <v>0</v>
      </c>
      <c r="AM295" s="26">
        <f t="shared" si="1328"/>
        <v>53400</v>
      </c>
      <c r="AN295" s="26">
        <f t="shared" si="1328"/>
        <v>0</v>
      </c>
      <c r="AO295" s="26">
        <f t="shared" si="1328"/>
        <v>53400</v>
      </c>
      <c r="AP295" s="26">
        <f t="shared" si="1328"/>
        <v>0</v>
      </c>
      <c r="AQ295" s="26"/>
      <c r="AR295" s="26">
        <f t="shared" si="1328"/>
        <v>53400</v>
      </c>
      <c r="AS295" s="26">
        <f t="shared" si="1328"/>
        <v>0</v>
      </c>
      <c r="AT295" s="26">
        <f t="shared" si="1328"/>
        <v>53400</v>
      </c>
      <c r="AU295" s="26">
        <f t="shared" si="1328"/>
        <v>0</v>
      </c>
      <c r="AV295" s="26">
        <f t="shared" si="1328"/>
        <v>0</v>
      </c>
      <c r="AW295" s="26">
        <f t="shared" si="1328"/>
        <v>0</v>
      </c>
      <c r="AX295" s="26">
        <f t="shared" si="1328"/>
        <v>0</v>
      </c>
      <c r="AY295" s="26">
        <f t="shared" si="1328"/>
        <v>0</v>
      </c>
      <c r="AZ295" s="26">
        <f t="shared" si="1328"/>
        <v>53400</v>
      </c>
      <c r="BA295" s="26">
        <f t="shared" si="1328"/>
        <v>0</v>
      </c>
      <c r="BB295" s="26">
        <f t="shared" si="1328"/>
        <v>53400</v>
      </c>
      <c r="BC295" s="26">
        <f t="shared" si="1328"/>
        <v>0</v>
      </c>
    </row>
    <row r="296" spans="1:55" s="109" customFormat="1" ht="31.5" hidden="1" customHeight="1" x14ac:dyDescent="0.25">
      <c r="A296" s="147" t="s">
        <v>167</v>
      </c>
      <c r="B296" s="35"/>
      <c r="C296" s="35"/>
      <c r="D296" s="35"/>
      <c r="E296" s="120">
        <v>852</v>
      </c>
      <c r="F296" s="143" t="s">
        <v>101</v>
      </c>
      <c r="G296" s="143" t="s">
        <v>101</v>
      </c>
      <c r="H296" s="145" t="s">
        <v>168</v>
      </c>
      <c r="I296" s="143"/>
      <c r="J296" s="110">
        <f t="shared" ref="J296" si="1329">J297+J299</f>
        <v>123400</v>
      </c>
      <c r="K296" s="110">
        <f t="shared" ref="K296:U296" si="1330">K297+K299</f>
        <v>0</v>
      </c>
      <c r="L296" s="110">
        <f t="shared" si="1330"/>
        <v>123400</v>
      </c>
      <c r="M296" s="110">
        <f t="shared" si="1330"/>
        <v>0</v>
      </c>
      <c r="N296" s="110">
        <f t="shared" si="1330"/>
        <v>0</v>
      </c>
      <c r="O296" s="110">
        <f t="shared" ref="O296:Q296" si="1331">O297+O299</f>
        <v>0</v>
      </c>
      <c r="P296" s="110">
        <f t="shared" si="1331"/>
        <v>0</v>
      </c>
      <c r="Q296" s="110">
        <f t="shared" si="1331"/>
        <v>0</v>
      </c>
      <c r="R296" s="110">
        <f t="shared" si="1330"/>
        <v>123400</v>
      </c>
      <c r="S296" s="110">
        <f t="shared" si="1330"/>
        <v>0</v>
      </c>
      <c r="T296" s="110">
        <f t="shared" si="1330"/>
        <v>123400</v>
      </c>
      <c r="U296" s="110">
        <f t="shared" si="1330"/>
        <v>0</v>
      </c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>
        <f t="shared" ref="AE296:AR296" si="1332">AE297+AE299</f>
        <v>53400</v>
      </c>
      <c r="AF296" s="110">
        <f t="shared" si="1332"/>
        <v>0</v>
      </c>
      <c r="AG296" s="110">
        <f t="shared" si="1332"/>
        <v>53400</v>
      </c>
      <c r="AH296" s="110">
        <f t="shared" si="1332"/>
        <v>0</v>
      </c>
      <c r="AI296" s="110">
        <f t="shared" si="1332"/>
        <v>0</v>
      </c>
      <c r="AJ296" s="110">
        <f t="shared" si="1332"/>
        <v>0</v>
      </c>
      <c r="AK296" s="110">
        <f t="shared" si="1332"/>
        <v>0</v>
      </c>
      <c r="AL296" s="110">
        <f t="shared" si="1332"/>
        <v>0</v>
      </c>
      <c r="AM296" s="110">
        <f t="shared" si="1332"/>
        <v>53400</v>
      </c>
      <c r="AN296" s="110">
        <f t="shared" si="1332"/>
        <v>0</v>
      </c>
      <c r="AO296" s="110">
        <f t="shared" si="1332"/>
        <v>53400</v>
      </c>
      <c r="AP296" s="110">
        <f t="shared" si="1332"/>
        <v>0</v>
      </c>
      <c r="AQ296" s="110"/>
      <c r="AR296" s="110">
        <f t="shared" si="1332"/>
        <v>53400</v>
      </c>
      <c r="AS296" s="110">
        <f t="shared" ref="AS296:BC296" si="1333">AS297+AS299</f>
        <v>0</v>
      </c>
      <c r="AT296" s="110">
        <f t="shared" si="1333"/>
        <v>53400</v>
      </c>
      <c r="AU296" s="110">
        <f t="shared" si="1333"/>
        <v>0</v>
      </c>
      <c r="AV296" s="110">
        <f t="shared" si="1333"/>
        <v>0</v>
      </c>
      <c r="AW296" s="110">
        <f t="shared" si="1333"/>
        <v>0</v>
      </c>
      <c r="AX296" s="110">
        <f t="shared" si="1333"/>
        <v>0</v>
      </c>
      <c r="AY296" s="110">
        <f t="shared" si="1333"/>
        <v>0</v>
      </c>
      <c r="AZ296" s="110">
        <f t="shared" si="1333"/>
        <v>53400</v>
      </c>
      <c r="BA296" s="110">
        <f t="shared" si="1333"/>
        <v>0</v>
      </c>
      <c r="BB296" s="110">
        <f t="shared" si="1333"/>
        <v>53400</v>
      </c>
      <c r="BC296" s="110">
        <f t="shared" si="1333"/>
        <v>0</v>
      </c>
    </row>
    <row r="297" spans="1:55" s="109" customFormat="1" ht="17.25" hidden="1" customHeight="1" x14ac:dyDescent="0.25">
      <c r="A297" s="147" t="s">
        <v>16</v>
      </c>
      <c r="B297" s="35"/>
      <c r="C297" s="35"/>
      <c r="D297" s="35"/>
      <c r="E297" s="120">
        <v>852</v>
      </c>
      <c r="F297" s="143" t="s">
        <v>101</v>
      </c>
      <c r="G297" s="143" t="s">
        <v>101</v>
      </c>
      <c r="H297" s="145" t="s">
        <v>168</v>
      </c>
      <c r="I297" s="143" t="s">
        <v>18</v>
      </c>
      <c r="J297" s="110">
        <f t="shared" ref="J297:BC297" si="1334">J298</f>
        <v>16900</v>
      </c>
      <c r="K297" s="110">
        <f t="shared" si="1334"/>
        <v>0</v>
      </c>
      <c r="L297" s="110">
        <f t="shared" si="1334"/>
        <v>16900</v>
      </c>
      <c r="M297" s="110">
        <f t="shared" si="1334"/>
        <v>0</v>
      </c>
      <c r="N297" s="110">
        <f t="shared" si="1334"/>
        <v>0</v>
      </c>
      <c r="O297" s="110">
        <f t="shared" si="1334"/>
        <v>0</v>
      </c>
      <c r="P297" s="110">
        <f t="shared" si="1334"/>
        <v>0</v>
      </c>
      <c r="Q297" s="110">
        <f t="shared" si="1334"/>
        <v>0</v>
      </c>
      <c r="R297" s="110">
        <f t="shared" si="1334"/>
        <v>16900</v>
      </c>
      <c r="S297" s="110">
        <f t="shared" si="1334"/>
        <v>0</v>
      </c>
      <c r="T297" s="110">
        <f t="shared" si="1334"/>
        <v>16900</v>
      </c>
      <c r="U297" s="110">
        <f t="shared" si="1334"/>
        <v>0</v>
      </c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>
        <f t="shared" si="1334"/>
        <v>16900</v>
      </c>
      <c r="AF297" s="110">
        <f t="shared" si="1334"/>
        <v>0</v>
      </c>
      <c r="AG297" s="110">
        <f t="shared" si="1334"/>
        <v>16900</v>
      </c>
      <c r="AH297" s="110">
        <f t="shared" si="1334"/>
        <v>0</v>
      </c>
      <c r="AI297" s="110">
        <f t="shared" si="1334"/>
        <v>0</v>
      </c>
      <c r="AJ297" s="110">
        <f t="shared" si="1334"/>
        <v>0</v>
      </c>
      <c r="AK297" s="110">
        <f t="shared" si="1334"/>
        <v>0</v>
      </c>
      <c r="AL297" s="110">
        <f t="shared" si="1334"/>
        <v>0</v>
      </c>
      <c r="AM297" s="110">
        <f t="shared" si="1334"/>
        <v>16900</v>
      </c>
      <c r="AN297" s="110">
        <f t="shared" si="1334"/>
        <v>0</v>
      </c>
      <c r="AO297" s="110">
        <f t="shared" si="1334"/>
        <v>16900</v>
      </c>
      <c r="AP297" s="110">
        <f t="shared" si="1334"/>
        <v>0</v>
      </c>
      <c r="AQ297" s="110"/>
      <c r="AR297" s="110">
        <f t="shared" si="1334"/>
        <v>16900</v>
      </c>
      <c r="AS297" s="110">
        <f t="shared" si="1334"/>
        <v>0</v>
      </c>
      <c r="AT297" s="110">
        <f t="shared" si="1334"/>
        <v>16900</v>
      </c>
      <c r="AU297" s="110">
        <f t="shared" si="1334"/>
        <v>0</v>
      </c>
      <c r="AV297" s="110">
        <f t="shared" si="1334"/>
        <v>0</v>
      </c>
      <c r="AW297" s="110">
        <f t="shared" si="1334"/>
        <v>0</v>
      </c>
      <c r="AX297" s="110">
        <f t="shared" si="1334"/>
        <v>0</v>
      </c>
      <c r="AY297" s="110">
        <f t="shared" si="1334"/>
        <v>0</v>
      </c>
      <c r="AZ297" s="110">
        <f t="shared" si="1334"/>
        <v>16900</v>
      </c>
      <c r="BA297" s="110">
        <f t="shared" si="1334"/>
        <v>0</v>
      </c>
      <c r="BB297" s="110">
        <f t="shared" si="1334"/>
        <v>16900</v>
      </c>
      <c r="BC297" s="110">
        <f t="shared" si="1334"/>
        <v>0</v>
      </c>
    </row>
    <row r="298" spans="1:55" s="109" customFormat="1" ht="17.25" hidden="1" customHeight="1" x14ac:dyDescent="0.25">
      <c r="A298" s="147" t="s">
        <v>7</v>
      </c>
      <c r="B298" s="35"/>
      <c r="C298" s="35"/>
      <c r="D298" s="35"/>
      <c r="E298" s="120">
        <v>852</v>
      </c>
      <c r="F298" s="143" t="s">
        <v>101</v>
      </c>
      <c r="G298" s="143" t="s">
        <v>101</v>
      </c>
      <c r="H298" s="145" t="s">
        <v>168</v>
      </c>
      <c r="I298" s="143" t="s">
        <v>67</v>
      </c>
      <c r="J298" s="110">
        <v>16900</v>
      </c>
      <c r="K298" s="110"/>
      <c r="L298" s="110">
        <f>J298</f>
        <v>16900</v>
      </c>
      <c r="M298" s="110"/>
      <c r="N298" s="110"/>
      <c r="O298" s="110"/>
      <c r="P298" s="110">
        <f>N298</f>
        <v>0</v>
      </c>
      <c r="Q298" s="110"/>
      <c r="R298" s="110">
        <f t="shared" si="1195"/>
        <v>16900</v>
      </c>
      <c r="S298" s="110">
        <f t="shared" si="1196"/>
        <v>0</v>
      </c>
      <c r="T298" s="110">
        <f t="shared" si="1197"/>
        <v>16900</v>
      </c>
      <c r="U298" s="110">
        <f t="shared" si="1198"/>
        <v>0</v>
      </c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>
        <v>16900</v>
      </c>
      <c r="AF298" s="110"/>
      <c r="AG298" s="110">
        <f>AE298</f>
        <v>16900</v>
      </c>
      <c r="AH298" s="110"/>
      <c r="AI298" s="110"/>
      <c r="AJ298" s="110"/>
      <c r="AK298" s="110">
        <f>AI298</f>
        <v>0</v>
      </c>
      <c r="AL298" s="110"/>
      <c r="AM298" s="110">
        <f t="shared" ref="AM298" si="1335">AE298+AI298</f>
        <v>16900</v>
      </c>
      <c r="AN298" s="110">
        <f t="shared" ref="AN298" si="1336">AF298+AJ298</f>
        <v>0</v>
      </c>
      <c r="AO298" s="110">
        <f t="shared" ref="AO298" si="1337">AG298+AK298</f>
        <v>16900</v>
      </c>
      <c r="AP298" s="110">
        <f t="shared" ref="AP298" si="1338">AH298+AL298</f>
        <v>0</v>
      </c>
      <c r="AQ298" s="110"/>
      <c r="AR298" s="110">
        <v>16900</v>
      </c>
      <c r="AS298" s="110"/>
      <c r="AT298" s="110">
        <f>AR298</f>
        <v>16900</v>
      </c>
      <c r="AU298" s="110"/>
      <c r="AV298" s="110"/>
      <c r="AW298" s="110"/>
      <c r="AX298" s="110">
        <f>AV298</f>
        <v>0</v>
      </c>
      <c r="AY298" s="110"/>
      <c r="AZ298" s="110">
        <f t="shared" ref="AZ298" si="1339">AR298+AV298</f>
        <v>16900</v>
      </c>
      <c r="BA298" s="110">
        <f t="shared" ref="BA298" si="1340">AS298+AW298</f>
        <v>0</v>
      </c>
      <c r="BB298" s="110">
        <f t="shared" ref="BB298" si="1341">AT298+AX298</f>
        <v>16900</v>
      </c>
      <c r="BC298" s="110">
        <f t="shared" ref="BC298" si="1342">AU298+AY298</f>
        <v>0</v>
      </c>
    </row>
    <row r="299" spans="1:55" s="109" customFormat="1" ht="17.25" hidden="1" customHeight="1" x14ac:dyDescent="0.25">
      <c r="A299" s="147" t="s">
        <v>22</v>
      </c>
      <c r="B299" s="111"/>
      <c r="C299" s="111"/>
      <c r="D299" s="111"/>
      <c r="E299" s="120">
        <v>852</v>
      </c>
      <c r="F299" s="143" t="s">
        <v>101</v>
      </c>
      <c r="G299" s="143" t="s">
        <v>101</v>
      </c>
      <c r="H299" s="145" t="s">
        <v>168</v>
      </c>
      <c r="I299" s="143" t="s">
        <v>23</v>
      </c>
      <c r="J299" s="110">
        <f t="shared" ref="J299:BC299" si="1343">J300</f>
        <v>106500</v>
      </c>
      <c r="K299" s="110">
        <f t="shared" si="1343"/>
        <v>0</v>
      </c>
      <c r="L299" s="110">
        <f t="shared" si="1343"/>
        <v>106500</v>
      </c>
      <c r="M299" s="110">
        <f t="shared" si="1343"/>
        <v>0</v>
      </c>
      <c r="N299" s="110">
        <f t="shared" si="1343"/>
        <v>0</v>
      </c>
      <c r="O299" s="110">
        <f t="shared" si="1343"/>
        <v>0</v>
      </c>
      <c r="P299" s="110">
        <f t="shared" si="1343"/>
        <v>0</v>
      </c>
      <c r="Q299" s="110">
        <f t="shared" si="1343"/>
        <v>0</v>
      </c>
      <c r="R299" s="110">
        <f t="shared" si="1343"/>
        <v>106500</v>
      </c>
      <c r="S299" s="110">
        <f t="shared" si="1343"/>
        <v>0</v>
      </c>
      <c r="T299" s="110">
        <f t="shared" si="1343"/>
        <v>106500</v>
      </c>
      <c r="U299" s="110">
        <f t="shared" si="1343"/>
        <v>0</v>
      </c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>
        <f t="shared" si="1343"/>
        <v>36500</v>
      </c>
      <c r="AF299" s="110">
        <f t="shared" si="1343"/>
        <v>0</v>
      </c>
      <c r="AG299" s="110">
        <f t="shared" si="1343"/>
        <v>36500</v>
      </c>
      <c r="AH299" s="110">
        <f t="shared" si="1343"/>
        <v>0</v>
      </c>
      <c r="AI299" s="110">
        <f t="shared" si="1343"/>
        <v>0</v>
      </c>
      <c r="AJ299" s="110">
        <f t="shared" si="1343"/>
        <v>0</v>
      </c>
      <c r="AK299" s="110">
        <f t="shared" si="1343"/>
        <v>0</v>
      </c>
      <c r="AL299" s="110">
        <f t="shared" si="1343"/>
        <v>0</v>
      </c>
      <c r="AM299" s="110">
        <f t="shared" si="1343"/>
        <v>36500</v>
      </c>
      <c r="AN299" s="110">
        <f t="shared" si="1343"/>
        <v>0</v>
      </c>
      <c r="AO299" s="110">
        <f t="shared" si="1343"/>
        <v>36500</v>
      </c>
      <c r="AP299" s="110">
        <f t="shared" si="1343"/>
        <v>0</v>
      </c>
      <c r="AQ299" s="110"/>
      <c r="AR299" s="110">
        <f t="shared" si="1343"/>
        <v>36500</v>
      </c>
      <c r="AS299" s="110">
        <f t="shared" si="1343"/>
        <v>0</v>
      </c>
      <c r="AT299" s="110">
        <f t="shared" si="1343"/>
        <v>36500</v>
      </c>
      <c r="AU299" s="110">
        <f t="shared" si="1343"/>
        <v>0</v>
      </c>
      <c r="AV299" s="110">
        <f t="shared" si="1343"/>
        <v>0</v>
      </c>
      <c r="AW299" s="110">
        <f t="shared" si="1343"/>
        <v>0</v>
      </c>
      <c r="AX299" s="110">
        <f t="shared" si="1343"/>
        <v>0</v>
      </c>
      <c r="AY299" s="110">
        <f t="shared" si="1343"/>
        <v>0</v>
      </c>
      <c r="AZ299" s="110">
        <f t="shared" si="1343"/>
        <v>36500</v>
      </c>
      <c r="BA299" s="110">
        <f t="shared" si="1343"/>
        <v>0</v>
      </c>
      <c r="BB299" s="110">
        <f t="shared" si="1343"/>
        <v>36500</v>
      </c>
      <c r="BC299" s="110">
        <f t="shared" si="1343"/>
        <v>0</v>
      </c>
    </row>
    <row r="300" spans="1:55" s="12" customFormat="1" ht="17.25" hidden="1" customHeight="1" x14ac:dyDescent="0.25">
      <c r="A300" s="147" t="s">
        <v>9</v>
      </c>
      <c r="B300" s="35"/>
      <c r="C300" s="35"/>
      <c r="D300" s="35"/>
      <c r="E300" s="120">
        <v>852</v>
      </c>
      <c r="F300" s="143" t="s">
        <v>101</v>
      </c>
      <c r="G300" s="143" t="s">
        <v>101</v>
      </c>
      <c r="H300" s="145" t="s">
        <v>168</v>
      </c>
      <c r="I300" s="143" t="s">
        <v>24</v>
      </c>
      <c r="J300" s="110">
        <v>106500</v>
      </c>
      <c r="K300" s="110"/>
      <c r="L300" s="110">
        <f>J300</f>
        <v>106500</v>
      </c>
      <c r="M300" s="110"/>
      <c r="N300" s="110"/>
      <c r="O300" s="110"/>
      <c r="P300" s="110">
        <f>N300</f>
        <v>0</v>
      </c>
      <c r="Q300" s="110"/>
      <c r="R300" s="110">
        <f t="shared" si="1195"/>
        <v>106500</v>
      </c>
      <c r="S300" s="110">
        <f t="shared" si="1196"/>
        <v>0</v>
      </c>
      <c r="T300" s="110">
        <f t="shared" si="1197"/>
        <v>106500</v>
      </c>
      <c r="U300" s="110">
        <f t="shared" si="1198"/>
        <v>0</v>
      </c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>
        <v>36500</v>
      </c>
      <c r="AF300" s="110"/>
      <c r="AG300" s="110">
        <f>AE300</f>
        <v>36500</v>
      </c>
      <c r="AH300" s="110"/>
      <c r="AI300" s="110"/>
      <c r="AJ300" s="110"/>
      <c r="AK300" s="110">
        <f>AI300</f>
        <v>0</v>
      </c>
      <c r="AL300" s="110"/>
      <c r="AM300" s="110">
        <f t="shared" ref="AM300" si="1344">AE300+AI300</f>
        <v>36500</v>
      </c>
      <c r="AN300" s="110">
        <f t="shared" ref="AN300" si="1345">AF300+AJ300</f>
        <v>0</v>
      </c>
      <c r="AO300" s="110">
        <f t="shared" ref="AO300" si="1346">AG300+AK300</f>
        <v>36500</v>
      </c>
      <c r="AP300" s="110">
        <f t="shared" ref="AP300" si="1347">AH300+AL300</f>
        <v>0</v>
      </c>
      <c r="AQ300" s="110"/>
      <c r="AR300" s="110">
        <v>36500</v>
      </c>
      <c r="AS300" s="110"/>
      <c r="AT300" s="110">
        <f>AR300</f>
        <v>36500</v>
      </c>
      <c r="AU300" s="110"/>
      <c r="AV300" s="110"/>
      <c r="AW300" s="110"/>
      <c r="AX300" s="110">
        <f>AV300</f>
        <v>0</v>
      </c>
      <c r="AY300" s="110"/>
      <c r="AZ300" s="110">
        <f t="shared" ref="AZ300" si="1348">AR300+AV300</f>
        <v>36500</v>
      </c>
      <c r="BA300" s="110">
        <f t="shared" ref="BA300" si="1349">AS300+AW300</f>
        <v>0</v>
      </c>
      <c r="BB300" s="110">
        <f t="shared" ref="BB300" si="1350">AT300+AX300</f>
        <v>36500</v>
      </c>
      <c r="BC300" s="110">
        <f t="shared" ref="BC300" si="1351">AU300+AY300</f>
        <v>0</v>
      </c>
    </row>
    <row r="301" spans="1:55" s="12" customFormat="1" ht="17.25" customHeight="1" x14ac:dyDescent="0.25">
      <c r="A301" s="144" t="s">
        <v>169</v>
      </c>
      <c r="B301" s="146"/>
      <c r="C301" s="146"/>
      <c r="D301" s="146"/>
      <c r="E301" s="120">
        <v>852</v>
      </c>
      <c r="F301" s="25" t="s">
        <v>101</v>
      </c>
      <c r="G301" s="25" t="s">
        <v>64</v>
      </c>
      <c r="H301" s="145" t="s">
        <v>61</v>
      </c>
      <c r="I301" s="25"/>
      <c r="J301" s="26">
        <f>J302+J305+J312</f>
        <v>16478900</v>
      </c>
      <c r="K301" s="26">
        <f t="shared" ref="K301:U301" si="1352">K302+K305+K312</f>
        <v>1428000</v>
      </c>
      <c r="L301" s="26">
        <f t="shared" si="1352"/>
        <v>15050900</v>
      </c>
      <c r="M301" s="26">
        <f t="shared" si="1352"/>
        <v>0</v>
      </c>
      <c r="N301" s="26">
        <f t="shared" si="1352"/>
        <v>278300</v>
      </c>
      <c r="O301" s="26">
        <f t="shared" ref="O301" si="1353">O302+O305+O312</f>
        <v>0</v>
      </c>
      <c r="P301" s="26">
        <f t="shared" ref="P301" si="1354">P302+P305+P312</f>
        <v>278300</v>
      </c>
      <c r="Q301" s="26">
        <f t="shared" ref="Q301" si="1355">Q302+Q305+Q312</f>
        <v>0</v>
      </c>
      <c r="R301" s="26">
        <f t="shared" si="1352"/>
        <v>16757200</v>
      </c>
      <c r="S301" s="26">
        <f t="shared" si="1352"/>
        <v>1428000</v>
      </c>
      <c r="T301" s="26">
        <f t="shared" si="1352"/>
        <v>15329200</v>
      </c>
      <c r="U301" s="26">
        <f t="shared" si="1352"/>
        <v>0</v>
      </c>
      <c r="V301" s="26"/>
      <c r="W301" s="26"/>
      <c r="X301" s="26"/>
      <c r="Y301" s="26"/>
      <c r="Z301" s="26"/>
      <c r="AA301" s="26"/>
      <c r="AB301" s="26"/>
      <c r="AC301" s="26"/>
      <c r="AD301" s="26"/>
      <c r="AE301" s="26">
        <f>AE302+AE305+AE312</f>
        <v>16478900</v>
      </c>
      <c r="AF301" s="26">
        <f t="shared" ref="AF301" si="1356">AF302+AF305+AF312</f>
        <v>1428000</v>
      </c>
      <c r="AG301" s="26">
        <f t="shared" ref="AG301" si="1357">AG302+AG305+AG312</f>
        <v>15050900</v>
      </c>
      <c r="AH301" s="26">
        <f t="shared" ref="AH301:AP301" si="1358">AH302+AH305+AH312</f>
        <v>0</v>
      </c>
      <c r="AI301" s="26">
        <f t="shared" si="1358"/>
        <v>0</v>
      </c>
      <c r="AJ301" s="26">
        <f t="shared" si="1358"/>
        <v>0</v>
      </c>
      <c r="AK301" s="26">
        <f t="shared" si="1358"/>
        <v>0</v>
      </c>
      <c r="AL301" s="26">
        <f t="shared" si="1358"/>
        <v>0</v>
      </c>
      <c r="AM301" s="26">
        <f t="shared" si="1358"/>
        <v>16478900</v>
      </c>
      <c r="AN301" s="26">
        <f t="shared" si="1358"/>
        <v>1428000</v>
      </c>
      <c r="AO301" s="26">
        <f t="shared" si="1358"/>
        <v>15050900</v>
      </c>
      <c r="AP301" s="26">
        <f t="shared" si="1358"/>
        <v>0</v>
      </c>
      <c r="AQ301" s="26"/>
      <c r="AR301" s="26">
        <f>AR302+AR305+AR312</f>
        <v>16478900</v>
      </c>
      <c r="AS301" s="26">
        <f t="shared" ref="AS301" si="1359">AS302+AS305+AS312</f>
        <v>1428000</v>
      </c>
      <c r="AT301" s="26">
        <f t="shared" ref="AT301" si="1360">AT302+AT305+AT312</f>
        <v>15050900</v>
      </c>
      <c r="AU301" s="26">
        <f t="shared" ref="AU301:BC301" si="1361">AU302+AU305+AU312</f>
        <v>0</v>
      </c>
      <c r="AV301" s="26">
        <f t="shared" si="1361"/>
        <v>0</v>
      </c>
      <c r="AW301" s="26">
        <f t="shared" si="1361"/>
        <v>0</v>
      </c>
      <c r="AX301" s="26">
        <f t="shared" si="1361"/>
        <v>0</v>
      </c>
      <c r="AY301" s="26">
        <f t="shared" si="1361"/>
        <v>0</v>
      </c>
      <c r="AZ301" s="26">
        <f t="shared" si="1361"/>
        <v>16478900</v>
      </c>
      <c r="BA301" s="26">
        <f t="shared" si="1361"/>
        <v>1428000</v>
      </c>
      <c r="BB301" s="26">
        <f t="shared" si="1361"/>
        <v>15050900</v>
      </c>
      <c r="BC301" s="26">
        <f t="shared" si="1361"/>
        <v>0</v>
      </c>
    </row>
    <row r="302" spans="1:55" s="12" customFormat="1" ht="38.25" hidden="1" customHeight="1" x14ac:dyDescent="0.25">
      <c r="A302" s="147" t="s">
        <v>20</v>
      </c>
      <c r="B302" s="120"/>
      <c r="C302" s="120"/>
      <c r="D302" s="120"/>
      <c r="E302" s="120">
        <v>852</v>
      </c>
      <c r="F302" s="143" t="s">
        <v>101</v>
      </c>
      <c r="G302" s="143" t="s">
        <v>64</v>
      </c>
      <c r="H302" s="145" t="s">
        <v>170</v>
      </c>
      <c r="I302" s="143"/>
      <c r="J302" s="110">
        <f t="shared" ref="J302:AV303" si="1362">J303</f>
        <v>1178200</v>
      </c>
      <c r="K302" s="110">
        <f t="shared" si="1362"/>
        <v>0</v>
      </c>
      <c r="L302" s="110">
        <f t="shared" si="1362"/>
        <v>1178200</v>
      </c>
      <c r="M302" s="110">
        <f t="shared" si="1362"/>
        <v>0</v>
      </c>
      <c r="N302" s="110">
        <f t="shared" si="1362"/>
        <v>0</v>
      </c>
      <c r="O302" s="110">
        <f t="shared" si="1362"/>
        <v>0</v>
      </c>
      <c r="P302" s="110">
        <f t="shared" si="1362"/>
        <v>0</v>
      </c>
      <c r="Q302" s="110">
        <f t="shared" si="1362"/>
        <v>0</v>
      </c>
      <c r="R302" s="110">
        <f t="shared" si="1362"/>
        <v>1178200</v>
      </c>
      <c r="S302" s="110">
        <f t="shared" si="1362"/>
        <v>0</v>
      </c>
      <c r="T302" s="110">
        <f t="shared" si="1362"/>
        <v>1178200</v>
      </c>
      <c r="U302" s="110">
        <f t="shared" si="1362"/>
        <v>0</v>
      </c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>
        <f t="shared" si="1362"/>
        <v>1178200</v>
      </c>
      <c r="AF302" s="110">
        <f t="shared" si="1362"/>
        <v>0</v>
      </c>
      <c r="AG302" s="110">
        <f t="shared" si="1362"/>
        <v>1178200</v>
      </c>
      <c r="AH302" s="110">
        <f t="shared" si="1362"/>
        <v>0</v>
      </c>
      <c r="AI302" s="110">
        <f t="shared" si="1362"/>
        <v>0</v>
      </c>
      <c r="AJ302" s="110">
        <f t="shared" si="1362"/>
        <v>0</v>
      </c>
      <c r="AK302" s="110">
        <f t="shared" si="1362"/>
        <v>0</v>
      </c>
      <c r="AL302" s="110">
        <f t="shared" si="1362"/>
        <v>0</v>
      </c>
      <c r="AM302" s="110">
        <f t="shared" si="1362"/>
        <v>1178200</v>
      </c>
      <c r="AN302" s="110">
        <f t="shared" si="1362"/>
        <v>0</v>
      </c>
      <c r="AO302" s="110">
        <f t="shared" si="1362"/>
        <v>1178200</v>
      </c>
      <c r="AP302" s="110">
        <f t="shared" si="1362"/>
        <v>0</v>
      </c>
      <c r="AQ302" s="110"/>
      <c r="AR302" s="110">
        <f t="shared" si="1362"/>
        <v>1178200</v>
      </c>
      <c r="AS302" s="110">
        <f t="shared" si="1362"/>
        <v>0</v>
      </c>
      <c r="AT302" s="110">
        <f t="shared" si="1362"/>
        <v>1178200</v>
      </c>
      <c r="AU302" s="110">
        <f t="shared" si="1362"/>
        <v>0</v>
      </c>
      <c r="AV302" s="110">
        <f t="shared" si="1362"/>
        <v>0</v>
      </c>
      <c r="AW302" s="110">
        <f t="shared" ref="AV302:BC303" si="1363">AW303</f>
        <v>0</v>
      </c>
      <c r="AX302" s="110">
        <f t="shared" si="1363"/>
        <v>0</v>
      </c>
      <c r="AY302" s="110">
        <f t="shared" si="1363"/>
        <v>0</v>
      </c>
      <c r="AZ302" s="110">
        <f t="shared" si="1363"/>
        <v>1178200</v>
      </c>
      <c r="BA302" s="110">
        <f t="shared" si="1363"/>
        <v>0</v>
      </c>
      <c r="BB302" s="110">
        <f t="shared" si="1363"/>
        <v>1178200</v>
      </c>
      <c r="BC302" s="110">
        <f t="shared" si="1363"/>
        <v>0</v>
      </c>
    </row>
    <row r="303" spans="1:55" s="109" customFormat="1" ht="17.25" hidden="1" customHeight="1" x14ac:dyDescent="0.25">
      <c r="A303" s="147" t="s">
        <v>16</v>
      </c>
      <c r="B303" s="120"/>
      <c r="C303" s="120"/>
      <c r="D303" s="120"/>
      <c r="E303" s="120">
        <v>852</v>
      </c>
      <c r="F303" s="143" t="s">
        <v>101</v>
      </c>
      <c r="G303" s="143" t="s">
        <v>64</v>
      </c>
      <c r="H303" s="145" t="s">
        <v>170</v>
      </c>
      <c r="I303" s="143" t="s">
        <v>18</v>
      </c>
      <c r="J303" s="110">
        <f t="shared" si="1362"/>
        <v>1178200</v>
      </c>
      <c r="K303" s="110">
        <f t="shared" si="1362"/>
        <v>0</v>
      </c>
      <c r="L303" s="110">
        <f t="shared" si="1362"/>
        <v>1178200</v>
      </c>
      <c r="M303" s="110">
        <f t="shared" si="1362"/>
        <v>0</v>
      </c>
      <c r="N303" s="110">
        <f t="shared" si="1362"/>
        <v>0</v>
      </c>
      <c r="O303" s="110">
        <f t="shared" si="1362"/>
        <v>0</v>
      </c>
      <c r="P303" s="110">
        <f t="shared" si="1362"/>
        <v>0</v>
      </c>
      <c r="Q303" s="110">
        <f t="shared" si="1362"/>
        <v>0</v>
      </c>
      <c r="R303" s="110">
        <f t="shared" si="1362"/>
        <v>1178200</v>
      </c>
      <c r="S303" s="110">
        <f t="shared" si="1362"/>
        <v>0</v>
      </c>
      <c r="T303" s="110">
        <f t="shared" si="1362"/>
        <v>1178200</v>
      </c>
      <c r="U303" s="110">
        <f t="shared" si="1362"/>
        <v>0</v>
      </c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>
        <f t="shared" si="1362"/>
        <v>1178200</v>
      </c>
      <c r="AF303" s="110">
        <f t="shared" si="1362"/>
        <v>0</v>
      </c>
      <c r="AG303" s="110">
        <f t="shared" si="1362"/>
        <v>1178200</v>
      </c>
      <c r="AH303" s="110">
        <f t="shared" si="1362"/>
        <v>0</v>
      </c>
      <c r="AI303" s="110">
        <f t="shared" si="1362"/>
        <v>0</v>
      </c>
      <c r="AJ303" s="110">
        <f t="shared" si="1362"/>
        <v>0</v>
      </c>
      <c r="AK303" s="110">
        <f t="shared" si="1362"/>
        <v>0</v>
      </c>
      <c r="AL303" s="110">
        <f t="shared" si="1362"/>
        <v>0</v>
      </c>
      <c r="AM303" s="110">
        <f t="shared" si="1362"/>
        <v>1178200</v>
      </c>
      <c r="AN303" s="110">
        <f t="shared" si="1362"/>
        <v>0</v>
      </c>
      <c r="AO303" s="110">
        <f t="shared" si="1362"/>
        <v>1178200</v>
      </c>
      <c r="AP303" s="110">
        <f t="shared" si="1362"/>
        <v>0</v>
      </c>
      <c r="AQ303" s="110"/>
      <c r="AR303" s="110">
        <f t="shared" si="1362"/>
        <v>1178200</v>
      </c>
      <c r="AS303" s="110">
        <f t="shared" si="1362"/>
        <v>0</v>
      </c>
      <c r="AT303" s="110">
        <f t="shared" si="1362"/>
        <v>1178200</v>
      </c>
      <c r="AU303" s="110">
        <f t="shared" si="1362"/>
        <v>0</v>
      </c>
      <c r="AV303" s="110">
        <f t="shared" si="1363"/>
        <v>0</v>
      </c>
      <c r="AW303" s="110">
        <f t="shared" si="1363"/>
        <v>0</v>
      </c>
      <c r="AX303" s="110">
        <f t="shared" si="1363"/>
        <v>0</v>
      </c>
      <c r="AY303" s="110">
        <f t="shared" si="1363"/>
        <v>0</v>
      </c>
      <c r="AZ303" s="110">
        <f t="shared" si="1363"/>
        <v>1178200</v>
      </c>
      <c r="BA303" s="110">
        <f t="shared" si="1363"/>
        <v>0</v>
      </c>
      <c r="BB303" s="110">
        <f t="shared" si="1363"/>
        <v>1178200</v>
      </c>
      <c r="BC303" s="110">
        <f t="shared" si="1363"/>
        <v>0</v>
      </c>
    </row>
    <row r="304" spans="1:55" s="109" customFormat="1" ht="17.25" hidden="1" customHeight="1" x14ac:dyDescent="0.25">
      <c r="A304" s="147" t="s">
        <v>715</v>
      </c>
      <c r="B304" s="120"/>
      <c r="C304" s="120"/>
      <c r="D304" s="120"/>
      <c r="E304" s="120">
        <v>852</v>
      </c>
      <c r="F304" s="143" t="s">
        <v>101</v>
      </c>
      <c r="G304" s="143" t="s">
        <v>64</v>
      </c>
      <c r="H304" s="145" t="s">
        <v>170</v>
      </c>
      <c r="I304" s="143" t="s">
        <v>19</v>
      </c>
      <c r="J304" s="110">
        <v>1178200</v>
      </c>
      <c r="K304" s="110"/>
      <c r="L304" s="110">
        <f>J304</f>
        <v>1178200</v>
      </c>
      <c r="M304" s="110"/>
      <c r="N304" s="110"/>
      <c r="O304" s="110"/>
      <c r="P304" s="110">
        <f>N304</f>
        <v>0</v>
      </c>
      <c r="Q304" s="110"/>
      <c r="R304" s="110">
        <f t="shared" si="1195"/>
        <v>1178200</v>
      </c>
      <c r="S304" s="110">
        <f t="shared" si="1196"/>
        <v>0</v>
      </c>
      <c r="T304" s="110">
        <f t="shared" si="1197"/>
        <v>1178200</v>
      </c>
      <c r="U304" s="110">
        <f t="shared" si="1198"/>
        <v>0</v>
      </c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>
        <v>1178200</v>
      </c>
      <c r="AF304" s="110"/>
      <c r="AG304" s="110">
        <f>AE304</f>
        <v>1178200</v>
      </c>
      <c r="AH304" s="110"/>
      <c r="AI304" s="110"/>
      <c r="AJ304" s="110"/>
      <c r="AK304" s="110">
        <f>AI304</f>
        <v>0</v>
      </c>
      <c r="AL304" s="110"/>
      <c r="AM304" s="110">
        <f t="shared" ref="AM304" si="1364">AE304+AI304</f>
        <v>1178200</v>
      </c>
      <c r="AN304" s="110">
        <f t="shared" ref="AN304" si="1365">AF304+AJ304</f>
        <v>0</v>
      </c>
      <c r="AO304" s="110">
        <f t="shared" ref="AO304" si="1366">AG304+AK304</f>
        <v>1178200</v>
      </c>
      <c r="AP304" s="110">
        <f t="shared" ref="AP304" si="1367">AH304+AL304</f>
        <v>0</v>
      </c>
      <c r="AQ304" s="110"/>
      <c r="AR304" s="110">
        <v>1178200</v>
      </c>
      <c r="AS304" s="110"/>
      <c r="AT304" s="110">
        <f>AR304</f>
        <v>1178200</v>
      </c>
      <c r="AU304" s="110"/>
      <c r="AV304" s="110"/>
      <c r="AW304" s="110"/>
      <c r="AX304" s="110">
        <f>AV304</f>
        <v>0</v>
      </c>
      <c r="AY304" s="110"/>
      <c r="AZ304" s="110">
        <f t="shared" ref="AZ304" si="1368">AR304+AV304</f>
        <v>1178200</v>
      </c>
      <c r="BA304" s="110">
        <f t="shared" ref="BA304" si="1369">AS304+AW304</f>
        <v>0</v>
      </c>
      <c r="BB304" s="110">
        <f t="shared" ref="BB304" si="1370">AT304+AX304</f>
        <v>1178200</v>
      </c>
      <c r="BC304" s="110">
        <f t="shared" ref="BC304" si="1371">AU304+AY304</f>
        <v>0</v>
      </c>
    </row>
    <row r="305" spans="1:55" s="109" customFormat="1" ht="62.25" customHeight="1" x14ac:dyDescent="0.25">
      <c r="A305" s="147" t="s">
        <v>171</v>
      </c>
      <c r="B305" s="35"/>
      <c r="C305" s="35"/>
      <c r="D305" s="35"/>
      <c r="E305" s="120">
        <v>852</v>
      </c>
      <c r="F305" s="143" t="s">
        <v>101</v>
      </c>
      <c r="G305" s="143" t="s">
        <v>64</v>
      </c>
      <c r="H305" s="145" t="s">
        <v>172</v>
      </c>
      <c r="I305" s="143"/>
      <c r="J305" s="110">
        <f>J306+J308+J310</f>
        <v>13872700</v>
      </c>
      <c r="K305" s="110">
        <f t="shared" ref="K305:U305" si="1372">K306+K308+K310</f>
        <v>0</v>
      </c>
      <c r="L305" s="110">
        <f t="shared" si="1372"/>
        <v>13872700</v>
      </c>
      <c r="M305" s="110">
        <f t="shared" si="1372"/>
        <v>0</v>
      </c>
      <c r="N305" s="110">
        <f t="shared" si="1372"/>
        <v>278300</v>
      </c>
      <c r="O305" s="110">
        <f t="shared" ref="O305" si="1373">O306+O308+O310</f>
        <v>0</v>
      </c>
      <c r="P305" s="110">
        <f t="shared" ref="P305" si="1374">P306+P308+P310</f>
        <v>278300</v>
      </c>
      <c r="Q305" s="110">
        <f t="shared" ref="Q305" si="1375">Q306+Q308+Q310</f>
        <v>0</v>
      </c>
      <c r="R305" s="110">
        <f t="shared" si="1372"/>
        <v>14151000</v>
      </c>
      <c r="S305" s="110">
        <f t="shared" si="1372"/>
        <v>0</v>
      </c>
      <c r="T305" s="110">
        <f t="shared" si="1372"/>
        <v>14151000</v>
      </c>
      <c r="U305" s="110">
        <f t="shared" si="1372"/>
        <v>0</v>
      </c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>
        <f t="shared" ref="AE305:AR305" si="1376">AE306+AE308+AE310</f>
        <v>13872700</v>
      </c>
      <c r="AF305" s="110">
        <f t="shared" ref="AF305" si="1377">AF306+AF308+AF310</f>
        <v>0</v>
      </c>
      <c r="AG305" s="110">
        <f t="shared" ref="AG305" si="1378">AG306+AG308+AG310</f>
        <v>13872700</v>
      </c>
      <c r="AH305" s="110">
        <f t="shared" ref="AH305:AP305" si="1379">AH306+AH308+AH310</f>
        <v>0</v>
      </c>
      <c r="AI305" s="110">
        <f t="shared" si="1379"/>
        <v>0</v>
      </c>
      <c r="AJ305" s="110">
        <f t="shared" si="1379"/>
        <v>0</v>
      </c>
      <c r="AK305" s="110">
        <f t="shared" si="1379"/>
        <v>0</v>
      </c>
      <c r="AL305" s="110">
        <f t="shared" si="1379"/>
        <v>0</v>
      </c>
      <c r="AM305" s="110">
        <f t="shared" si="1379"/>
        <v>13872700</v>
      </c>
      <c r="AN305" s="110">
        <f t="shared" si="1379"/>
        <v>0</v>
      </c>
      <c r="AO305" s="110">
        <f t="shared" si="1379"/>
        <v>13872700</v>
      </c>
      <c r="AP305" s="110">
        <f t="shared" si="1379"/>
        <v>0</v>
      </c>
      <c r="AQ305" s="110"/>
      <c r="AR305" s="110">
        <f t="shared" si="1376"/>
        <v>13872700</v>
      </c>
      <c r="AS305" s="110">
        <f t="shared" ref="AS305" si="1380">AS306+AS308+AS310</f>
        <v>0</v>
      </c>
      <c r="AT305" s="110">
        <f t="shared" ref="AT305" si="1381">AT306+AT308+AT310</f>
        <v>13872700</v>
      </c>
      <c r="AU305" s="110">
        <f t="shared" ref="AU305:BC305" si="1382">AU306+AU308+AU310</f>
        <v>0</v>
      </c>
      <c r="AV305" s="110">
        <f t="shared" si="1382"/>
        <v>0</v>
      </c>
      <c r="AW305" s="110">
        <f t="shared" si="1382"/>
        <v>0</v>
      </c>
      <c r="AX305" s="110">
        <f t="shared" si="1382"/>
        <v>0</v>
      </c>
      <c r="AY305" s="110">
        <f t="shared" si="1382"/>
        <v>0</v>
      </c>
      <c r="AZ305" s="110">
        <f t="shared" si="1382"/>
        <v>13872700</v>
      </c>
      <c r="BA305" s="110">
        <f t="shared" si="1382"/>
        <v>0</v>
      </c>
      <c r="BB305" s="110">
        <f t="shared" si="1382"/>
        <v>13872700</v>
      </c>
      <c r="BC305" s="110">
        <f t="shared" si="1382"/>
        <v>0</v>
      </c>
    </row>
    <row r="306" spans="1:55" s="109" customFormat="1" ht="133.5" customHeight="1" x14ac:dyDescent="0.25">
      <c r="A306" s="147" t="s">
        <v>16</v>
      </c>
      <c r="B306" s="120"/>
      <c r="C306" s="120"/>
      <c r="D306" s="120"/>
      <c r="E306" s="120">
        <v>852</v>
      </c>
      <c r="F306" s="143" t="s">
        <v>101</v>
      </c>
      <c r="G306" s="143" t="s">
        <v>64</v>
      </c>
      <c r="H306" s="145" t="s">
        <v>172</v>
      </c>
      <c r="I306" s="143" t="s">
        <v>18</v>
      </c>
      <c r="J306" s="110">
        <f t="shared" ref="J306:BC306" si="1383">J307</f>
        <v>13012000</v>
      </c>
      <c r="K306" s="110">
        <f t="shared" si="1383"/>
        <v>0</v>
      </c>
      <c r="L306" s="110">
        <f t="shared" si="1383"/>
        <v>13012000</v>
      </c>
      <c r="M306" s="110">
        <f t="shared" si="1383"/>
        <v>0</v>
      </c>
      <c r="N306" s="110">
        <f t="shared" si="1383"/>
        <v>61000</v>
      </c>
      <c r="O306" s="110">
        <f t="shared" si="1383"/>
        <v>0</v>
      </c>
      <c r="P306" s="110">
        <f t="shared" si="1383"/>
        <v>61000</v>
      </c>
      <c r="Q306" s="110">
        <f t="shared" si="1383"/>
        <v>0</v>
      </c>
      <c r="R306" s="110">
        <f t="shared" si="1383"/>
        <v>13073000</v>
      </c>
      <c r="S306" s="110">
        <f t="shared" si="1383"/>
        <v>0</v>
      </c>
      <c r="T306" s="110">
        <f t="shared" si="1383"/>
        <v>13073000</v>
      </c>
      <c r="U306" s="110">
        <f t="shared" si="1383"/>
        <v>0</v>
      </c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>
        <f t="shared" si="1383"/>
        <v>13012000</v>
      </c>
      <c r="AF306" s="110">
        <f t="shared" si="1383"/>
        <v>0</v>
      </c>
      <c r="AG306" s="110">
        <f t="shared" si="1383"/>
        <v>13012000</v>
      </c>
      <c r="AH306" s="110">
        <f t="shared" si="1383"/>
        <v>0</v>
      </c>
      <c r="AI306" s="110">
        <f t="shared" si="1383"/>
        <v>0</v>
      </c>
      <c r="AJ306" s="110">
        <f t="shared" si="1383"/>
        <v>0</v>
      </c>
      <c r="AK306" s="110">
        <f t="shared" si="1383"/>
        <v>0</v>
      </c>
      <c r="AL306" s="110">
        <f t="shared" si="1383"/>
        <v>0</v>
      </c>
      <c r="AM306" s="110">
        <f t="shared" si="1383"/>
        <v>13012000</v>
      </c>
      <c r="AN306" s="110">
        <f t="shared" si="1383"/>
        <v>0</v>
      </c>
      <c r="AO306" s="110">
        <f t="shared" si="1383"/>
        <v>13012000</v>
      </c>
      <c r="AP306" s="110">
        <f t="shared" si="1383"/>
        <v>0</v>
      </c>
      <c r="AQ306" s="110"/>
      <c r="AR306" s="110">
        <f t="shared" si="1383"/>
        <v>13012000</v>
      </c>
      <c r="AS306" s="110">
        <f t="shared" si="1383"/>
        <v>0</v>
      </c>
      <c r="AT306" s="110">
        <f t="shared" si="1383"/>
        <v>13012000</v>
      </c>
      <c r="AU306" s="110">
        <f t="shared" si="1383"/>
        <v>0</v>
      </c>
      <c r="AV306" s="110">
        <f t="shared" si="1383"/>
        <v>0</v>
      </c>
      <c r="AW306" s="110">
        <f t="shared" si="1383"/>
        <v>0</v>
      </c>
      <c r="AX306" s="110">
        <f t="shared" si="1383"/>
        <v>0</v>
      </c>
      <c r="AY306" s="110">
        <f t="shared" si="1383"/>
        <v>0</v>
      </c>
      <c r="AZ306" s="110">
        <f t="shared" si="1383"/>
        <v>13012000</v>
      </c>
      <c r="BA306" s="110">
        <f t="shared" si="1383"/>
        <v>0</v>
      </c>
      <c r="BB306" s="110">
        <f t="shared" si="1383"/>
        <v>13012000</v>
      </c>
      <c r="BC306" s="110">
        <f t="shared" si="1383"/>
        <v>0</v>
      </c>
    </row>
    <row r="307" spans="1:55" s="109" customFormat="1" ht="47.25" customHeight="1" x14ac:dyDescent="0.25">
      <c r="A307" s="147" t="s">
        <v>715</v>
      </c>
      <c r="B307" s="120"/>
      <c r="C307" s="120"/>
      <c r="D307" s="120"/>
      <c r="E307" s="120">
        <v>852</v>
      </c>
      <c r="F307" s="143" t="s">
        <v>101</v>
      </c>
      <c r="G307" s="143" t="s">
        <v>64</v>
      </c>
      <c r="H307" s="145" t="s">
        <v>172</v>
      </c>
      <c r="I307" s="143" t="s">
        <v>19</v>
      </c>
      <c r="J307" s="110">
        <v>13012000</v>
      </c>
      <c r="K307" s="110"/>
      <c r="L307" s="110">
        <f>J307</f>
        <v>13012000</v>
      </c>
      <c r="M307" s="110"/>
      <c r="N307" s="110">
        <f>61000</f>
        <v>61000</v>
      </c>
      <c r="O307" s="110"/>
      <c r="P307" s="110">
        <f>N307</f>
        <v>61000</v>
      </c>
      <c r="Q307" s="110"/>
      <c r="R307" s="110">
        <f t="shared" si="1195"/>
        <v>13073000</v>
      </c>
      <c r="S307" s="110">
        <f t="shared" si="1196"/>
        <v>0</v>
      </c>
      <c r="T307" s="110">
        <f t="shared" si="1197"/>
        <v>13073000</v>
      </c>
      <c r="U307" s="110">
        <f t="shared" si="1198"/>
        <v>0</v>
      </c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>
        <v>13012000</v>
      </c>
      <c r="AF307" s="110"/>
      <c r="AG307" s="110">
        <f>AE307</f>
        <v>13012000</v>
      </c>
      <c r="AH307" s="110"/>
      <c r="AI307" s="110"/>
      <c r="AJ307" s="110"/>
      <c r="AK307" s="110">
        <f>AI307</f>
        <v>0</v>
      </c>
      <c r="AL307" s="110"/>
      <c r="AM307" s="110">
        <f t="shared" ref="AM307" si="1384">AE307+AI307</f>
        <v>13012000</v>
      </c>
      <c r="AN307" s="110">
        <f t="shared" ref="AN307" si="1385">AF307+AJ307</f>
        <v>0</v>
      </c>
      <c r="AO307" s="110">
        <f t="shared" ref="AO307" si="1386">AG307+AK307</f>
        <v>13012000</v>
      </c>
      <c r="AP307" s="110">
        <f t="shared" ref="AP307" si="1387">AH307+AL307</f>
        <v>0</v>
      </c>
      <c r="AQ307" s="110"/>
      <c r="AR307" s="110">
        <v>13012000</v>
      </c>
      <c r="AS307" s="110"/>
      <c r="AT307" s="110">
        <f>AR307</f>
        <v>13012000</v>
      </c>
      <c r="AU307" s="110"/>
      <c r="AV307" s="110"/>
      <c r="AW307" s="110"/>
      <c r="AX307" s="110">
        <f>AV307</f>
        <v>0</v>
      </c>
      <c r="AY307" s="110"/>
      <c r="AZ307" s="110">
        <f t="shared" ref="AZ307" si="1388">AR307+AV307</f>
        <v>13012000</v>
      </c>
      <c r="BA307" s="110">
        <f t="shared" ref="BA307" si="1389">AS307+AW307</f>
        <v>0</v>
      </c>
      <c r="BB307" s="110">
        <f t="shared" ref="BB307" si="1390">AT307+AX307</f>
        <v>13012000</v>
      </c>
      <c r="BC307" s="110">
        <f t="shared" ref="BC307" si="1391">AU307+AY307</f>
        <v>0</v>
      </c>
    </row>
    <row r="308" spans="1:55" s="109" customFormat="1" ht="62.25" customHeight="1" x14ac:dyDescent="0.25">
      <c r="A308" s="147" t="s">
        <v>22</v>
      </c>
      <c r="B308" s="111"/>
      <c r="C308" s="111"/>
      <c r="D308" s="111"/>
      <c r="E308" s="120">
        <v>852</v>
      </c>
      <c r="F308" s="143" t="s">
        <v>101</v>
      </c>
      <c r="G308" s="143" t="s">
        <v>64</v>
      </c>
      <c r="H308" s="145" t="s">
        <v>172</v>
      </c>
      <c r="I308" s="143" t="s">
        <v>23</v>
      </c>
      <c r="J308" s="110">
        <f t="shared" ref="J308:BC308" si="1392">J309</f>
        <v>839500</v>
      </c>
      <c r="K308" s="110">
        <f t="shared" si="1392"/>
        <v>0</v>
      </c>
      <c r="L308" s="110">
        <f t="shared" si="1392"/>
        <v>839500</v>
      </c>
      <c r="M308" s="110">
        <f t="shared" si="1392"/>
        <v>0</v>
      </c>
      <c r="N308" s="110">
        <f t="shared" si="1392"/>
        <v>217300</v>
      </c>
      <c r="O308" s="110">
        <f t="shared" si="1392"/>
        <v>0</v>
      </c>
      <c r="P308" s="110">
        <f t="shared" si="1392"/>
        <v>217300</v>
      </c>
      <c r="Q308" s="110">
        <f t="shared" si="1392"/>
        <v>0</v>
      </c>
      <c r="R308" s="110">
        <f t="shared" si="1392"/>
        <v>1056800</v>
      </c>
      <c r="S308" s="110">
        <f t="shared" si="1392"/>
        <v>0</v>
      </c>
      <c r="T308" s="110">
        <f t="shared" si="1392"/>
        <v>1056800</v>
      </c>
      <c r="U308" s="110">
        <f t="shared" si="1392"/>
        <v>0</v>
      </c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>
        <f t="shared" si="1392"/>
        <v>839500</v>
      </c>
      <c r="AF308" s="110">
        <f t="shared" si="1392"/>
        <v>0</v>
      </c>
      <c r="AG308" s="110">
        <f t="shared" si="1392"/>
        <v>839500</v>
      </c>
      <c r="AH308" s="110">
        <f t="shared" si="1392"/>
        <v>0</v>
      </c>
      <c r="AI308" s="110">
        <f t="shared" si="1392"/>
        <v>0</v>
      </c>
      <c r="AJ308" s="110">
        <f t="shared" si="1392"/>
        <v>0</v>
      </c>
      <c r="AK308" s="110">
        <f t="shared" si="1392"/>
        <v>0</v>
      </c>
      <c r="AL308" s="110">
        <f t="shared" si="1392"/>
        <v>0</v>
      </c>
      <c r="AM308" s="110">
        <f t="shared" si="1392"/>
        <v>839500</v>
      </c>
      <c r="AN308" s="110">
        <f t="shared" si="1392"/>
        <v>0</v>
      </c>
      <c r="AO308" s="110">
        <f t="shared" si="1392"/>
        <v>839500</v>
      </c>
      <c r="AP308" s="110">
        <f t="shared" si="1392"/>
        <v>0</v>
      </c>
      <c r="AQ308" s="110"/>
      <c r="AR308" s="110">
        <f t="shared" si="1392"/>
        <v>839500</v>
      </c>
      <c r="AS308" s="110">
        <f t="shared" si="1392"/>
        <v>0</v>
      </c>
      <c r="AT308" s="110">
        <f t="shared" si="1392"/>
        <v>839500</v>
      </c>
      <c r="AU308" s="110">
        <f t="shared" si="1392"/>
        <v>0</v>
      </c>
      <c r="AV308" s="110">
        <f t="shared" si="1392"/>
        <v>0</v>
      </c>
      <c r="AW308" s="110">
        <f t="shared" si="1392"/>
        <v>0</v>
      </c>
      <c r="AX308" s="110">
        <f t="shared" si="1392"/>
        <v>0</v>
      </c>
      <c r="AY308" s="110">
        <f t="shared" si="1392"/>
        <v>0</v>
      </c>
      <c r="AZ308" s="110">
        <f t="shared" si="1392"/>
        <v>839500</v>
      </c>
      <c r="BA308" s="110">
        <f t="shared" si="1392"/>
        <v>0</v>
      </c>
      <c r="BB308" s="110">
        <f t="shared" si="1392"/>
        <v>839500</v>
      </c>
      <c r="BC308" s="110">
        <f t="shared" si="1392"/>
        <v>0</v>
      </c>
    </row>
    <row r="309" spans="1:55" s="109" customFormat="1" ht="62.25" customHeight="1" x14ac:dyDescent="0.25">
      <c r="A309" s="147" t="s">
        <v>9</v>
      </c>
      <c r="B309" s="35"/>
      <c r="C309" s="35"/>
      <c r="D309" s="35"/>
      <c r="E309" s="120">
        <v>852</v>
      </c>
      <c r="F309" s="143" t="s">
        <v>101</v>
      </c>
      <c r="G309" s="143" t="s">
        <v>64</v>
      </c>
      <c r="H309" s="145" t="s">
        <v>172</v>
      </c>
      <c r="I309" s="143" t="s">
        <v>24</v>
      </c>
      <c r="J309" s="110">
        <v>839500</v>
      </c>
      <c r="K309" s="110"/>
      <c r="L309" s="110">
        <f>J309</f>
        <v>839500</v>
      </c>
      <c r="M309" s="110"/>
      <c r="N309" s="110">
        <f>45000+47600+44000+80700</f>
        <v>217300</v>
      </c>
      <c r="O309" s="110"/>
      <c r="P309" s="110">
        <f>N309</f>
        <v>217300</v>
      </c>
      <c r="Q309" s="110"/>
      <c r="R309" s="110">
        <f t="shared" si="1195"/>
        <v>1056800</v>
      </c>
      <c r="S309" s="110">
        <f t="shared" si="1196"/>
        <v>0</v>
      </c>
      <c r="T309" s="110">
        <f t="shared" si="1197"/>
        <v>1056800</v>
      </c>
      <c r="U309" s="110">
        <f t="shared" si="1198"/>
        <v>0</v>
      </c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>
        <v>839500</v>
      </c>
      <c r="AF309" s="110"/>
      <c r="AG309" s="110">
        <f>AE309</f>
        <v>839500</v>
      </c>
      <c r="AH309" s="110"/>
      <c r="AI309" s="110"/>
      <c r="AJ309" s="110"/>
      <c r="AK309" s="110">
        <f>AI309</f>
        <v>0</v>
      </c>
      <c r="AL309" s="110"/>
      <c r="AM309" s="110">
        <f t="shared" ref="AM309" si="1393">AE309+AI309</f>
        <v>839500</v>
      </c>
      <c r="AN309" s="110">
        <f t="shared" ref="AN309" si="1394">AF309+AJ309</f>
        <v>0</v>
      </c>
      <c r="AO309" s="110">
        <f t="shared" ref="AO309" si="1395">AG309+AK309</f>
        <v>839500</v>
      </c>
      <c r="AP309" s="110">
        <f t="shared" ref="AP309" si="1396">AH309+AL309</f>
        <v>0</v>
      </c>
      <c r="AQ309" s="110"/>
      <c r="AR309" s="110">
        <v>839500</v>
      </c>
      <c r="AS309" s="110"/>
      <c r="AT309" s="110">
        <f>AR309</f>
        <v>839500</v>
      </c>
      <c r="AU309" s="110"/>
      <c r="AV309" s="110"/>
      <c r="AW309" s="110"/>
      <c r="AX309" s="110">
        <f>AV309</f>
        <v>0</v>
      </c>
      <c r="AY309" s="110"/>
      <c r="AZ309" s="110">
        <f t="shared" ref="AZ309" si="1397">AR309+AV309</f>
        <v>839500</v>
      </c>
      <c r="BA309" s="110">
        <f t="shared" ref="BA309" si="1398">AS309+AW309</f>
        <v>0</v>
      </c>
      <c r="BB309" s="110">
        <f t="shared" ref="BB309" si="1399">AT309+AX309</f>
        <v>839500</v>
      </c>
      <c r="BC309" s="110">
        <f t="shared" ref="BC309" si="1400">AU309+AY309</f>
        <v>0</v>
      </c>
    </row>
    <row r="310" spans="1:55" s="109" customFormat="1" ht="17.25" hidden="1" customHeight="1" x14ac:dyDescent="0.25">
      <c r="A310" s="147" t="s">
        <v>25</v>
      </c>
      <c r="B310" s="35"/>
      <c r="C310" s="35"/>
      <c r="D310" s="35"/>
      <c r="E310" s="120">
        <v>852</v>
      </c>
      <c r="F310" s="143" t="s">
        <v>101</v>
      </c>
      <c r="G310" s="143" t="s">
        <v>64</v>
      </c>
      <c r="H310" s="145" t="s">
        <v>172</v>
      </c>
      <c r="I310" s="143" t="s">
        <v>26</v>
      </c>
      <c r="J310" s="110">
        <f t="shared" ref="J310:BC310" si="1401">J311</f>
        <v>21200</v>
      </c>
      <c r="K310" s="110">
        <f t="shared" si="1401"/>
        <v>0</v>
      </c>
      <c r="L310" s="110">
        <f t="shared" si="1401"/>
        <v>21200</v>
      </c>
      <c r="M310" s="110">
        <f t="shared" si="1401"/>
        <v>0</v>
      </c>
      <c r="N310" s="110">
        <f t="shared" si="1401"/>
        <v>0</v>
      </c>
      <c r="O310" s="110">
        <f t="shared" si="1401"/>
        <v>0</v>
      </c>
      <c r="P310" s="110">
        <f t="shared" si="1401"/>
        <v>0</v>
      </c>
      <c r="Q310" s="110">
        <f t="shared" si="1401"/>
        <v>0</v>
      </c>
      <c r="R310" s="110">
        <f t="shared" si="1401"/>
        <v>21200</v>
      </c>
      <c r="S310" s="110">
        <f t="shared" si="1401"/>
        <v>0</v>
      </c>
      <c r="T310" s="110">
        <f t="shared" si="1401"/>
        <v>21200</v>
      </c>
      <c r="U310" s="110">
        <f t="shared" si="1401"/>
        <v>0</v>
      </c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>
        <f t="shared" si="1401"/>
        <v>21200</v>
      </c>
      <c r="AF310" s="110">
        <f t="shared" si="1401"/>
        <v>0</v>
      </c>
      <c r="AG310" s="110">
        <f t="shared" si="1401"/>
        <v>21200</v>
      </c>
      <c r="AH310" s="110">
        <f t="shared" si="1401"/>
        <v>0</v>
      </c>
      <c r="AI310" s="110">
        <f t="shared" si="1401"/>
        <v>0</v>
      </c>
      <c r="AJ310" s="110">
        <f t="shared" si="1401"/>
        <v>0</v>
      </c>
      <c r="AK310" s="110">
        <f t="shared" si="1401"/>
        <v>0</v>
      </c>
      <c r="AL310" s="110">
        <f t="shared" si="1401"/>
        <v>0</v>
      </c>
      <c r="AM310" s="110">
        <f t="shared" si="1401"/>
        <v>21200</v>
      </c>
      <c r="AN310" s="110">
        <f t="shared" si="1401"/>
        <v>0</v>
      </c>
      <c r="AO310" s="110">
        <f t="shared" si="1401"/>
        <v>21200</v>
      </c>
      <c r="AP310" s="110">
        <f t="shared" si="1401"/>
        <v>0</v>
      </c>
      <c r="AQ310" s="110"/>
      <c r="AR310" s="110">
        <f t="shared" si="1401"/>
        <v>21200</v>
      </c>
      <c r="AS310" s="110">
        <f t="shared" si="1401"/>
        <v>0</v>
      </c>
      <c r="AT310" s="110">
        <f t="shared" si="1401"/>
        <v>21200</v>
      </c>
      <c r="AU310" s="110">
        <f t="shared" si="1401"/>
        <v>0</v>
      </c>
      <c r="AV310" s="110">
        <f t="shared" si="1401"/>
        <v>0</v>
      </c>
      <c r="AW310" s="110">
        <f t="shared" si="1401"/>
        <v>0</v>
      </c>
      <c r="AX310" s="110">
        <f t="shared" si="1401"/>
        <v>0</v>
      </c>
      <c r="AY310" s="110">
        <f t="shared" si="1401"/>
        <v>0</v>
      </c>
      <c r="AZ310" s="110">
        <f t="shared" si="1401"/>
        <v>21200</v>
      </c>
      <c r="BA310" s="110">
        <f t="shared" si="1401"/>
        <v>0</v>
      </c>
      <c r="BB310" s="110">
        <f t="shared" si="1401"/>
        <v>21200</v>
      </c>
      <c r="BC310" s="110">
        <f t="shared" si="1401"/>
        <v>0</v>
      </c>
    </row>
    <row r="311" spans="1:55" s="109" customFormat="1" ht="17.25" hidden="1" customHeight="1" x14ac:dyDescent="0.25">
      <c r="A311" s="147" t="s">
        <v>27</v>
      </c>
      <c r="B311" s="35"/>
      <c r="C311" s="35"/>
      <c r="D311" s="35"/>
      <c r="E311" s="120">
        <v>852</v>
      </c>
      <c r="F311" s="143" t="s">
        <v>101</v>
      </c>
      <c r="G311" s="143" t="s">
        <v>64</v>
      </c>
      <c r="H311" s="145" t="s">
        <v>172</v>
      </c>
      <c r="I311" s="143" t="s">
        <v>28</v>
      </c>
      <c r="J311" s="110">
        <v>21200</v>
      </c>
      <c r="K311" s="110"/>
      <c r="L311" s="110">
        <f>J311</f>
        <v>21200</v>
      </c>
      <c r="M311" s="110"/>
      <c r="N311" s="110"/>
      <c r="O311" s="110"/>
      <c r="P311" s="110">
        <f>N311</f>
        <v>0</v>
      </c>
      <c r="Q311" s="110"/>
      <c r="R311" s="110">
        <f t="shared" si="1195"/>
        <v>21200</v>
      </c>
      <c r="S311" s="110">
        <f t="shared" si="1196"/>
        <v>0</v>
      </c>
      <c r="T311" s="110">
        <f t="shared" si="1197"/>
        <v>21200</v>
      </c>
      <c r="U311" s="110">
        <f t="shared" si="1198"/>
        <v>0</v>
      </c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>
        <v>21200</v>
      </c>
      <c r="AF311" s="110"/>
      <c r="AG311" s="110">
        <f>AE311</f>
        <v>21200</v>
      </c>
      <c r="AH311" s="110"/>
      <c r="AI311" s="110"/>
      <c r="AJ311" s="110"/>
      <c r="AK311" s="110">
        <f>AI311</f>
        <v>0</v>
      </c>
      <c r="AL311" s="110"/>
      <c r="AM311" s="110">
        <f t="shared" ref="AM311" si="1402">AE311+AI311</f>
        <v>21200</v>
      </c>
      <c r="AN311" s="110">
        <f t="shared" ref="AN311" si="1403">AF311+AJ311</f>
        <v>0</v>
      </c>
      <c r="AO311" s="110">
        <f t="shared" ref="AO311" si="1404">AG311+AK311</f>
        <v>21200</v>
      </c>
      <c r="AP311" s="110">
        <f t="shared" ref="AP311" si="1405">AH311+AL311</f>
        <v>0</v>
      </c>
      <c r="AQ311" s="110"/>
      <c r="AR311" s="110">
        <v>21200</v>
      </c>
      <c r="AS311" s="110"/>
      <c r="AT311" s="110">
        <f>AR311</f>
        <v>21200</v>
      </c>
      <c r="AU311" s="110"/>
      <c r="AV311" s="110"/>
      <c r="AW311" s="110"/>
      <c r="AX311" s="110">
        <f>AV311</f>
        <v>0</v>
      </c>
      <c r="AY311" s="110"/>
      <c r="AZ311" s="110">
        <f t="shared" ref="AZ311" si="1406">AR311+AV311</f>
        <v>21200</v>
      </c>
      <c r="BA311" s="110">
        <f t="shared" ref="BA311" si="1407">AS311+AW311</f>
        <v>0</v>
      </c>
      <c r="BB311" s="110">
        <f t="shared" ref="BB311" si="1408">AT311+AX311</f>
        <v>21200</v>
      </c>
      <c r="BC311" s="110">
        <f t="shared" ref="BC311" si="1409">AU311+AY311</f>
        <v>0</v>
      </c>
    </row>
    <row r="312" spans="1:55" s="109" customFormat="1" ht="24.75" hidden="1" customHeight="1" x14ac:dyDescent="0.25">
      <c r="A312" s="147" t="s">
        <v>745</v>
      </c>
      <c r="B312" s="146"/>
      <c r="C312" s="146"/>
      <c r="D312" s="146"/>
      <c r="E312" s="120">
        <v>852</v>
      </c>
      <c r="F312" s="143" t="s">
        <v>101</v>
      </c>
      <c r="G312" s="143" t="s">
        <v>64</v>
      </c>
      <c r="H312" s="145" t="s">
        <v>746</v>
      </c>
      <c r="I312" s="143"/>
      <c r="J312" s="110">
        <f t="shared" ref="J312:AV313" si="1410">J313</f>
        <v>1428000</v>
      </c>
      <c r="K312" s="110">
        <f t="shared" si="1410"/>
        <v>1428000</v>
      </c>
      <c r="L312" s="110">
        <f t="shared" si="1410"/>
        <v>0</v>
      </c>
      <c r="M312" s="110">
        <f t="shared" si="1410"/>
        <v>0</v>
      </c>
      <c r="N312" s="110">
        <f t="shared" si="1410"/>
        <v>0</v>
      </c>
      <c r="O312" s="110">
        <f t="shared" si="1410"/>
        <v>0</v>
      </c>
      <c r="P312" s="110">
        <f t="shared" si="1410"/>
        <v>0</v>
      </c>
      <c r="Q312" s="110">
        <f t="shared" si="1410"/>
        <v>0</v>
      </c>
      <c r="R312" s="110">
        <f t="shared" si="1410"/>
        <v>1428000</v>
      </c>
      <c r="S312" s="110">
        <f t="shared" si="1410"/>
        <v>1428000</v>
      </c>
      <c r="T312" s="110">
        <f t="shared" si="1410"/>
        <v>0</v>
      </c>
      <c r="U312" s="110">
        <f t="shared" si="1410"/>
        <v>0</v>
      </c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>
        <f t="shared" si="1410"/>
        <v>1428000</v>
      </c>
      <c r="AF312" s="110">
        <f t="shared" si="1410"/>
        <v>1428000</v>
      </c>
      <c r="AG312" s="110">
        <f t="shared" si="1410"/>
        <v>0</v>
      </c>
      <c r="AH312" s="110">
        <f t="shared" si="1410"/>
        <v>0</v>
      </c>
      <c r="AI312" s="110">
        <f t="shared" si="1410"/>
        <v>0</v>
      </c>
      <c r="AJ312" s="110">
        <f t="shared" si="1410"/>
        <v>0</v>
      </c>
      <c r="AK312" s="110">
        <f t="shared" si="1410"/>
        <v>0</v>
      </c>
      <c r="AL312" s="110">
        <f t="shared" si="1410"/>
        <v>0</v>
      </c>
      <c r="AM312" s="110">
        <f t="shared" si="1410"/>
        <v>1428000</v>
      </c>
      <c r="AN312" s="110">
        <f t="shared" si="1410"/>
        <v>1428000</v>
      </c>
      <c r="AO312" s="110">
        <f t="shared" si="1410"/>
        <v>0</v>
      </c>
      <c r="AP312" s="110">
        <f t="shared" si="1410"/>
        <v>0</v>
      </c>
      <c r="AQ312" s="110"/>
      <c r="AR312" s="110">
        <f t="shared" si="1410"/>
        <v>1428000</v>
      </c>
      <c r="AS312" s="110">
        <f t="shared" si="1410"/>
        <v>1428000</v>
      </c>
      <c r="AT312" s="110">
        <f t="shared" si="1410"/>
        <v>0</v>
      </c>
      <c r="AU312" s="110">
        <f t="shared" si="1410"/>
        <v>0</v>
      </c>
      <c r="AV312" s="110">
        <f t="shared" si="1410"/>
        <v>0</v>
      </c>
      <c r="AW312" s="110">
        <f t="shared" ref="AV312:BC313" si="1411">AW313</f>
        <v>0</v>
      </c>
      <c r="AX312" s="110">
        <f t="shared" si="1411"/>
        <v>0</v>
      </c>
      <c r="AY312" s="110">
        <f t="shared" si="1411"/>
        <v>0</v>
      </c>
      <c r="AZ312" s="110">
        <f t="shared" si="1411"/>
        <v>1428000</v>
      </c>
      <c r="BA312" s="110">
        <f t="shared" si="1411"/>
        <v>1428000</v>
      </c>
      <c r="BB312" s="110">
        <f t="shared" si="1411"/>
        <v>0</v>
      </c>
      <c r="BC312" s="110">
        <f t="shared" si="1411"/>
        <v>0</v>
      </c>
    </row>
    <row r="313" spans="1:55" s="109" customFormat="1" ht="17.25" hidden="1" customHeight="1" x14ac:dyDescent="0.25">
      <c r="A313" s="147" t="s">
        <v>126</v>
      </c>
      <c r="B313" s="146"/>
      <c r="C313" s="146"/>
      <c r="D313" s="146"/>
      <c r="E313" s="120">
        <v>852</v>
      </c>
      <c r="F313" s="143" t="s">
        <v>101</v>
      </c>
      <c r="G313" s="143" t="s">
        <v>64</v>
      </c>
      <c r="H313" s="145" t="s">
        <v>746</v>
      </c>
      <c r="I313" s="143" t="s">
        <v>127</v>
      </c>
      <c r="J313" s="110">
        <f t="shared" si="1410"/>
        <v>1428000</v>
      </c>
      <c r="K313" s="110">
        <f t="shared" si="1410"/>
        <v>1428000</v>
      </c>
      <c r="L313" s="110">
        <f t="shared" si="1410"/>
        <v>0</v>
      </c>
      <c r="M313" s="110">
        <f t="shared" si="1410"/>
        <v>0</v>
      </c>
      <c r="N313" s="110">
        <f t="shared" si="1410"/>
        <v>0</v>
      </c>
      <c r="O313" s="110">
        <f t="shared" si="1410"/>
        <v>0</v>
      </c>
      <c r="P313" s="110">
        <f t="shared" si="1410"/>
        <v>0</v>
      </c>
      <c r="Q313" s="110">
        <f t="shared" si="1410"/>
        <v>0</v>
      </c>
      <c r="R313" s="110">
        <f t="shared" si="1410"/>
        <v>1428000</v>
      </c>
      <c r="S313" s="110">
        <f t="shared" si="1410"/>
        <v>1428000</v>
      </c>
      <c r="T313" s="110">
        <f t="shared" si="1410"/>
        <v>0</v>
      </c>
      <c r="U313" s="110">
        <f t="shared" si="1410"/>
        <v>0</v>
      </c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>
        <f t="shared" si="1410"/>
        <v>1428000</v>
      </c>
      <c r="AF313" s="110">
        <f t="shared" si="1410"/>
        <v>1428000</v>
      </c>
      <c r="AG313" s="110">
        <f t="shared" si="1410"/>
        <v>0</v>
      </c>
      <c r="AH313" s="110">
        <f t="shared" si="1410"/>
        <v>0</v>
      </c>
      <c r="AI313" s="110">
        <f t="shared" si="1410"/>
        <v>0</v>
      </c>
      <c r="AJ313" s="110">
        <f t="shared" si="1410"/>
        <v>0</v>
      </c>
      <c r="AK313" s="110">
        <f t="shared" si="1410"/>
        <v>0</v>
      </c>
      <c r="AL313" s="110">
        <f t="shared" si="1410"/>
        <v>0</v>
      </c>
      <c r="AM313" s="110">
        <f t="shared" si="1410"/>
        <v>1428000</v>
      </c>
      <c r="AN313" s="110">
        <f t="shared" si="1410"/>
        <v>1428000</v>
      </c>
      <c r="AO313" s="110">
        <f t="shared" si="1410"/>
        <v>0</v>
      </c>
      <c r="AP313" s="110">
        <f t="shared" si="1410"/>
        <v>0</v>
      </c>
      <c r="AQ313" s="110"/>
      <c r="AR313" s="110">
        <f t="shared" si="1410"/>
        <v>1428000</v>
      </c>
      <c r="AS313" s="110">
        <f t="shared" si="1410"/>
        <v>1428000</v>
      </c>
      <c r="AT313" s="110">
        <f t="shared" si="1410"/>
        <v>0</v>
      </c>
      <c r="AU313" s="110">
        <f t="shared" si="1410"/>
        <v>0</v>
      </c>
      <c r="AV313" s="110">
        <f t="shared" si="1411"/>
        <v>0</v>
      </c>
      <c r="AW313" s="110">
        <f t="shared" si="1411"/>
        <v>0</v>
      </c>
      <c r="AX313" s="110">
        <f t="shared" si="1411"/>
        <v>0</v>
      </c>
      <c r="AY313" s="110">
        <f t="shared" si="1411"/>
        <v>0</v>
      </c>
      <c r="AZ313" s="110">
        <f t="shared" si="1411"/>
        <v>1428000</v>
      </c>
      <c r="BA313" s="110">
        <f t="shared" si="1411"/>
        <v>1428000</v>
      </c>
      <c r="BB313" s="110">
        <f t="shared" si="1411"/>
        <v>0</v>
      </c>
      <c r="BC313" s="110">
        <f t="shared" si="1411"/>
        <v>0</v>
      </c>
    </row>
    <row r="314" spans="1:55" s="109" customFormat="1" ht="17.25" hidden="1" customHeight="1" x14ac:dyDescent="0.25">
      <c r="A314" s="147" t="s">
        <v>128</v>
      </c>
      <c r="B314" s="146"/>
      <c r="C314" s="146"/>
      <c r="D314" s="146"/>
      <c r="E314" s="120">
        <v>852</v>
      </c>
      <c r="F314" s="143" t="s">
        <v>101</v>
      </c>
      <c r="G314" s="143" t="s">
        <v>64</v>
      </c>
      <c r="H314" s="145" t="s">
        <v>746</v>
      </c>
      <c r="I314" s="143" t="s">
        <v>129</v>
      </c>
      <c r="J314" s="110">
        <v>1428000</v>
      </c>
      <c r="K314" s="110">
        <f>J314</f>
        <v>1428000</v>
      </c>
      <c r="L314" s="110"/>
      <c r="M314" s="110"/>
      <c r="N314" s="110"/>
      <c r="O314" s="110">
        <f>N314</f>
        <v>0</v>
      </c>
      <c r="P314" s="110"/>
      <c r="Q314" s="110"/>
      <c r="R314" s="110">
        <f t="shared" si="1195"/>
        <v>1428000</v>
      </c>
      <c r="S314" s="110">
        <f t="shared" si="1196"/>
        <v>1428000</v>
      </c>
      <c r="T314" s="110">
        <f t="shared" si="1197"/>
        <v>0</v>
      </c>
      <c r="U314" s="110">
        <f t="shared" si="1198"/>
        <v>0</v>
      </c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>
        <v>1428000</v>
      </c>
      <c r="AF314" s="110">
        <f>AE314</f>
        <v>1428000</v>
      </c>
      <c r="AG314" s="110"/>
      <c r="AH314" s="110"/>
      <c r="AI314" s="110"/>
      <c r="AJ314" s="110">
        <f>AI314</f>
        <v>0</v>
      </c>
      <c r="AK314" s="110"/>
      <c r="AL314" s="110"/>
      <c r="AM314" s="110">
        <f t="shared" ref="AM314" si="1412">AE314+AI314</f>
        <v>1428000</v>
      </c>
      <c r="AN314" s="110">
        <f t="shared" ref="AN314" si="1413">AF314+AJ314</f>
        <v>1428000</v>
      </c>
      <c r="AO314" s="110">
        <f t="shared" ref="AO314" si="1414">AG314+AK314</f>
        <v>0</v>
      </c>
      <c r="AP314" s="110">
        <f t="shared" ref="AP314" si="1415">AH314+AL314</f>
        <v>0</v>
      </c>
      <c r="AQ314" s="110"/>
      <c r="AR314" s="110">
        <v>1428000</v>
      </c>
      <c r="AS314" s="110">
        <f>AR314</f>
        <v>1428000</v>
      </c>
      <c r="AT314" s="110"/>
      <c r="AU314" s="110"/>
      <c r="AV314" s="110"/>
      <c r="AW314" s="110">
        <f>AV314</f>
        <v>0</v>
      </c>
      <c r="AX314" s="110"/>
      <c r="AY314" s="110"/>
      <c r="AZ314" s="110">
        <f t="shared" ref="AZ314" si="1416">AR314+AV314</f>
        <v>1428000</v>
      </c>
      <c r="BA314" s="110">
        <f t="shared" ref="BA314" si="1417">AS314+AW314</f>
        <v>1428000</v>
      </c>
      <c r="BB314" s="110">
        <f t="shared" ref="BB314" si="1418">AT314+AX314</f>
        <v>0</v>
      </c>
      <c r="BC314" s="110">
        <f t="shared" ref="BC314" si="1419">AU314+AY314</f>
        <v>0</v>
      </c>
    </row>
    <row r="315" spans="1:55" s="109" customFormat="1" ht="17.25" hidden="1" customHeight="1" x14ac:dyDescent="0.25">
      <c r="A315" s="144" t="s">
        <v>121</v>
      </c>
      <c r="B315" s="146"/>
      <c r="C315" s="146"/>
      <c r="D315" s="146"/>
      <c r="E315" s="120">
        <v>852</v>
      </c>
      <c r="F315" s="25" t="s">
        <v>122</v>
      </c>
      <c r="G315" s="25"/>
      <c r="H315" s="145" t="s">
        <v>61</v>
      </c>
      <c r="I315" s="25"/>
      <c r="J315" s="26">
        <f>J316+J320+J331</f>
        <v>10915837.779999999</v>
      </c>
      <c r="K315" s="26">
        <f t="shared" ref="K315:U315" si="1420">K316+K320+K331</f>
        <v>10915837.779999999</v>
      </c>
      <c r="L315" s="26">
        <f t="shared" si="1420"/>
        <v>0</v>
      </c>
      <c r="M315" s="26">
        <f t="shared" si="1420"/>
        <v>0</v>
      </c>
      <c r="N315" s="26">
        <f t="shared" si="1420"/>
        <v>0</v>
      </c>
      <c r="O315" s="26">
        <f t="shared" ref="O315" si="1421">O316+O320+O331</f>
        <v>0</v>
      </c>
      <c r="P315" s="26">
        <f t="shared" ref="P315" si="1422">P316+P320+P331</f>
        <v>0</v>
      </c>
      <c r="Q315" s="26">
        <f t="shared" ref="Q315" si="1423">Q316+Q320+Q331</f>
        <v>0</v>
      </c>
      <c r="R315" s="26">
        <f t="shared" si="1420"/>
        <v>10915837.779999999</v>
      </c>
      <c r="S315" s="26">
        <f t="shared" si="1420"/>
        <v>10915837.779999999</v>
      </c>
      <c r="T315" s="26">
        <f t="shared" si="1420"/>
        <v>0</v>
      </c>
      <c r="U315" s="26">
        <f t="shared" si="1420"/>
        <v>0</v>
      </c>
      <c r="V315" s="26"/>
      <c r="W315" s="26"/>
      <c r="X315" s="26"/>
      <c r="Y315" s="26"/>
      <c r="Z315" s="26"/>
      <c r="AA315" s="26"/>
      <c r="AB315" s="26"/>
      <c r="AC315" s="26"/>
      <c r="AD315" s="26"/>
      <c r="AE315" s="26">
        <f>AE316+AE320+AE331</f>
        <v>10439834.5</v>
      </c>
      <c r="AF315" s="26">
        <f t="shared" ref="AF315" si="1424">AF316+AF320+AF331</f>
        <v>10439834.5</v>
      </c>
      <c r="AG315" s="26">
        <f t="shared" ref="AG315" si="1425">AG316+AG320+AG331</f>
        <v>0</v>
      </c>
      <c r="AH315" s="26">
        <f t="shared" ref="AH315:AP315" si="1426">AH316+AH320+AH331</f>
        <v>0</v>
      </c>
      <c r="AI315" s="26">
        <f t="shared" si="1426"/>
        <v>0</v>
      </c>
      <c r="AJ315" s="26">
        <f t="shared" si="1426"/>
        <v>0</v>
      </c>
      <c r="AK315" s="26">
        <f t="shared" si="1426"/>
        <v>0</v>
      </c>
      <c r="AL315" s="26">
        <f t="shared" si="1426"/>
        <v>0</v>
      </c>
      <c r="AM315" s="26">
        <f t="shared" si="1426"/>
        <v>10439834.5</v>
      </c>
      <c r="AN315" s="26">
        <f t="shared" si="1426"/>
        <v>10439834.5</v>
      </c>
      <c r="AO315" s="26">
        <f t="shared" si="1426"/>
        <v>0</v>
      </c>
      <c r="AP315" s="26">
        <f t="shared" si="1426"/>
        <v>0</v>
      </c>
      <c r="AQ315" s="26"/>
      <c r="AR315" s="26">
        <f>AR316+AR320+AR331</f>
        <v>8951879.4000000004</v>
      </c>
      <c r="AS315" s="26">
        <f t="shared" ref="AS315" si="1427">AS316+AS320+AS331</f>
        <v>8951879.4000000004</v>
      </c>
      <c r="AT315" s="26">
        <f t="shared" ref="AT315" si="1428">AT316+AT320+AT331</f>
        <v>0</v>
      </c>
      <c r="AU315" s="26">
        <f t="shared" ref="AU315:BC315" si="1429">AU316+AU320+AU331</f>
        <v>0</v>
      </c>
      <c r="AV315" s="26">
        <f t="shared" si="1429"/>
        <v>0</v>
      </c>
      <c r="AW315" s="26">
        <f t="shared" si="1429"/>
        <v>0</v>
      </c>
      <c r="AX315" s="26">
        <f t="shared" si="1429"/>
        <v>0</v>
      </c>
      <c r="AY315" s="26">
        <f t="shared" si="1429"/>
        <v>0</v>
      </c>
      <c r="AZ315" s="26">
        <f t="shared" si="1429"/>
        <v>8951879.4000000004</v>
      </c>
      <c r="BA315" s="26">
        <f t="shared" si="1429"/>
        <v>8951879.4000000004</v>
      </c>
      <c r="BB315" s="26">
        <f t="shared" si="1429"/>
        <v>0</v>
      </c>
      <c r="BC315" s="26">
        <f t="shared" si="1429"/>
        <v>0</v>
      </c>
    </row>
    <row r="316" spans="1:55" s="109" customFormat="1" ht="24" hidden="1" customHeight="1" x14ac:dyDescent="0.25">
      <c r="A316" s="144" t="s">
        <v>130</v>
      </c>
      <c r="B316" s="146"/>
      <c r="C316" s="146"/>
      <c r="D316" s="146"/>
      <c r="E316" s="120">
        <v>852</v>
      </c>
      <c r="F316" s="25" t="s">
        <v>122</v>
      </c>
      <c r="G316" s="25" t="s">
        <v>58</v>
      </c>
      <c r="H316" s="145" t="s">
        <v>61</v>
      </c>
      <c r="I316" s="25"/>
      <c r="J316" s="26">
        <f t="shared" ref="J316:AV318" si="1430">J317</f>
        <v>111000</v>
      </c>
      <c r="K316" s="26">
        <f t="shared" si="1430"/>
        <v>111000</v>
      </c>
      <c r="L316" s="26">
        <f t="shared" si="1430"/>
        <v>0</v>
      </c>
      <c r="M316" s="26">
        <f t="shared" si="1430"/>
        <v>0</v>
      </c>
      <c r="N316" s="26">
        <f t="shared" si="1430"/>
        <v>0</v>
      </c>
      <c r="O316" s="26">
        <f t="shared" si="1430"/>
        <v>0</v>
      </c>
      <c r="P316" s="26">
        <f t="shared" si="1430"/>
        <v>0</v>
      </c>
      <c r="Q316" s="26">
        <f t="shared" si="1430"/>
        <v>0</v>
      </c>
      <c r="R316" s="26">
        <f t="shared" si="1430"/>
        <v>111000</v>
      </c>
      <c r="S316" s="26">
        <f t="shared" si="1430"/>
        <v>111000</v>
      </c>
      <c r="T316" s="26">
        <f t="shared" si="1430"/>
        <v>0</v>
      </c>
      <c r="U316" s="26">
        <f t="shared" si="1430"/>
        <v>0</v>
      </c>
      <c r="V316" s="26"/>
      <c r="W316" s="26"/>
      <c r="X316" s="26"/>
      <c r="Y316" s="26"/>
      <c r="Z316" s="26"/>
      <c r="AA316" s="26"/>
      <c r="AB316" s="26"/>
      <c r="AC316" s="26"/>
      <c r="AD316" s="26"/>
      <c r="AE316" s="26">
        <f t="shared" si="1430"/>
        <v>111000</v>
      </c>
      <c r="AF316" s="26">
        <f t="shared" si="1430"/>
        <v>111000</v>
      </c>
      <c r="AG316" s="26">
        <f t="shared" si="1430"/>
        <v>0</v>
      </c>
      <c r="AH316" s="26">
        <f t="shared" si="1430"/>
        <v>0</v>
      </c>
      <c r="AI316" s="26">
        <f t="shared" si="1430"/>
        <v>0</v>
      </c>
      <c r="AJ316" s="26">
        <f t="shared" si="1430"/>
        <v>0</v>
      </c>
      <c r="AK316" s="26">
        <f t="shared" si="1430"/>
        <v>0</v>
      </c>
      <c r="AL316" s="26">
        <f t="shared" si="1430"/>
        <v>0</v>
      </c>
      <c r="AM316" s="26">
        <f t="shared" si="1430"/>
        <v>111000</v>
      </c>
      <c r="AN316" s="26">
        <f t="shared" si="1430"/>
        <v>111000</v>
      </c>
      <c r="AO316" s="26">
        <f t="shared" si="1430"/>
        <v>0</v>
      </c>
      <c r="AP316" s="26">
        <f t="shared" si="1430"/>
        <v>0</v>
      </c>
      <c r="AQ316" s="26"/>
      <c r="AR316" s="26">
        <f t="shared" si="1430"/>
        <v>75000</v>
      </c>
      <c r="AS316" s="26">
        <f t="shared" si="1430"/>
        <v>75000</v>
      </c>
      <c r="AT316" s="26">
        <f t="shared" si="1430"/>
        <v>0</v>
      </c>
      <c r="AU316" s="26">
        <f t="shared" si="1430"/>
        <v>0</v>
      </c>
      <c r="AV316" s="26">
        <f t="shared" si="1430"/>
        <v>0</v>
      </c>
      <c r="AW316" s="26">
        <f t="shared" ref="AV316:BC318" si="1431">AW317</f>
        <v>0</v>
      </c>
      <c r="AX316" s="26">
        <f t="shared" si="1431"/>
        <v>0</v>
      </c>
      <c r="AY316" s="26">
        <f t="shared" si="1431"/>
        <v>0</v>
      </c>
      <c r="AZ316" s="26">
        <f t="shared" si="1431"/>
        <v>75000</v>
      </c>
      <c r="BA316" s="26">
        <f t="shared" si="1431"/>
        <v>75000</v>
      </c>
      <c r="BB316" s="26">
        <f t="shared" si="1431"/>
        <v>0</v>
      </c>
      <c r="BC316" s="26">
        <f t="shared" si="1431"/>
        <v>0</v>
      </c>
    </row>
    <row r="317" spans="1:55" s="109" customFormat="1" ht="17.25" hidden="1" customHeight="1" x14ac:dyDescent="0.25">
      <c r="A317" s="147" t="s">
        <v>173</v>
      </c>
      <c r="B317" s="146"/>
      <c r="C317" s="146"/>
      <c r="D317" s="146"/>
      <c r="E317" s="120">
        <v>852</v>
      </c>
      <c r="F317" s="143" t="s">
        <v>122</v>
      </c>
      <c r="G317" s="143" t="s">
        <v>58</v>
      </c>
      <c r="H317" s="145" t="s">
        <v>174</v>
      </c>
      <c r="I317" s="25"/>
      <c r="J317" s="110">
        <f t="shared" si="1430"/>
        <v>111000</v>
      </c>
      <c r="K317" s="110">
        <f t="shared" si="1430"/>
        <v>111000</v>
      </c>
      <c r="L317" s="110">
        <f t="shared" si="1430"/>
        <v>0</v>
      </c>
      <c r="M317" s="110">
        <f t="shared" si="1430"/>
        <v>0</v>
      </c>
      <c r="N317" s="110">
        <f t="shared" si="1430"/>
        <v>0</v>
      </c>
      <c r="O317" s="110">
        <f t="shared" si="1430"/>
        <v>0</v>
      </c>
      <c r="P317" s="110">
        <f t="shared" si="1430"/>
        <v>0</v>
      </c>
      <c r="Q317" s="110">
        <f t="shared" si="1430"/>
        <v>0</v>
      </c>
      <c r="R317" s="110">
        <f t="shared" si="1430"/>
        <v>111000</v>
      </c>
      <c r="S317" s="110">
        <f t="shared" si="1430"/>
        <v>111000</v>
      </c>
      <c r="T317" s="110">
        <f t="shared" si="1430"/>
        <v>0</v>
      </c>
      <c r="U317" s="110">
        <f t="shared" si="1430"/>
        <v>0</v>
      </c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>
        <f t="shared" si="1430"/>
        <v>111000</v>
      </c>
      <c r="AF317" s="110">
        <f t="shared" si="1430"/>
        <v>111000</v>
      </c>
      <c r="AG317" s="110">
        <f t="shared" si="1430"/>
        <v>0</v>
      </c>
      <c r="AH317" s="110">
        <f t="shared" si="1430"/>
        <v>0</v>
      </c>
      <c r="AI317" s="110">
        <f t="shared" si="1430"/>
        <v>0</v>
      </c>
      <c r="AJ317" s="110">
        <f t="shared" si="1430"/>
        <v>0</v>
      </c>
      <c r="AK317" s="110">
        <f t="shared" si="1430"/>
        <v>0</v>
      </c>
      <c r="AL317" s="110">
        <f t="shared" si="1430"/>
        <v>0</v>
      </c>
      <c r="AM317" s="110">
        <f t="shared" si="1430"/>
        <v>111000</v>
      </c>
      <c r="AN317" s="110">
        <f t="shared" si="1430"/>
        <v>111000</v>
      </c>
      <c r="AO317" s="110">
        <f t="shared" si="1430"/>
        <v>0</v>
      </c>
      <c r="AP317" s="110">
        <f t="shared" si="1430"/>
        <v>0</v>
      </c>
      <c r="AQ317" s="110"/>
      <c r="AR317" s="110">
        <f t="shared" si="1430"/>
        <v>75000</v>
      </c>
      <c r="AS317" s="110">
        <f t="shared" si="1430"/>
        <v>75000</v>
      </c>
      <c r="AT317" s="110">
        <f t="shared" si="1430"/>
        <v>0</v>
      </c>
      <c r="AU317" s="110">
        <f t="shared" si="1430"/>
        <v>0</v>
      </c>
      <c r="AV317" s="110">
        <f t="shared" si="1431"/>
        <v>0</v>
      </c>
      <c r="AW317" s="110">
        <f t="shared" si="1431"/>
        <v>0</v>
      </c>
      <c r="AX317" s="110">
        <f t="shared" si="1431"/>
        <v>0</v>
      </c>
      <c r="AY317" s="110">
        <f t="shared" si="1431"/>
        <v>0</v>
      </c>
      <c r="AZ317" s="110">
        <f t="shared" si="1431"/>
        <v>75000</v>
      </c>
      <c r="BA317" s="110">
        <f t="shared" si="1431"/>
        <v>75000</v>
      </c>
      <c r="BB317" s="110">
        <f t="shared" si="1431"/>
        <v>0</v>
      </c>
      <c r="BC317" s="110">
        <f t="shared" si="1431"/>
        <v>0</v>
      </c>
    </row>
    <row r="318" spans="1:55" s="109" customFormat="1" ht="17.25" hidden="1" customHeight="1" x14ac:dyDescent="0.25">
      <c r="A318" s="147" t="s">
        <v>126</v>
      </c>
      <c r="B318" s="111"/>
      <c r="C318" s="111"/>
      <c r="D318" s="111"/>
      <c r="E318" s="120">
        <v>852</v>
      </c>
      <c r="F318" s="143" t="s">
        <v>122</v>
      </c>
      <c r="G318" s="143" t="s">
        <v>58</v>
      </c>
      <c r="H318" s="145" t="s">
        <v>174</v>
      </c>
      <c r="I318" s="143" t="s">
        <v>127</v>
      </c>
      <c r="J318" s="110">
        <f t="shared" si="1430"/>
        <v>111000</v>
      </c>
      <c r="K318" s="110">
        <f t="shared" si="1430"/>
        <v>111000</v>
      </c>
      <c r="L318" s="110">
        <f t="shared" si="1430"/>
        <v>0</v>
      </c>
      <c r="M318" s="110">
        <f t="shared" si="1430"/>
        <v>0</v>
      </c>
      <c r="N318" s="110">
        <f t="shared" si="1430"/>
        <v>0</v>
      </c>
      <c r="O318" s="110">
        <f t="shared" si="1430"/>
        <v>0</v>
      </c>
      <c r="P318" s="110">
        <f t="shared" si="1430"/>
        <v>0</v>
      </c>
      <c r="Q318" s="110">
        <f t="shared" si="1430"/>
        <v>0</v>
      </c>
      <c r="R318" s="110">
        <f t="shared" si="1430"/>
        <v>111000</v>
      </c>
      <c r="S318" s="110">
        <f t="shared" si="1430"/>
        <v>111000</v>
      </c>
      <c r="T318" s="110">
        <f t="shared" si="1430"/>
        <v>0</v>
      </c>
      <c r="U318" s="110">
        <f t="shared" si="1430"/>
        <v>0</v>
      </c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>
        <f t="shared" si="1430"/>
        <v>111000</v>
      </c>
      <c r="AF318" s="110">
        <f t="shared" si="1430"/>
        <v>111000</v>
      </c>
      <c r="AG318" s="110">
        <f t="shared" si="1430"/>
        <v>0</v>
      </c>
      <c r="AH318" s="110">
        <f t="shared" si="1430"/>
        <v>0</v>
      </c>
      <c r="AI318" s="110">
        <f t="shared" si="1430"/>
        <v>0</v>
      </c>
      <c r="AJ318" s="110">
        <f t="shared" si="1430"/>
        <v>0</v>
      </c>
      <c r="AK318" s="110">
        <f t="shared" si="1430"/>
        <v>0</v>
      </c>
      <c r="AL318" s="110">
        <f t="shared" si="1430"/>
        <v>0</v>
      </c>
      <c r="AM318" s="110">
        <f t="shared" si="1430"/>
        <v>111000</v>
      </c>
      <c r="AN318" s="110">
        <f t="shared" si="1430"/>
        <v>111000</v>
      </c>
      <c r="AO318" s="110">
        <f t="shared" si="1430"/>
        <v>0</v>
      </c>
      <c r="AP318" s="110">
        <f t="shared" si="1430"/>
        <v>0</v>
      </c>
      <c r="AQ318" s="110"/>
      <c r="AR318" s="110">
        <f t="shared" si="1430"/>
        <v>75000</v>
      </c>
      <c r="AS318" s="110">
        <f t="shared" si="1430"/>
        <v>75000</v>
      </c>
      <c r="AT318" s="110">
        <f t="shared" si="1430"/>
        <v>0</v>
      </c>
      <c r="AU318" s="110">
        <f t="shared" si="1430"/>
        <v>0</v>
      </c>
      <c r="AV318" s="110">
        <f t="shared" si="1431"/>
        <v>0</v>
      </c>
      <c r="AW318" s="110">
        <f t="shared" si="1431"/>
        <v>0</v>
      </c>
      <c r="AX318" s="110">
        <f t="shared" si="1431"/>
        <v>0</v>
      </c>
      <c r="AY318" s="110">
        <f t="shared" si="1431"/>
        <v>0</v>
      </c>
      <c r="AZ318" s="110">
        <f t="shared" si="1431"/>
        <v>75000</v>
      </c>
      <c r="BA318" s="110">
        <f t="shared" si="1431"/>
        <v>75000</v>
      </c>
      <c r="BB318" s="110">
        <f t="shared" si="1431"/>
        <v>0</v>
      </c>
      <c r="BC318" s="110">
        <f t="shared" si="1431"/>
        <v>0</v>
      </c>
    </row>
    <row r="319" spans="1:55" s="109" customFormat="1" ht="17.25" hidden="1" customHeight="1" x14ac:dyDescent="0.25">
      <c r="A319" s="147" t="s">
        <v>128</v>
      </c>
      <c r="B319" s="111"/>
      <c r="C319" s="111"/>
      <c r="D319" s="111"/>
      <c r="E319" s="120">
        <v>852</v>
      </c>
      <c r="F319" s="143" t="s">
        <v>122</v>
      </c>
      <c r="G319" s="143" t="s">
        <v>58</v>
      </c>
      <c r="H319" s="145" t="s">
        <v>174</v>
      </c>
      <c r="I319" s="143" t="s">
        <v>129</v>
      </c>
      <c r="J319" s="110">
        <v>111000</v>
      </c>
      <c r="K319" s="110">
        <f>J319</f>
        <v>111000</v>
      </c>
      <c r="L319" s="110"/>
      <c r="M319" s="110"/>
      <c r="N319" s="110"/>
      <c r="O319" s="110">
        <f>N319</f>
        <v>0</v>
      </c>
      <c r="P319" s="110"/>
      <c r="Q319" s="110"/>
      <c r="R319" s="110">
        <f t="shared" si="1195"/>
        <v>111000</v>
      </c>
      <c r="S319" s="110">
        <f t="shared" si="1196"/>
        <v>111000</v>
      </c>
      <c r="T319" s="110">
        <f t="shared" si="1197"/>
        <v>0</v>
      </c>
      <c r="U319" s="110">
        <f t="shared" si="1198"/>
        <v>0</v>
      </c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>
        <v>111000</v>
      </c>
      <c r="AF319" s="110">
        <f>AE319</f>
        <v>111000</v>
      </c>
      <c r="AG319" s="110"/>
      <c r="AH319" s="110"/>
      <c r="AI319" s="110"/>
      <c r="AJ319" s="110">
        <f>AI319</f>
        <v>0</v>
      </c>
      <c r="AK319" s="110"/>
      <c r="AL319" s="110"/>
      <c r="AM319" s="110">
        <f t="shared" ref="AM319" si="1432">AE319+AI319</f>
        <v>111000</v>
      </c>
      <c r="AN319" s="110">
        <f t="shared" ref="AN319" si="1433">AF319+AJ319</f>
        <v>111000</v>
      </c>
      <c r="AO319" s="110">
        <f t="shared" ref="AO319" si="1434">AG319+AK319</f>
        <v>0</v>
      </c>
      <c r="AP319" s="110">
        <f t="shared" ref="AP319" si="1435">AH319+AL319</f>
        <v>0</v>
      </c>
      <c r="AQ319" s="110"/>
      <c r="AR319" s="110">
        <v>75000</v>
      </c>
      <c r="AS319" s="110">
        <f>AR319</f>
        <v>75000</v>
      </c>
      <c r="AT319" s="110"/>
      <c r="AU319" s="110"/>
      <c r="AV319" s="110"/>
      <c r="AW319" s="110">
        <f>AV319</f>
        <v>0</v>
      </c>
      <c r="AX319" s="110"/>
      <c r="AY319" s="110"/>
      <c r="AZ319" s="110">
        <f t="shared" ref="AZ319" si="1436">AR319+AV319</f>
        <v>75000</v>
      </c>
      <c r="BA319" s="110">
        <f t="shared" ref="BA319" si="1437">AS319+AW319</f>
        <v>75000</v>
      </c>
      <c r="BB319" s="110">
        <f t="shared" ref="BB319" si="1438">AT319+AX319</f>
        <v>0</v>
      </c>
      <c r="BC319" s="110">
        <f t="shared" ref="BC319" si="1439">AU319+AY319</f>
        <v>0</v>
      </c>
    </row>
    <row r="320" spans="1:55" s="109" customFormat="1" ht="17.25" hidden="1" customHeight="1" x14ac:dyDescent="0.25">
      <c r="A320" s="144" t="s">
        <v>132</v>
      </c>
      <c r="B320" s="146"/>
      <c r="C320" s="146"/>
      <c r="D320" s="146"/>
      <c r="E320" s="120">
        <v>852</v>
      </c>
      <c r="F320" s="25" t="s">
        <v>122</v>
      </c>
      <c r="G320" s="25" t="s">
        <v>13</v>
      </c>
      <c r="H320" s="145" t="s">
        <v>61</v>
      </c>
      <c r="I320" s="25"/>
      <c r="J320" s="26">
        <f>J321+J324+J328</f>
        <v>9923133.7799999993</v>
      </c>
      <c r="K320" s="26">
        <f t="shared" ref="K320:U320" si="1440">K321+K324+K328</f>
        <v>9923133.7799999993</v>
      </c>
      <c r="L320" s="26">
        <f t="shared" si="1440"/>
        <v>0</v>
      </c>
      <c r="M320" s="26">
        <f t="shared" si="1440"/>
        <v>0</v>
      </c>
      <c r="N320" s="26">
        <f t="shared" si="1440"/>
        <v>0</v>
      </c>
      <c r="O320" s="26">
        <f t="shared" ref="O320" si="1441">O321+O324+O328</f>
        <v>0</v>
      </c>
      <c r="P320" s="26">
        <f t="shared" ref="P320" si="1442">P321+P324+P328</f>
        <v>0</v>
      </c>
      <c r="Q320" s="26">
        <f t="shared" ref="Q320" si="1443">Q321+Q324+Q328</f>
        <v>0</v>
      </c>
      <c r="R320" s="26">
        <f t="shared" si="1440"/>
        <v>9923133.7799999993</v>
      </c>
      <c r="S320" s="26">
        <f t="shared" si="1440"/>
        <v>9923133.7799999993</v>
      </c>
      <c r="T320" s="26">
        <f t="shared" si="1440"/>
        <v>0</v>
      </c>
      <c r="U320" s="26">
        <f t="shared" si="1440"/>
        <v>0</v>
      </c>
      <c r="V320" s="26"/>
      <c r="W320" s="26"/>
      <c r="X320" s="26"/>
      <c r="Y320" s="26"/>
      <c r="Z320" s="26"/>
      <c r="AA320" s="26"/>
      <c r="AB320" s="26"/>
      <c r="AC320" s="26"/>
      <c r="AD320" s="26"/>
      <c r="AE320" s="26">
        <f>AE321+AE324+AE328</f>
        <v>9447130.5</v>
      </c>
      <c r="AF320" s="26">
        <f t="shared" ref="AF320" si="1444">AF321+AF324+AF328</f>
        <v>9447130.5</v>
      </c>
      <c r="AG320" s="26">
        <f t="shared" ref="AG320" si="1445">AG321+AG324+AG328</f>
        <v>0</v>
      </c>
      <c r="AH320" s="26">
        <f t="shared" ref="AH320:AP320" si="1446">AH321+AH324+AH328</f>
        <v>0</v>
      </c>
      <c r="AI320" s="26">
        <f t="shared" si="1446"/>
        <v>0</v>
      </c>
      <c r="AJ320" s="26">
        <f t="shared" si="1446"/>
        <v>0</v>
      </c>
      <c r="AK320" s="26">
        <f t="shared" si="1446"/>
        <v>0</v>
      </c>
      <c r="AL320" s="26">
        <f t="shared" si="1446"/>
        <v>0</v>
      </c>
      <c r="AM320" s="26">
        <f t="shared" si="1446"/>
        <v>9447130.5</v>
      </c>
      <c r="AN320" s="26">
        <f t="shared" si="1446"/>
        <v>9447130.5</v>
      </c>
      <c r="AO320" s="26">
        <f t="shared" si="1446"/>
        <v>0</v>
      </c>
      <c r="AP320" s="26">
        <f t="shared" si="1446"/>
        <v>0</v>
      </c>
      <c r="AQ320" s="26"/>
      <c r="AR320" s="26">
        <f>AR321+AR324+AR328</f>
        <v>8002175.4000000004</v>
      </c>
      <c r="AS320" s="26">
        <f t="shared" ref="AS320" si="1447">AS321+AS324+AS328</f>
        <v>8002175.4000000004</v>
      </c>
      <c r="AT320" s="26">
        <f t="shared" ref="AT320" si="1448">AT321+AT324+AT328</f>
        <v>0</v>
      </c>
      <c r="AU320" s="26">
        <f t="shared" ref="AU320:BC320" si="1449">AU321+AU324+AU328</f>
        <v>0</v>
      </c>
      <c r="AV320" s="26">
        <f t="shared" si="1449"/>
        <v>0</v>
      </c>
      <c r="AW320" s="26">
        <f t="shared" si="1449"/>
        <v>0</v>
      </c>
      <c r="AX320" s="26">
        <f t="shared" si="1449"/>
        <v>0</v>
      </c>
      <c r="AY320" s="26">
        <f t="shared" si="1449"/>
        <v>0</v>
      </c>
      <c r="AZ320" s="26">
        <f t="shared" si="1449"/>
        <v>8002175.4000000004</v>
      </c>
      <c r="BA320" s="26">
        <f t="shared" si="1449"/>
        <v>8002175.4000000004</v>
      </c>
      <c r="BB320" s="26">
        <f t="shared" si="1449"/>
        <v>0</v>
      </c>
      <c r="BC320" s="26">
        <f t="shared" si="1449"/>
        <v>0</v>
      </c>
    </row>
    <row r="321" spans="1:55" s="109" customFormat="1" ht="46.5" hidden="1" customHeight="1" x14ac:dyDescent="0.25">
      <c r="A321" s="147" t="s">
        <v>733</v>
      </c>
      <c r="B321" s="146"/>
      <c r="C321" s="146"/>
      <c r="D321" s="146"/>
      <c r="E321" s="120">
        <v>852</v>
      </c>
      <c r="F321" s="143" t="s">
        <v>122</v>
      </c>
      <c r="G321" s="143" t="s">
        <v>13</v>
      </c>
      <c r="H321" s="145" t="s">
        <v>176</v>
      </c>
      <c r="I321" s="25"/>
      <c r="J321" s="110">
        <f t="shared" ref="J321:AV322" si="1450">J322</f>
        <v>1026413</v>
      </c>
      <c r="K321" s="110">
        <f t="shared" si="1450"/>
        <v>1026413</v>
      </c>
      <c r="L321" s="110">
        <f t="shared" si="1450"/>
        <v>0</v>
      </c>
      <c r="M321" s="110">
        <f t="shared" si="1450"/>
        <v>0</v>
      </c>
      <c r="N321" s="110">
        <f t="shared" si="1450"/>
        <v>0</v>
      </c>
      <c r="O321" s="110">
        <f t="shared" si="1450"/>
        <v>0</v>
      </c>
      <c r="P321" s="110">
        <f t="shared" si="1450"/>
        <v>0</v>
      </c>
      <c r="Q321" s="110">
        <f t="shared" si="1450"/>
        <v>0</v>
      </c>
      <c r="R321" s="110">
        <f t="shared" si="1450"/>
        <v>1026413</v>
      </c>
      <c r="S321" s="110">
        <f t="shared" si="1450"/>
        <v>1026413</v>
      </c>
      <c r="T321" s="110">
        <f t="shared" si="1450"/>
        <v>0</v>
      </c>
      <c r="U321" s="110">
        <f t="shared" si="1450"/>
        <v>0</v>
      </c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>
        <f t="shared" si="1450"/>
        <v>1026413</v>
      </c>
      <c r="AF321" s="110">
        <f t="shared" si="1450"/>
        <v>1026413</v>
      </c>
      <c r="AG321" s="110">
        <f t="shared" si="1450"/>
        <v>0</v>
      </c>
      <c r="AH321" s="110">
        <f t="shared" si="1450"/>
        <v>0</v>
      </c>
      <c r="AI321" s="110">
        <f t="shared" si="1450"/>
        <v>0</v>
      </c>
      <c r="AJ321" s="110">
        <f t="shared" si="1450"/>
        <v>0</v>
      </c>
      <c r="AK321" s="110">
        <f t="shared" si="1450"/>
        <v>0</v>
      </c>
      <c r="AL321" s="110">
        <f t="shared" si="1450"/>
        <v>0</v>
      </c>
      <c r="AM321" s="110">
        <f t="shared" si="1450"/>
        <v>1026413</v>
      </c>
      <c r="AN321" s="110">
        <f t="shared" si="1450"/>
        <v>1026413</v>
      </c>
      <c r="AO321" s="110">
        <f t="shared" si="1450"/>
        <v>0</v>
      </c>
      <c r="AP321" s="110">
        <f t="shared" si="1450"/>
        <v>0</v>
      </c>
      <c r="AQ321" s="110"/>
      <c r="AR321" s="110">
        <f t="shared" si="1450"/>
        <v>1026413</v>
      </c>
      <c r="AS321" s="110">
        <f t="shared" si="1450"/>
        <v>1026413</v>
      </c>
      <c r="AT321" s="110">
        <f t="shared" si="1450"/>
        <v>0</v>
      </c>
      <c r="AU321" s="110">
        <f t="shared" si="1450"/>
        <v>0</v>
      </c>
      <c r="AV321" s="110">
        <f t="shared" si="1450"/>
        <v>0</v>
      </c>
      <c r="AW321" s="110">
        <f t="shared" ref="AV321:BC322" si="1451">AW322</f>
        <v>0</v>
      </c>
      <c r="AX321" s="110">
        <f t="shared" si="1451"/>
        <v>0</v>
      </c>
      <c r="AY321" s="110">
        <f t="shared" si="1451"/>
        <v>0</v>
      </c>
      <c r="AZ321" s="110">
        <f t="shared" si="1451"/>
        <v>1026413</v>
      </c>
      <c r="BA321" s="110">
        <f t="shared" si="1451"/>
        <v>1026413</v>
      </c>
      <c r="BB321" s="110">
        <f t="shared" si="1451"/>
        <v>0</v>
      </c>
      <c r="BC321" s="110">
        <f t="shared" si="1451"/>
        <v>0</v>
      </c>
    </row>
    <row r="322" spans="1:55" s="12" customFormat="1" ht="17.25" hidden="1" customHeight="1" x14ac:dyDescent="0.25">
      <c r="A322" s="147" t="s">
        <v>126</v>
      </c>
      <c r="B322" s="111"/>
      <c r="C322" s="111"/>
      <c r="D322" s="111"/>
      <c r="E322" s="120">
        <v>852</v>
      </c>
      <c r="F322" s="143" t="s">
        <v>122</v>
      </c>
      <c r="G322" s="143" t="s">
        <v>13</v>
      </c>
      <c r="H322" s="145" t="s">
        <v>176</v>
      </c>
      <c r="I322" s="143" t="s">
        <v>127</v>
      </c>
      <c r="J322" s="110">
        <f t="shared" si="1450"/>
        <v>1026413</v>
      </c>
      <c r="K322" s="110">
        <f t="shared" si="1450"/>
        <v>1026413</v>
      </c>
      <c r="L322" s="110">
        <f t="shared" si="1450"/>
        <v>0</v>
      </c>
      <c r="M322" s="110">
        <f t="shared" si="1450"/>
        <v>0</v>
      </c>
      <c r="N322" s="110">
        <f t="shared" si="1450"/>
        <v>0</v>
      </c>
      <c r="O322" s="110">
        <f t="shared" si="1450"/>
        <v>0</v>
      </c>
      <c r="P322" s="110">
        <f t="shared" si="1450"/>
        <v>0</v>
      </c>
      <c r="Q322" s="110">
        <f t="shared" si="1450"/>
        <v>0</v>
      </c>
      <c r="R322" s="110">
        <f t="shared" si="1450"/>
        <v>1026413</v>
      </c>
      <c r="S322" s="110">
        <f t="shared" si="1450"/>
        <v>1026413</v>
      </c>
      <c r="T322" s="110">
        <f t="shared" si="1450"/>
        <v>0</v>
      </c>
      <c r="U322" s="110">
        <f t="shared" si="1450"/>
        <v>0</v>
      </c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>
        <f t="shared" si="1450"/>
        <v>1026413</v>
      </c>
      <c r="AF322" s="110">
        <f t="shared" si="1450"/>
        <v>1026413</v>
      </c>
      <c r="AG322" s="110">
        <f t="shared" si="1450"/>
        <v>0</v>
      </c>
      <c r="AH322" s="110">
        <f t="shared" si="1450"/>
        <v>0</v>
      </c>
      <c r="AI322" s="110">
        <f t="shared" si="1450"/>
        <v>0</v>
      </c>
      <c r="AJ322" s="110">
        <f t="shared" si="1450"/>
        <v>0</v>
      </c>
      <c r="AK322" s="110">
        <f t="shared" si="1450"/>
        <v>0</v>
      </c>
      <c r="AL322" s="110">
        <f t="shared" si="1450"/>
        <v>0</v>
      </c>
      <c r="AM322" s="110">
        <f t="shared" si="1450"/>
        <v>1026413</v>
      </c>
      <c r="AN322" s="110">
        <f t="shared" si="1450"/>
        <v>1026413</v>
      </c>
      <c r="AO322" s="110">
        <f t="shared" si="1450"/>
        <v>0</v>
      </c>
      <c r="AP322" s="110">
        <f t="shared" si="1450"/>
        <v>0</v>
      </c>
      <c r="AQ322" s="110"/>
      <c r="AR322" s="110">
        <f t="shared" si="1450"/>
        <v>1026413</v>
      </c>
      <c r="AS322" s="110">
        <f t="shared" si="1450"/>
        <v>1026413</v>
      </c>
      <c r="AT322" s="110">
        <f t="shared" si="1450"/>
        <v>0</v>
      </c>
      <c r="AU322" s="110">
        <f t="shared" si="1450"/>
        <v>0</v>
      </c>
      <c r="AV322" s="110">
        <f t="shared" si="1451"/>
        <v>0</v>
      </c>
      <c r="AW322" s="110">
        <f t="shared" si="1451"/>
        <v>0</v>
      </c>
      <c r="AX322" s="110">
        <f t="shared" si="1451"/>
        <v>0</v>
      </c>
      <c r="AY322" s="110">
        <f t="shared" si="1451"/>
        <v>0</v>
      </c>
      <c r="AZ322" s="110">
        <f t="shared" si="1451"/>
        <v>1026413</v>
      </c>
      <c r="BA322" s="110">
        <f t="shared" si="1451"/>
        <v>1026413</v>
      </c>
      <c r="BB322" s="110">
        <f t="shared" si="1451"/>
        <v>0</v>
      </c>
      <c r="BC322" s="110">
        <f t="shared" si="1451"/>
        <v>0</v>
      </c>
    </row>
    <row r="323" spans="1:55" s="12" customFormat="1" ht="17.25" hidden="1" customHeight="1" x14ac:dyDescent="0.25">
      <c r="A323" s="147" t="s">
        <v>128</v>
      </c>
      <c r="B323" s="111"/>
      <c r="C323" s="111"/>
      <c r="D323" s="111"/>
      <c r="E323" s="120">
        <v>852</v>
      </c>
      <c r="F323" s="143" t="s">
        <v>122</v>
      </c>
      <c r="G323" s="143" t="s">
        <v>13</v>
      </c>
      <c r="H323" s="145" t="s">
        <v>176</v>
      </c>
      <c r="I323" s="143" t="s">
        <v>129</v>
      </c>
      <c r="J323" s="110">
        <v>1026413</v>
      </c>
      <c r="K323" s="110">
        <f>J323</f>
        <v>1026413</v>
      </c>
      <c r="L323" s="110"/>
      <c r="M323" s="110"/>
      <c r="N323" s="110"/>
      <c r="O323" s="110">
        <f>N323</f>
        <v>0</v>
      </c>
      <c r="P323" s="110"/>
      <c r="Q323" s="110"/>
      <c r="R323" s="110">
        <f t="shared" si="1195"/>
        <v>1026413</v>
      </c>
      <c r="S323" s="110">
        <f t="shared" si="1196"/>
        <v>1026413</v>
      </c>
      <c r="T323" s="110">
        <f t="shared" si="1197"/>
        <v>0</v>
      </c>
      <c r="U323" s="110">
        <f t="shared" si="1198"/>
        <v>0</v>
      </c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>
        <v>1026413</v>
      </c>
      <c r="AF323" s="110">
        <f>AE323</f>
        <v>1026413</v>
      </c>
      <c r="AG323" s="110"/>
      <c r="AH323" s="110"/>
      <c r="AI323" s="110"/>
      <c r="AJ323" s="110">
        <f>AI323</f>
        <v>0</v>
      </c>
      <c r="AK323" s="110"/>
      <c r="AL323" s="110"/>
      <c r="AM323" s="110">
        <f t="shared" ref="AM323" si="1452">AE323+AI323</f>
        <v>1026413</v>
      </c>
      <c r="AN323" s="110">
        <f t="shared" ref="AN323" si="1453">AF323+AJ323</f>
        <v>1026413</v>
      </c>
      <c r="AO323" s="110">
        <f t="shared" ref="AO323" si="1454">AG323+AK323</f>
        <v>0</v>
      </c>
      <c r="AP323" s="110">
        <f t="shared" ref="AP323" si="1455">AH323+AL323</f>
        <v>0</v>
      </c>
      <c r="AQ323" s="110"/>
      <c r="AR323" s="110">
        <v>1026413</v>
      </c>
      <c r="AS323" s="110">
        <f>AR323</f>
        <v>1026413</v>
      </c>
      <c r="AT323" s="110"/>
      <c r="AU323" s="110"/>
      <c r="AV323" s="110"/>
      <c r="AW323" s="110">
        <f>AV323</f>
        <v>0</v>
      </c>
      <c r="AX323" s="110"/>
      <c r="AY323" s="110"/>
      <c r="AZ323" s="110">
        <f t="shared" ref="AZ323" si="1456">AR323+AV323</f>
        <v>1026413</v>
      </c>
      <c r="BA323" s="110">
        <f t="shared" ref="BA323" si="1457">AS323+AW323</f>
        <v>1026413</v>
      </c>
      <c r="BB323" s="110">
        <f t="shared" ref="BB323" si="1458">AT323+AX323</f>
        <v>0</v>
      </c>
      <c r="BC323" s="110">
        <f t="shared" ref="BC323" si="1459">AU323+AY323</f>
        <v>0</v>
      </c>
    </row>
    <row r="324" spans="1:55" s="12" customFormat="1" ht="39" hidden="1" customHeight="1" x14ac:dyDescent="0.25">
      <c r="A324" s="147" t="s">
        <v>335</v>
      </c>
      <c r="B324" s="111"/>
      <c r="C324" s="111"/>
      <c r="D324" s="111"/>
      <c r="E324" s="120">
        <v>852</v>
      </c>
      <c r="F324" s="143" t="s">
        <v>122</v>
      </c>
      <c r="G324" s="143" t="s">
        <v>13</v>
      </c>
      <c r="H324" s="145" t="s">
        <v>734</v>
      </c>
      <c r="I324" s="143"/>
      <c r="J324" s="110">
        <f t="shared" ref="J324:BC324" si="1460">J325</f>
        <v>8788696</v>
      </c>
      <c r="K324" s="110">
        <f t="shared" si="1460"/>
        <v>8788696</v>
      </c>
      <c r="L324" s="110">
        <f t="shared" si="1460"/>
        <v>0</v>
      </c>
      <c r="M324" s="110">
        <f t="shared" si="1460"/>
        <v>0</v>
      </c>
      <c r="N324" s="110">
        <f t="shared" si="1460"/>
        <v>0</v>
      </c>
      <c r="O324" s="110">
        <f t="shared" si="1460"/>
        <v>0</v>
      </c>
      <c r="P324" s="110">
        <f t="shared" si="1460"/>
        <v>0</v>
      </c>
      <c r="Q324" s="110">
        <f t="shared" si="1460"/>
        <v>0</v>
      </c>
      <c r="R324" s="110">
        <f t="shared" si="1460"/>
        <v>8788696</v>
      </c>
      <c r="S324" s="110">
        <f t="shared" si="1460"/>
        <v>8788696</v>
      </c>
      <c r="T324" s="110">
        <f t="shared" si="1460"/>
        <v>0</v>
      </c>
      <c r="U324" s="110">
        <f t="shared" si="1460"/>
        <v>0</v>
      </c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>
        <f t="shared" si="1460"/>
        <v>8327096</v>
      </c>
      <c r="AF324" s="110">
        <f t="shared" si="1460"/>
        <v>8327096</v>
      </c>
      <c r="AG324" s="110">
        <f t="shared" si="1460"/>
        <v>0</v>
      </c>
      <c r="AH324" s="110">
        <f t="shared" si="1460"/>
        <v>0</v>
      </c>
      <c r="AI324" s="110">
        <f t="shared" si="1460"/>
        <v>0</v>
      </c>
      <c r="AJ324" s="110">
        <f t="shared" si="1460"/>
        <v>0</v>
      </c>
      <c r="AK324" s="110">
        <f t="shared" si="1460"/>
        <v>0</v>
      </c>
      <c r="AL324" s="110">
        <f t="shared" si="1460"/>
        <v>0</v>
      </c>
      <c r="AM324" s="110">
        <f t="shared" si="1460"/>
        <v>8327096</v>
      </c>
      <c r="AN324" s="110">
        <f t="shared" si="1460"/>
        <v>8327096</v>
      </c>
      <c r="AO324" s="110">
        <f t="shared" si="1460"/>
        <v>0</v>
      </c>
      <c r="AP324" s="110">
        <f t="shared" si="1460"/>
        <v>0</v>
      </c>
      <c r="AQ324" s="110"/>
      <c r="AR324" s="110">
        <f t="shared" si="1460"/>
        <v>6878396</v>
      </c>
      <c r="AS324" s="110">
        <f t="shared" si="1460"/>
        <v>6878396</v>
      </c>
      <c r="AT324" s="110">
        <f t="shared" si="1460"/>
        <v>0</v>
      </c>
      <c r="AU324" s="110">
        <f t="shared" si="1460"/>
        <v>0</v>
      </c>
      <c r="AV324" s="110">
        <f t="shared" si="1460"/>
        <v>0</v>
      </c>
      <c r="AW324" s="110">
        <f t="shared" si="1460"/>
        <v>0</v>
      </c>
      <c r="AX324" s="110">
        <f t="shared" si="1460"/>
        <v>0</v>
      </c>
      <c r="AY324" s="110">
        <f t="shared" si="1460"/>
        <v>0</v>
      </c>
      <c r="AZ324" s="110">
        <f t="shared" si="1460"/>
        <v>6878396</v>
      </c>
      <c r="BA324" s="110">
        <f t="shared" si="1460"/>
        <v>6878396</v>
      </c>
      <c r="BB324" s="110">
        <f t="shared" si="1460"/>
        <v>0</v>
      </c>
      <c r="BC324" s="110">
        <f t="shared" si="1460"/>
        <v>0</v>
      </c>
    </row>
    <row r="325" spans="1:55" s="109" customFormat="1" ht="17.25" hidden="1" customHeight="1" x14ac:dyDescent="0.25">
      <c r="A325" s="147" t="s">
        <v>126</v>
      </c>
      <c r="B325" s="111"/>
      <c r="C325" s="111"/>
      <c r="D325" s="111"/>
      <c r="E325" s="120">
        <v>852</v>
      </c>
      <c r="F325" s="143" t="s">
        <v>122</v>
      </c>
      <c r="G325" s="143" t="s">
        <v>13</v>
      </c>
      <c r="H325" s="145" t="s">
        <v>734</v>
      </c>
      <c r="I325" s="143" t="s">
        <v>127</v>
      </c>
      <c r="J325" s="110">
        <f t="shared" ref="J325" si="1461">J326+J327</f>
        <v>8788696</v>
      </c>
      <c r="K325" s="110">
        <f t="shared" ref="K325:U325" si="1462">K326+K327</f>
        <v>8788696</v>
      </c>
      <c r="L325" s="110">
        <f t="shared" si="1462"/>
        <v>0</v>
      </c>
      <c r="M325" s="110">
        <f t="shared" si="1462"/>
        <v>0</v>
      </c>
      <c r="N325" s="110">
        <f t="shared" si="1462"/>
        <v>0</v>
      </c>
      <c r="O325" s="110">
        <f t="shared" ref="O325:Q325" si="1463">O326+O327</f>
        <v>0</v>
      </c>
      <c r="P325" s="110">
        <f t="shared" si="1463"/>
        <v>0</v>
      </c>
      <c r="Q325" s="110">
        <f t="shared" si="1463"/>
        <v>0</v>
      </c>
      <c r="R325" s="110">
        <f t="shared" si="1462"/>
        <v>8788696</v>
      </c>
      <c r="S325" s="110">
        <f t="shared" si="1462"/>
        <v>8788696</v>
      </c>
      <c r="T325" s="110">
        <f t="shared" si="1462"/>
        <v>0</v>
      </c>
      <c r="U325" s="110">
        <f t="shared" si="1462"/>
        <v>0</v>
      </c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>
        <f t="shared" ref="AE325:AR325" si="1464">AE326+AE327</f>
        <v>8327096</v>
      </c>
      <c r="AF325" s="110">
        <f t="shared" si="1464"/>
        <v>8327096</v>
      </c>
      <c r="AG325" s="110">
        <f t="shared" si="1464"/>
        <v>0</v>
      </c>
      <c r="AH325" s="110">
        <f t="shared" si="1464"/>
        <v>0</v>
      </c>
      <c r="AI325" s="110">
        <f t="shared" si="1464"/>
        <v>0</v>
      </c>
      <c r="AJ325" s="110">
        <f t="shared" si="1464"/>
        <v>0</v>
      </c>
      <c r="AK325" s="110">
        <f t="shared" si="1464"/>
        <v>0</v>
      </c>
      <c r="AL325" s="110">
        <f t="shared" si="1464"/>
        <v>0</v>
      </c>
      <c r="AM325" s="110">
        <f t="shared" si="1464"/>
        <v>8327096</v>
      </c>
      <c r="AN325" s="110">
        <f t="shared" si="1464"/>
        <v>8327096</v>
      </c>
      <c r="AO325" s="110">
        <f t="shared" si="1464"/>
        <v>0</v>
      </c>
      <c r="AP325" s="110">
        <f t="shared" si="1464"/>
        <v>0</v>
      </c>
      <c r="AQ325" s="110"/>
      <c r="AR325" s="110">
        <f t="shared" si="1464"/>
        <v>6878396</v>
      </c>
      <c r="AS325" s="110">
        <f t="shared" ref="AS325:BC325" si="1465">AS326+AS327</f>
        <v>6878396</v>
      </c>
      <c r="AT325" s="110">
        <f t="shared" si="1465"/>
        <v>0</v>
      </c>
      <c r="AU325" s="110">
        <f t="shared" si="1465"/>
        <v>0</v>
      </c>
      <c r="AV325" s="110">
        <f t="shared" si="1465"/>
        <v>0</v>
      </c>
      <c r="AW325" s="110">
        <f t="shared" si="1465"/>
        <v>0</v>
      </c>
      <c r="AX325" s="110">
        <f t="shared" si="1465"/>
        <v>0</v>
      </c>
      <c r="AY325" s="110">
        <f t="shared" si="1465"/>
        <v>0</v>
      </c>
      <c r="AZ325" s="110">
        <f t="shared" si="1465"/>
        <v>6878396</v>
      </c>
      <c r="BA325" s="110">
        <f t="shared" si="1465"/>
        <v>6878396</v>
      </c>
      <c r="BB325" s="110">
        <f t="shared" si="1465"/>
        <v>0</v>
      </c>
      <c r="BC325" s="110">
        <f t="shared" si="1465"/>
        <v>0</v>
      </c>
    </row>
    <row r="326" spans="1:55" s="109" customFormat="1" ht="17.25" hidden="1" customHeight="1" x14ac:dyDescent="0.25">
      <c r="A326" s="147" t="s">
        <v>136</v>
      </c>
      <c r="B326" s="111"/>
      <c r="C326" s="111"/>
      <c r="D326" s="111"/>
      <c r="E326" s="120">
        <v>852</v>
      </c>
      <c r="F326" s="143" t="s">
        <v>122</v>
      </c>
      <c r="G326" s="143" t="s">
        <v>13</v>
      </c>
      <c r="H326" s="145" t="s">
        <v>734</v>
      </c>
      <c r="I326" s="143" t="s">
        <v>137</v>
      </c>
      <c r="J326" s="110">
        <v>6421170</v>
      </c>
      <c r="K326" s="110">
        <f>J326</f>
        <v>6421170</v>
      </c>
      <c r="L326" s="110"/>
      <c r="M326" s="110"/>
      <c r="N326" s="110"/>
      <c r="O326" s="110">
        <f>N326</f>
        <v>0</v>
      </c>
      <c r="P326" s="110"/>
      <c r="Q326" s="110"/>
      <c r="R326" s="110">
        <f t="shared" si="1195"/>
        <v>6421170</v>
      </c>
      <c r="S326" s="110">
        <f t="shared" si="1196"/>
        <v>6421170</v>
      </c>
      <c r="T326" s="110">
        <f t="shared" si="1197"/>
        <v>0</v>
      </c>
      <c r="U326" s="110">
        <f t="shared" si="1198"/>
        <v>0</v>
      </c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>
        <v>6084168</v>
      </c>
      <c r="AF326" s="110">
        <f>AE326</f>
        <v>6084168</v>
      </c>
      <c r="AG326" s="110"/>
      <c r="AH326" s="110"/>
      <c r="AI326" s="110"/>
      <c r="AJ326" s="110">
        <f>AI326</f>
        <v>0</v>
      </c>
      <c r="AK326" s="110"/>
      <c r="AL326" s="110"/>
      <c r="AM326" s="110">
        <f t="shared" ref="AM326:AM327" si="1466">AE326+AI326</f>
        <v>6084168</v>
      </c>
      <c r="AN326" s="110">
        <f t="shared" ref="AN326:AN327" si="1467">AF326+AJ326</f>
        <v>6084168</v>
      </c>
      <c r="AO326" s="110">
        <f t="shared" ref="AO326:AO327" si="1468">AG326+AK326</f>
        <v>0</v>
      </c>
      <c r="AP326" s="110">
        <f t="shared" ref="AP326:AP327" si="1469">AH326+AL326</f>
        <v>0</v>
      </c>
      <c r="AQ326" s="110"/>
      <c r="AR326" s="110">
        <v>4844688</v>
      </c>
      <c r="AS326" s="110">
        <f>AR326</f>
        <v>4844688</v>
      </c>
      <c r="AT326" s="110"/>
      <c r="AU326" s="110"/>
      <c r="AV326" s="110"/>
      <c r="AW326" s="110">
        <f>AV326</f>
        <v>0</v>
      </c>
      <c r="AX326" s="110"/>
      <c r="AY326" s="110"/>
      <c r="AZ326" s="110">
        <f t="shared" ref="AZ326:AZ327" si="1470">AR326+AV326</f>
        <v>4844688</v>
      </c>
      <c r="BA326" s="110">
        <f t="shared" ref="BA326:BA327" si="1471">AS326+AW326</f>
        <v>4844688</v>
      </c>
      <c r="BB326" s="110">
        <f t="shared" ref="BB326:BB327" si="1472">AT326+AX326</f>
        <v>0</v>
      </c>
      <c r="BC326" s="110">
        <f t="shared" ref="BC326:BC327" si="1473">AU326+AY326</f>
        <v>0</v>
      </c>
    </row>
    <row r="327" spans="1:55" s="109" customFormat="1" ht="17.25" hidden="1" customHeight="1" x14ac:dyDescent="0.25">
      <c r="A327" s="147" t="s">
        <v>128</v>
      </c>
      <c r="B327" s="111"/>
      <c r="C327" s="111"/>
      <c r="D327" s="111"/>
      <c r="E327" s="120">
        <v>852</v>
      </c>
      <c r="F327" s="143" t="s">
        <v>122</v>
      </c>
      <c r="G327" s="143" t="s">
        <v>13</v>
      </c>
      <c r="H327" s="145" t="s">
        <v>734</v>
      </c>
      <c r="I327" s="143" t="s">
        <v>129</v>
      </c>
      <c r="J327" s="110">
        <v>2367526</v>
      </c>
      <c r="K327" s="110">
        <f>J327</f>
        <v>2367526</v>
      </c>
      <c r="L327" s="110"/>
      <c r="M327" s="110"/>
      <c r="N327" s="110"/>
      <c r="O327" s="110">
        <f>N327</f>
        <v>0</v>
      </c>
      <c r="P327" s="110"/>
      <c r="Q327" s="110"/>
      <c r="R327" s="110">
        <f t="shared" si="1195"/>
        <v>2367526</v>
      </c>
      <c r="S327" s="110">
        <f t="shared" si="1196"/>
        <v>2367526</v>
      </c>
      <c r="T327" s="110">
        <f t="shared" si="1197"/>
        <v>0</v>
      </c>
      <c r="U327" s="110">
        <f t="shared" si="1198"/>
        <v>0</v>
      </c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>
        <v>2242928</v>
      </c>
      <c r="AF327" s="110">
        <f>AE327</f>
        <v>2242928</v>
      </c>
      <c r="AG327" s="110"/>
      <c r="AH327" s="110"/>
      <c r="AI327" s="110"/>
      <c r="AJ327" s="110">
        <f>AI327</f>
        <v>0</v>
      </c>
      <c r="AK327" s="110"/>
      <c r="AL327" s="110"/>
      <c r="AM327" s="110">
        <f t="shared" si="1466"/>
        <v>2242928</v>
      </c>
      <c r="AN327" s="110">
        <f t="shared" si="1467"/>
        <v>2242928</v>
      </c>
      <c r="AO327" s="110">
        <f t="shared" si="1468"/>
        <v>0</v>
      </c>
      <c r="AP327" s="110">
        <f t="shared" si="1469"/>
        <v>0</v>
      </c>
      <c r="AQ327" s="110"/>
      <c r="AR327" s="110">
        <v>2033708</v>
      </c>
      <c r="AS327" s="110">
        <f>AR327</f>
        <v>2033708</v>
      </c>
      <c r="AT327" s="110"/>
      <c r="AU327" s="110"/>
      <c r="AV327" s="110"/>
      <c r="AW327" s="110">
        <f>AV327</f>
        <v>0</v>
      </c>
      <c r="AX327" s="110"/>
      <c r="AY327" s="110"/>
      <c r="AZ327" s="110">
        <f t="shared" si="1470"/>
        <v>2033708</v>
      </c>
      <c r="BA327" s="110">
        <f t="shared" si="1471"/>
        <v>2033708</v>
      </c>
      <c r="BB327" s="110">
        <f t="shared" si="1472"/>
        <v>0</v>
      </c>
      <c r="BC327" s="110">
        <f t="shared" si="1473"/>
        <v>0</v>
      </c>
    </row>
    <row r="328" spans="1:55" s="109" customFormat="1" ht="29.25" hidden="1" customHeight="1" x14ac:dyDescent="0.25">
      <c r="A328" s="147" t="s">
        <v>247</v>
      </c>
      <c r="B328" s="111"/>
      <c r="C328" s="111"/>
      <c r="D328" s="111"/>
      <c r="E328" s="120">
        <v>852</v>
      </c>
      <c r="F328" s="143" t="s">
        <v>122</v>
      </c>
      <c r="G328" s="143" t="s">
        <v>13</v>
      </c>
      <c r="H328" s="145" t="s">
        <v>178</v>
      </c>
      <c r="I328" s="143"/>
      <c r="J328" s="110">
        <f t="shared" ref="J328:AV329" si="1474">J329</f>
        <v>108024.78</v>
      </c>
      <c r="K328" s="110">
        <f t="shared" si="1474"/>
        <v>108024.78</v>
      </c>
      <c r="L328" s="110">
        <f t="shared" si="1474"/>
        <v>0</v>
      </c>
      <c r="M328" s="110">
        <f t="shared" si="1474"/>
        <v>0</v>
      </c>
      <c r="N328" s="110">
        <f t="shared" si="1474"/>
        <v>0</v>
      </c>
      <c r="O328" s="110">
        <f t="shared" si="1474"/>
        <v>0</v>
      </c>
      <c r="P328" s="110">
        <f t="shared" si="1474"/>
        <v>0</v>
      </c>
      <c r="Q328" s="110">
        <f t="shared" si="1474"/>
        <v>0</v>
      </c>
      <c r="R328" s="110">
        <f t="shared" si="1474"/>
        <v>108024.78</v>
      </c>
      <c r="S328" s="110">
        <f t="shared" si="1474"/>
        <v>108024.78</v>
      </c>
      <c r="T328" s="110">
        <f t="shared" si="1474"/>
        <v>0</v>
      </c>
      <c r="U328" s="110">
        <f t="shared" si="1474"/>
        <v>0</v>
      </c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>
        <f t="shared" si="1474"/>
        <v>93621.5</v>
      </c>
      <c r="AF328" s="110">
        <f t="shared" si="1474"/>
        <v>93621.5</v>
      </c>
      <c r="AG328" s="110">
        <f t="shared" si="1474"/>
        <v>0</v>
      </c>
      <c r="AH328" s="110">
        <f t="shared" si="1474"/>
        <v>0</v>
      </c>
      <c r="AI328" s="110">
        <f t="shared" si="1474"/>
        <v>0</v>
      </c>
      <c r="AJ328" s="110">
        <f t="shared" si="1474"/>
        <v>0</v>
      </c>
      <c r="AK328" s="110">
        <f t="shared" si="1474"/>
        <v>0</v>
      </c>
      <c r="AL328" s="110">
        <f t="shared" si="1474"/>
        <v>0</v>
      </c>
      <c r="AM328" s="110">
        <f t="shared" si="1474"/>
        <v>93621.5</v>
      </c>
      <c r="AN328" s="110">
        <f t="shared" si="1474"/>
        <v>93621.5</v>
      </c>
      <c r="AO328" s="110">
        <f t="shared" si="1474"/>
        <v>0</v>
      </c>
      <c r="AP328" s="110">
        <f t="shared" si="1474"/>
        <v>0</v>
      </c>
      <c r="AQ328" s="110"/>
      <c r="AR328" s="110">
        <f t="shared" si="1474"/>
        <v>97366.399999999994</v>
      </c>
      <c r="AS328" s="110">
        <f t="shared" si="1474"/>
        <v>97366.399999999994</v>
      </c>
      <c r="AT328" s="110">
        <f t="shared" si="1474"/>
        <v>0</v>
      </c>
      <c r="AU328" s="110">
        <f t="shared" si="1474"/>
        <v>0</v>
      </c>
      <c r="AV328" s="110">
        <f t="shared" si="1474"/>
        <v>0</v>
      </c>
      <c r="AW328" s="110">
        <f t="shared" ref="AV328:BC329" si="1475">AW329</f>
        <v>0</v>
      </c>
      <c r="AX328" s="110">
        <f t="shared" si="1475"/>
        <v>0</v>
      </c>
      <c r="AY328" s="110">
        <f t="shared" si="1475"/>
        <v>0</v>
      </c>
      <c r="AZ328" s="110">
        <f t="shared" si="1475"/>
        <v>97366.399999999994</v>
      </c>
      <c r="BA328" s="110">
        <f t="shared" si="1475"/>
        <v>97366.399999999994</v>
      </c>
      <c r="BB328" s="110">
        <f t="shared" si="1475"/>
        <v>0</v>
      </c>
      <c r="BC328" s="110">
        <f t="shared" si="1475"/>
        <v>0</v>
      </c>
    </row>
    <row r="329" spans="1:55" s="109" customFormat="1" ht="17.25" hidden="1" customHeight="1" x14ac:dyDescent="0.25">
      <c r="A329" s="147" t="s">
        <v>126</v>
      </c>
      <c r="B329" s="111"/>
      <c r="C329" s="111"/>
      <c r="D329" s="111"/>
      <c r="E329" s="120">
        <v>852</v>
      </c>
      <c r="F329" s="143" t="s">
        <v>122</v>
      </c>
      <c r="G329" s="143" t="s">
        <v>13</v>
      </c>
      <c r="H329" s="145" t="s">
        <v>178</v>
      </c>
      <c r="I329" s="143" t="s">
        <v>127</v>
      </c>
      <c r="J329" s="110">
        <f t="shared" si="1474"/>
        <v>108024.78</v>
      </c>
      <c r="K329" s="110">
        <f t="shared" si="1474"/>
        <v>108024.78</v>
      </c>
      <c r="L329" s="110">
        <f t="shared" si="1474"/>
        <v>0</v>
      </c>
      <c r="M329" s="110">
        <f t="shared" si="1474"/>
        <v>0</v>
      </c>
      <c r="N329" s="110">
        <f t="shared" si="1474"/>
        <v>0</v>
      </c>
      <c r="O329" s="110">
        <f t="shared" si="1474"/>
        <v>0</v>
      </c>
      <c r="P329" s="110">
        <f t="shared" si="1474"/>
        <v>0</v>
      </c>
      <c r="Q329" s="110">
        <f t="shared" si="1474"/>
        <v>0</v>
      </c>
      <c r="R329" s="110">
        <f t="shared" si="1474"/>
        <v>108024.78</v>
      </c>
      <c r="S329" s="110">
        <f t="shared" si="1474"/>
        <v>108024.78</v>
      </c>
      <c r="T329" s="110">
        <f t="shared" si="1474"/>
        <v>0</v>
      </c>
      <c r="U329" s="110">
        <f t="shared" si="1474"/>
        <v>0</v>
      </c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>
        <f t="shared" si="1474"/>
        <v>93621.5</v>
      </c>
      <c r="AF329" s="110">
        <f t="shared" si="1474"/>
        <v>93621.5</v>
      </c>
      <c r="AG329" s="110">
        <f t="shared" si="1474"/>
        <v>0</v>
      </c>
      <c r="AH329" s="110">
        <f t="shared" si="1474"/>
        <v>0</v>
      </c>
      <c r="AI329" s="110">
        <f t="shared" si="1474"/>
        <v>0</v>
      </c>
      <c r="AJ329" s="110">
        <f t="shared" si="1474"/>
        <v>0</v>
      </c>
      <c r="AK329" s="110">
        <f t="shared" si="1474"/>
        <v>0</v>
      </c>
      <c r="AL329" s="110">
        <f t="shared" si="1474"/>
        <v>0</v>
      </c>
      <c r="AM329" s="110">
        <f t="shared" si="1474"/>
        <v>93621.5</v>
      </c>
      <c r="AN329" s="110">
        <f t="shared" si="1474"/>
        <v>93621.5</v>
      </c>
      <c r="AO329" s="110">
        <f t="shared" si="1474"/>
        <v>0</v>
      </c>
      <c r="AP329" s="110">
        <f t="shared" si="1474"/>
        <v>0</v>
      </c>
      <c r="AQ329" s="110"/>
      <c r="AR329" s="110">
        <f t="shared" si="1474"/>
        <v>97366.399999999994</v>
      </c>
      <c r="AS329" s="110">
        <f t="shared" si="1474"/>
        <v>97366.399999999994</v>
      </c>
      <c r="AT329" s="110">
        <f t="shared" si="1474"/>
        <v>0</v>
      </c>
      <c r="AU329" s="110">
        <f t="shared" si="1474"/>
        <v>0</v>
      </c>
      <c r="AV329" s="110">
        <f t="shared" si="1475"/>
        <v>0</v>
      </c>
      <c r="AW329" s="110">
        <f t="shared" si="1475"/>
        <v>0</v>
      </c>
      <c r="AX329" s="110">
        <f t="shared" si="1475"/>
        <v>0</v>
      </c>
      <c r="AY329" s="110">
        <f t="shared" si="1475"/>
        <v>0</v>
      </c>
      <c r="AZ329" s="110">
        <f t="shared" si="1475"/>
        <v>97366.399999999994</v>
      </c>
      <c r="BA329" s="110">
        <f t="shared" si="1475"/>
        <v>97366.399999999994</v>
      </c>
      <c r="BB329" s="110">
        <f t="shared" si="1475"/>
        <v>0</v>
      </c>
      <c r="BC329" s="110">
        <f t="shared" si="1475"/>
        <v>0</v>
      </c>
    </row>
    <row r="330" spans="1:55" s="109" customFormat="1" ht="17.25" hidden="1" customHeight="1" x14ac:dyDescent="0.25">
      <c r="A330" s="147" t="s">
        <v>136</v>
      </c>
      <c r="B330" s="111"/>
      <c r="C330" s="111"/>
      <c r="D330" s="111"/>
      <c r="E330" s="120">
        <v>852</v>
      </c>
      <c r="F330" s="143" t="s">
        <v>122</v>
      </c>
      <c r="G330" s="143" t="s">
        <v>13</v>
      </c>
      <c r="H330" s="145" t="s">
        <v>178</v>
      </c>
      <c r="I330" s="143" t="s">
        <v>137</v>
      </c>
      <c r="J330" s="110">
        <v>108024.78</v>
      </c>
      <c r="K330" s="110">
        <f>J330</f>
        <v>108024.78</v>
      </c>
      <c r="L330" s="110"/>
      <c r="M330" s="110"/>
      <c r="N330" s="110"/>
      <c r="O330" s="110">
        <f>N330</f>
        <v>0</v>
      </c>
      <c r="P330" s="110"/>
      <c r="Q330" s="110"/>
      <c r="R330" s="110">
        <f t="shared" si="1195"/>
        <v>108024.78</v>
      </c>
      <c r="S330" s="110">
        <f t="shared" si="1196"/>
        <v>108024.78</v>
      </c>
      <c r="T330" s="110">
        <f t="shared" si="1197"/>
        <v>0</v>
      </c>
      <c r="U330" s="110">
        <f t="shared" si="1198"/>
        <v>0</v>
      </c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>
        <v>93621.5</v>
      </c>
      <c r="AF330" s="110">
        <f>AE330</f>
        <v>93621.5</v>
      </c>
      <c r="AG330" s="110"/>
      <c r="AH330" s="110"/>
      <c r="AI330" s="110"/>
      <c r="AJ330" s="110">
        <f>AI330</f>
        <v>0</v>
      </c>
      <c r="AK330" s="110"/>
      <c r="AL330" s="110"/>
      <c r="AM330" s="110">
        <f t="shared" ref="AM330" si="1476">AE330+AI330</f>
        <v>93621.5</v>
      </c>
      <c r="AN330" s="110">
        <f t="shared" ref="AN330" si="1477">AF330+AJ330</f>
        <v>93621.5</v>
      </c>
      <c r="AO330" s="110">
        <f t="shared" ref="AO330" si="1478">AG330+AK330</f>
        <v>0</v>
      </c>
      <c r="AP330" s="110">
        <f t="shared" ref="AP330" si="1479">AH330+AL330</f>
        <v>0</v>
      </c>
      <c r="AQ330" s="110"/>
      <c r="AR330" s="110">
        <v>97366.399999999994</v>
      </c>
      <c r="AS330" s="110">
        <f>AR330</f>
        <v>97366.399999999994</v>
      </c>
      <c r="AT330" s="110"/>
      <c r="AU330" s="110"/>
      <c r="AV330" s="110"/>
      <c r="AW330" s="110">
        <f>AV330</f>
        <v>0</v>
      </c>
      <c r="AX330" s="110"/>
      <c r="AY330" s="110"/>
      <c r="AZ330" s="110">
        <f t="shared" ref="AZ330" si="1480">AR330+AV330</f>
        <v>97366.399999999994</v>
      </c>
      <c r="BA330" s="110">
        <f t="shared" ref="BA330" si="1481">AS330+AW330</f>
        <v>97366.399999999994</v>
      </c>
      <c r="BB330" s="110">
        <f t="shared" ref="BB330" si="1482">AT330+AX330</f>
        <v>0</v>
      </c>
      <c r="BC330" s="110">
        <f t="shared" ref="BC330" si="1483">AU330+AY330</f>
        <v>0</v>
      </c>
    </row>
    <row r="331" spans="1:55" s="109" customFormat="1" ht="30.75" hidden="1" customHeight="1" x14ac:dyDescent="0.25">
      <c r="A331" s="144" t="s">
        <v>134</v>
      </c>
      <c r="B331" s="146"/>
      <c r="C331" s="146"/>
      <c r="D331" s="146"/>
      <c r="E331" s="120">
        <v>852</v>
      </c>
      <c r="F331" s="25" t="s">
        <v>122</v>
      </c>
      <c r="G331" s="25" t="s">
        <v>135</v>
      </c>
      <c r="H331" s="145" t="s">
        <v>61</v>
      </c>
      <c r="I331" s="25"/>
      <c r="J331" s="26">
        <f t="shared" ref="J331" si="1484">J337+J332</f>
        <v>881704</v>
      </c>
      <c r="K331" s="26">
        <f t="shared" ref="K331:U331" si="1485">K337+K332</f>
        <v>881704</v>
      </c>
      <c r="L331" s="26">
        <f t="shared" si="1485"/>
        <v>0</v>
      </c>
      <c r="M331" s="26">
        <f t="shared" si="1485"/>
        <v>0</v>
      </c>
      <c r="N331" s="26">
        <f t="shared" si="1485"/>
        <v>0</v>
      </c>
      <c r="O331" s="26">
        <f t="shared" ref="O331:Q331" si="1486">O337+O332</f>
        <v>0</v>
      </c>
      <c r="P331" s="26">
        <f t="shared" si="1486"/>
        <v>0</v>
      </c>
      <c r="Q331" s="26">
        <f t="shared" si="1486"/>
        <v>0</v>
      </c>
      <c r="R331" s="26">
        <f t="shared" si="1485"/>
        <v>881704</v>
      </c>
      <c r="S331" s="26">
        <f t="shared" si="1485"/>
        <v>881704</v>
      </c>
      <c r="T331" s="26">
        <f t="shared" si="1485"/>
        <v>0</v>
      </c>
      <c r="U331" s="26">
        <f t="shared" si="1485"/>
        <v>0</v>
      </c>
      <c r="V331" s="26"/>
      <c r="W331" s="26"/>
      <c r="X331" s="26"/>
      <c r="Y331" s="26"/>
      <c r="Z331" s="26"/>
      <c r="AA331" s="26"/>
      <c r="AB331" s="26"/>
      <c r="AC331" s="26"/>
      <c r="AD331" s="26"/>
      <c r="AE331" s="26">
        <f t="shared" ref="AE331:AR331" si="1487">AE337+AE332</f>
        <v>881704</v>
      </c>
      <c r="AF331" s="26">
        <f t="shared" si="1487"/>
        <v>881704</v>
      </c>
      <c r="AG331" s="26">
        <f t="shared" si="1487"/>
        <v>0</v>
      </c>
      <c r="AH331" s="26">
        <f t="shared" si="1487"/>
        <v>0</v>
      </c>
      <c r="AI331" s="26">
        <f t="shared" si="1487"/>
        <v>0</v>
      </c>
      <c r="AJ331" s="26">
        <f t="shared" si="1487"/>
        <v>0</v>
      </c>
      <c r="AK331" s="26">
        <f t="shared" si="1487"/>
        <v>0</v>
      </c>
      <c r="AL331" s="26">
        <f t="shared" si="1487"/>
        <v>0</v>
      </c>
      <c r="AM331" s="26">
        <f t="shared" si="1487"/>
        <v>881704</v>
      </c>
      <c r="AN331" s="26">
        <f t="shared" si="1487"/>
        <v>881704</v>
      </c>
      <c r="AO331" s="26">
        <f t="shared" si="1487"/>
        <v>0</v>
      </c>
      <c r="AP331" s="26">
        <f t="shared" si="1487"/>
        <v>0</v>
      </c>
      <c r="AQ331" s="26"/>
      <c r="AR331" s="26">
        <f t="shared" si="1487"/>
        <v>874704</v>
      </c>
      <c r="AS331" s="26">
        <f t="shared" ref="AS331:BC331" si="1488">AS337+AS332</f>
        <v>874704</v>
      </c>
      <c r="AT331" s="26">
        <f t="shared" si="1488"/>
        <v>0</v>
      </c>
      <c r="AU331" s="26">
        <f t="shared" si="1488"/>
        <v>0</v>
      </c>
      <c r="AV331" s="26">
        <f t="shared" si="1488"/>
        <v>0</v>
      </c>
      <c r="AW331" s="26">
        <f t="shared" si="1488"/>
        <v>0</v>
      </c>
      <c r="AX331" s="26">
        <f t="shared" si="1488"/>
        <v>0</v>
      </c>
      <c r="AY331" s="26">
        <f t="shared" si="1488"/>
        <v>0</v>
      </c>
      <c r="AZ331" s="26">
        <f t="shared" si="1488"/>
        <v>874704</v>
      </c>
      <c r="BA331" s="26">
        <f t="shared" si="1488"/>
        <v>874704</v>
      </c>
      <c r="BB331" s="26">
        <f t="shared" si="1488"/>
        <v>0</v>
      </c>
      <c r="BC331" s="26">
        <f t="shared" si="1488"/>
        <v>0</v>
      </c>
    </row>
    <row r="332" spans="1:55" s="109" customFormat="1" ht="43.5" hidden="1" customHeight="1" x14ac:dyDescent="0.25">
      <c r="A332" s="147" t="s">
        <v>325</v>
      </c>
      <c r="B332" s="111"/>
      <c r="C332" s="111"/>
      <c r="D332" s="111"/>
      <c r="E332" s="120">
        <v>852</v>
      </c>
      <c r="F332" s="143" t="s">
        <v>122</v>
      </c>
      <c r="G332" s="143" t="s">
        <v>135</v>
      </c>
      <c r="H332" s="145" t="s">
        <v>735</v>
      </c>
      <c r="I332" s="143"/>
      <c r="J332" s="110">
        <f t="shared" ref="J332" si="1489">J333+J335</f>
        <v>867704</v>
      </c>
      <c r="K332" s="110">
        <f t="shared" ref="K332:U332" si="1490">K333+K335</f>
        <v>867704</v>
      </c>
      <c r="L332" s="110">
        <f t="shared" si="1490"/>
        <v>0</v>
      </c>
      <c r="M332" s="110">
        <f t="shared" si="1490"/>
        <v>0</v>
      </c>
      <c r="N332" s="110">
        <f t="shared" si="1490"/>
        <v>0</v>
      </c>
      <c r="O332" s="110">
        <f t="shared" ref="O332:Q332" si="1491">O333+O335</f>
        <v>0</v>
      </c>
      <c r="P332" s="110">
        <f t="shared" si="1491"/>
        <v>0</v>
      </c>
      <c r="Q332" s="110">
        <f t="shared" si="1491"/>
        <v>0</v>
      </c>
      <c r="R332" s="110">
        <f t="shared" si="1490"/>
        <v>867704</v>
      </c>
      <c r="S332" s="110">
        <f t="shared" si="1490"/>
        <v>867704</v>
      </c>
      <c r="T332" s="110">
        <f t="shared" si="1490"/>
        <v>0</v>
      </c>
      <c r="U332" s="110">
        <f t="shared" si="1490"/>
        <v>0</v>
      </c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>
        <f t="shared" ref="AE332:AR332" si="1492">AE333+AE335</f>
        <v>867704</v>
      </c>
      <c r="AF332" s="110">
        <f t="shared" si="1492"/>
        <v>867704</v>
      </c>
      <c r="AG332" s="110">
        <f t="shared" si="1492"/>
        <v>0</v>
      </c>
      <c r="AH332" s="110">
        <f t="shared" si="1492"/>
        <v>0</v>
      </c>
      <c r="AI332" s="110">
        <f t="shared" si="1492"/>
        <v>0</v>
      </c>
      <c r="AJ332" s="110">
        <f t="shared" si="1492"/>
        <v>0</v>
      </c>
      <c r="AK332" s="110">
        <f t="shared" si="1492"/>
        <v>0</v>
      </c>
      <c r="AL332" s="110">
        <f t="shared" si="1492"/>
        <v>0</v>
      </c>
      <c r="AM332" s="110">
        <f t="shared" si="1492"/>
        <v>867704</v>
      </c>
      <c r="AN332" s="110">
        <f t="shared" si="1492"/>
        <v>867704</v>
      </c>
      <c r="AO332" s="110">
        <f t="shared" si="1492"/>
        <v>0</v>
      </c>
      <c r="AP332" s="110">
        <f t="shared" si="1492"/>
        <v>0</v>
      </c>
      <c r="AQ332" s="110"/>
      <c r="AR332" s="110">
        <f t="shared" si="1492"/>
        <v>867704</v>
      </c>
      <c r="AS332" s="110">
        <f t="shared" ref="AS332:BC332" si="1493">AS333+AS335</f>
        <v>867704</v>
      </c>
      <c r="AT332" s="110">
        <f t="shared" si="1493"/>
        <v>0</v>
      </c>
      <c r="AU332" s="110">
        <f t="shared" si="1493"/>
        <v>0</v>
      </c>
      <c r="AV332" s="110">
        <f t="shared" si="1493"/>
        <v>0</v>
      </c>
      <c r="AW332" s="110">
        <f t="shared" si="1493"/>
        <v>0</v>
      </c>
      <c r="AX332" s="110">
        <f t="shared" si="1493"/>
        <v>0</v>
      </c>
      <c r="AY332" s="110">
        <f t="shared" si="1493"/>
        <v>0</v>
      </c>
      <c r="AZ332" s="110">
        <f t="shared" si="1493"/>
        <v>867704</v>
      </c>
      <c r="BA332" s="110">
        <f t="shared" si="1493"/>
        <v>867704</v>
      </c>
      <c r="BB332" s="110">
        <f t="shared" si="1493"/>
        <v>0</v>
      </c>
      <c r="BC332" s="110">
        <f t="shared" si="1493"/>
        <v>0</v>
      </c>
    </row>
    <row r="333" spans="1:55" s="109" customFormat="1" ht="17.25" hidden="1" customHeight="1" x14ac:dyDescent="0.25">
      <c r="A333" s="147" t="s">
        <v>16</v>
      </c>
      <c r="B333" s="35"/>
      <c r="C333" s="35"/>
      <c r="D333" s="35"/>
      <c r="E333" s="120">
        <v>852</v>
      </c>
      <c r="F333" s="148" t="s">
        <v>122</v>
      </c>
      <c r="G333" s="148" t="s">
        <v>135</v>
      </c>
      <c r="H333" s="145" t="s">
        <v>735</v>
      </c>
      <c r="I333" s="143" t="s">
        <v>18</v>
      </c>
      <c r="J333" s="110">
        <f t="shared" ref="J333:BC333" si="1494">J334</f>
        <v>550100</v>
      </c>
      <c r="K333" s="110">
        <f t="shared" si="1494"/>
        <v>550100</v>
      </c>
      <c r="L333" s="110">
        <f t="shared" si="1494"/>
        <v>0</v>
      </c>
      <c r="M333" s="110">
        <f t="shared" si="1494"/>
        <v>0</v>
      </c>
      <c r="N333" s="110">
        <f t="shared" si="1494"/>
        <v>0</v>
      </c>
      <c r="O333" s="110">
        <f t="shared" si="1494"/>
        <v>0</v>
      </c>
      <c r="P333" s="110">
        <f t="shared" si="1494"/>
        <v>0</v>
      </c>
      <c r="Q333" s="110">
        <f t="shared" si="1494"/>
        <v>0</v>
      </c>
      <c r="R333" s="110">
        <f t="shared" si="1494"/>
        <v>550100</v>
      </c>
      <c r="S333" s="110">
        <f t="shared" si="1494"/>
        <v>550100</v>
      </c>
      <c r="T333" s="110">
        <f t="shared" si="1494"/>
        <v>0</v>
      </c>
      <c r="U333" s="110">
        <f t="shared" si="1494"/>
        <v>0</v>
      </c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>
        <f t="shared" si="1494"/>
        <v>550100</v>
      </c>
      <c r="AF333" s="110">
        <f t="shared" si="1494"/>
        <v>550100</v>
      </c>
      <c r="AG333" s="110">
        <f t="shared" si="1494"/>
        <v>0</v>
      </c>
      <c r="AH333" s="110">
        <f t="shared" si="1494"/>
        <v>0</v>
      </c>
      <c r="AI333" s="110">
        <f t="shared" si="1494"/>
        <v>0</v>
      </c>
      <c r="AJ333" s="110">
        <f t="shared" si="1494"/>
        <v>0</v>
      </c>
      <c r="AK333" s="110">
        <f t="shared" si="1494"/>
        <v>0</v>
      </c>
      <c r="AL333" s="110">
        <f t="shared" si="1494"/>
        <v>0</v>
      </c>
      <c r="AM333" s="110">
        <f t="shared" si="1494"/>
        <v>550100</v>
      </c>
      <c r="AN333" s="110">
        <f t="shared" si="1494"/>
        <v>550100</v>
      </c>
      <c r="AO333" s="110">
        <f t="shared" si="1494"/>
        <v>0</v>
      </c>
      <c r="AP333" s="110">
        <f t="shared" si="1494"/>
        <v>0</v>
      </c>
      <c r="AQ333" s="110"/>
      <c r="AR333" s="110">
        <f t="shared" si="1494"/>
        <v>550100</v>
      </c>
      <c r="AS333" s="110">
        <f t="shared" si="1494"/>
        <v>550100</v>
      </c>
      <c r="AT333" s="110">
        <f t="shared" si="1494"/>
        <v>0</v>
      </c>
      <c r="AU333" s="110">
        <f t="shared" si="1494"/>
        <v>0</v>
      </c>
      <c r="AV333" s="110">
        <f t="shared" si="1494"/>
        <v>0</v>
      </c>
      <c r="AW333" s="110">
        <f t="shared" si="1494"/>
        <v>0</v>
      </c>
      <c r="AX333" s="110">
        <f t="shared" si="1494"/>
        <v>0</v>
      </c>
      <c r="AY333" s="110">
        <f t="shared" si="1494"/>
        <v>0</v>
      </c>
      <c r="AZ333" s="110">
        <f t="shared" si="1494"/>
        <v>550100</v>
      </c>
      <c r="BA333" s="110">
        <f t="shared" si="1494"/>
        <v>550100</v>
      </c>
      <c r="BB333" s="110">
        <f t="shared" si="1494"/>
        <v>0</v>
      </c>
      <c r="BC333" s="110">
        <f t="shared" si="1494"/>
        <v>0</v>
      </c>
    </row>
    <row r="334" spans="1:55" s="109" customFormat="1" ht="17.25" hidden="1" customHeight="1" x14ac:dyDescent="0.25">
      <c r="A334" s="147" t="s">
        <v>715</v>
      </c>
      <c r="B334" s="111"/>
      <c r="C334" s="111"/>
      <c r="D334" s="111"/>
      <c r="E334" s="120">
        <v>852</v>
      </c>
      <c r="F334" s="148" t="s">
        <v>122</v>
      </c>
      <c r="G334" s="148" t="s">
        <v>135</v>
      </c>
      <c r="H334" s="145" t="s">
        <v>735</v>
      </c>
      <c r="I334" s="143" t="s">
        <v>19</v>
      </c>
      <c r="J334" s="110">
        <v>550100</v>
      </c>
      <c r="K334" s="110">
        <f>J334</f>
        <v>550100</v>
      </c>
      <c r="L334" s="110"/>
      <c r="M334" s="110"/>
      <c r="N334" s="110"/>
      <c r="O334" s="110">
        <f>N334</f>
        <v>0</v>
      </c>
      <c r="P334" s="110"/>
      <c r="Q334" s="110"/>
      <c r="R334" s="110">
        <f t="shared" si="1195"/>
        <v>550100</v>
      </c>
      <c r="S334" s="110">
        <f t="shared" si="1196"/>
        <v>550100</v>
      </c>
      <c r="T334" s="110">
        <f t="shared" si="1197"/>
        <v>0</v>
      </c>
      <c r="U334" s="110">
        <f t="shared" si="1198"/>
        <v>0</v>
      </c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>
        <v>550100</v>
      </c>
      <c r="AF334" s="110">
        <f>AE334</f>
        <v>550100</v>
      </c>
      <c r="AG334" s="110"/>
      <c r="AH334" s="110"/>
      <c r="AI334" s="110"/>
      <c r="AJ334" s="110">
        <f>AI334</f>
        <v>0</v>
      </c>
      <c r="AK334" s="110"/>
      <c r="AL334" s="110"/>
      <c r="AM334" s="110">
        <f t="shared" ref="AM334" si="1495">AE334+AI334</f>
        <v>550100</v>
      </c>
      <c r="AN334" s="110">
        <f t="shared" ref="AN334" si="1496">AF334+AJ334</f>
        <v>550100</v>
      </c>
      <c r="AO334" s="110">
        <f t="shared" ref="AO334" si="1497">AG334+AK334</f>
        <v>0</v>
      </c>
      <c r="AP334" s="110">
        <f t="shared" ref="AP334" si="1498">AH334+AL334</f>
        <v>0</v>
      </c>
      <c r="AQ334" s="110"/>
      <c r="AR334" s="110">
        <v>550100</v>
      </c>
      <c r="AS334" s="110">
        <f>AR334</f>
        <v>550100</v>
      </c>
      <c r="AT334" s="110"/>
      <c r="AU334" s="110"/>
      <c r="AV334" s="110"/>
      <c r="AW334" s="110">
        <f>AV334</f>
        <v>0</v>
      </c>
      <c r="AX334" s="110"/>
      <c r="AY334" s="110"/>
      <c r="AZ334" s="110">
        <f t="shared" ref="AZ334" si="1499">AR334+AV334</f>
        <v>550100</v>
      </c>
      <c r="BA334" s="110">
        <f t="shared" ref="BA334" si="1500">AS334+AW334</f>
        <v>550100</v>
      </c>
      <c r="BB334" s="110">
        <f t="shared" ref="BB334" si="1501">AT334+AX334</f>
        <v>0</v>
      </c>
      <c r="BC334" s="110">
        <f t="shared" ref="BC334" si="1502">AU334+AY334</f>
        <v>0</v>
      </c>
    </row>
    <row r="335" spans="1:55" s="109" customFormat="1" ht="17.25" hidden="1" customHeight="1" x14ac:dyDescent="0.25">
      <c r="A335" s="147" t="s">
        <v>22</v>
      </c>
      <c r="B335" s="111"/>
      <c r="C335" s="111"/>
      <c r="D335" s="111"/>
      <c r="E335" s="120">
        <v>852</v>
      </c>
      <c r="F335" s="148" t="s">
        <v>122</v>
      </c>
      <c r="G335" s="148" t="s">
        <v>135</v>
      </c>
      <c r="H335" s="145" t="s">
        <v>735</v>
      </c>
      <c r="I335" s="143" t="s">
        <v>23</v>
      </c>
      <c r="J335" s="110">
        <f t="shared" ref="J335:BC335" si="1503">J336</f>
        <v>317604</v>
      </c>
      <c r="K335" s="110">
        <f t="shared" si="1503"/>
        <v>317604</v>
      </c>
      <c r="L335" s="110">
        <f t="shared" si="1503"/>
        <v>0</v>
      </c>
      <c r="M335" s="110">
        <f t="shared" si="1503"/>
        <v>0</v>
      </c>
      <c r="N335" s="110">
        <f t="shared" si="1503"/>
        <v>0</v>
      </c>
      <c r="O335" s="110">
        <f t="shared" si="1503"/>
        <v>0</v>
      </c>
      <c r="P335" s="110">
        <f t="shared" si="1503"/>
        <v>0</v>
      </c>
      <c r="Q335" s="110">
        <f t="shared" si="1503"/>
        <v>0</v>
      </c>
      <c r="R335" s="110">
        <f t="shared" si="1503"/>
        <v>317604</v>
      </c>
      <c r="S335" s="110">
        <f t="shared" si="1503"/>
        <v>317604</v>
      </c>
      <c r="T335" s="110">
        <f t="shared" si="1503"/>
        <v>0</v>
      </c>
      <c r="U335" s="110">
        <f t="shared" si="1503"/>
        <v>0</v>
      </c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>
        <f t="shared" si="1503"/>
        <v>317604</v>
      </c>
      <c r="AF335" s="110">
        <f t="shared" si="1503"/>
        <v>317604</v>
      </c>
      <c r="AG335" s="110">
        <f t="shared" si="1503"/>
        <v>0</v>
      </c>
      <c r="AH335" s="110">
        <f t="shared" si="1503"/>
        <v>0</v>
      </c>
      <c r="AI335" s="110">
        <f t="shared" si="1503"/>
        <v>0</v>
      </c>
      <c r="AJ335" s="110">
        <f t="shared" si="1503"/>
        <v>0</v>
      </c>
      <c r="AK335" s="110">
        <f t="shared" si="1503"/>
        <v>0</v>
      </c>
      <c r="AL335" s="110">
        <f t="shared" si="1503"/>
        <v>0</v>
      </c>
      <c r="AM335" s="110">
        <f t="shared" si="1503"/>
        <v>317604</v>
      </c>
      <c r="AN335" s="110">
        <f t="shared" si="1503"/>
        <v>317604</v>
      </c>
      <c r="AO335" s="110">
        <f t="shared" si="1503"/>
        <v>0</v>
      </c>
      <c r="AP335" s="110">
        <f t="shared" si="1503"/>
        <v>0</v>
      </c>
      <c r="AQ335" s="110"/>
      <c r="AR335" s="110">
        <f t="shared" si="1503"/>
        <v>317604</v>
      </c>
      <c r="AS335" s="110">
        <f t="shared" si="1503"/>
        <v>317604</v>
      </c>
      <c r="AT335" s="110">
        <f t="shared" si="1503"/>
        <v>0</v>
      </c>
      <c r="AU335" s="110">
        <f t="shared" si="1503"/>
        <v>0</v>
      </c>
      <c r="AV335" s="110">
        <f t="shared" si="1503"/>
        <v>0</v>
      </c>
      <c r="AW335" s="110">
        <f t="shared" si="1503"/>
        <v>0</v>
      </c>
      <c r="AX335" s="110">
        <f t="shared" si="1503"/>
        <v>0</v>
      </c>
      <c r="AY335" s="110">
        <f t="shared" si="1503"/>
        <v>0</v>
      </c>
      <c r="AZ335" s="110">
        <f t="shared" si="1503"/>
        <v>317604</v>
      </c>
      <c r="BA335" s="110">
        <f t="shared" si="1503"/>
        <v>317604</v>
      </c>
      <c r="BB335" s="110">
        <f t="shared" si="1503"/>
        <v>0</v>
      </c>
      <c r="BC335" s="110">
        <f t="shared" si="1503"/>
        <v>0</v>
      </c>
    </row>
    <row r="336" spans="1:55" s="109" customFormat="1" ht="17.25" hidden="1" customHeight="1" x14ac:dyDescent="0.25">
      <c r="A336" s="147" t="s">
        <v>9</v>
      </c>
      <c r="B336" s="35"/>
      <c r="C336" s="35"/>
      <c r="D336" s="35"/>
      <c r="E336" s="120">
        <v>852</v>
      </c>
      <c r="F336" s="148" t="s">
        <v>122</v>
      </c>
      <c r="G336" s="148" t="s">
        <v>135</v>
      </c>
      <c r="H336" s="145" t="s">
        <v>735</v>
      </c>
      <c r="I336" s="143" t="s">
        <v>24</v>
      </c>
      <c r="J336" s="110">
        <v>317604</v>
      </c>
      <c r="K336" s="110">
        <f>J336</f>
        <v>317604</v>
      </c>
      <c r="L336" s="110"/>
      <c r="M336" s="110"/>
      <c r="N336" s="110"/>
      <c r="O336" s="110">
        <f>N336</f>
        <v>0</v>
      </c>
      <c r="P336" s="110"/>
      <c r="Q336" s="110"/>
      <c r="R336" s="110">
        <f t="shared" si="1195"/>
        <v>317604</v>
      </c>
      <c r="S336" s="110">
        <f t="shared" si="1196"/>
        <v>317604</v>
      </c>
      <c r="T336" s="110">
        <f t="shared" si="1197"/>
        <v>0</v>
      </c>
      <c r="U336" s="110">
        <f t="shared" si="1198"/>
        <v>0</v>
      </c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>
        <v>317604</v>
      </c>
      <c r="AF336" s="110">
        <f>AE336</f>
        <v>317604</v>
      </c>
      <c r="AG336" s="110"/>
      <c r="AH336" s="110"/>
      <c r="AI336" s="110"/>
      <c r="AJ336" s="110">
        <f>AI336</f>
        <v>0</v>
      </c>
      <c r="AK336" s="110"/>
      <c r="AL336" s="110"/>
      <c r="AM336" s="110">
        <f t="shared" ref="AM336" si="1504">AE336+AI336</f>
        <v>317604</v>
      </c>
      <c r="AN336" s="110">
        <f t="shared" ref="AN336" si="1505">AF336+AJ336</f>
        <v>317604</v>
      </c>
      <c r="AO336" s="110">
        <f t="shared" ref="AO336" si="1506">AG336+AK336</f>
        <v>0</v>
      </c>
      <c r="AP336" s="110">
        <f t="shared" ref="AP336" si="1507">AH336+AL336</f>
        <v>0</v>
      </c>
      <c r="AQ336" s="110"/>
      <c r="AR336" s="110">
        <v>317604</v>
      </c>
      <c r="AS336" s="110">
        <f>AR336</f>
        <v>317604</v>
      </c>
      <c r="AT336" s="110"/>
      <c r="AU336" s="110"/>
      <c r="AV336" s="110"/>
      <c r="AW336" s="110">
        <f>AV336</f>
        <v>0</v>
      </c>
      <c r="AX336" s="110"/>
      <c r="AY336" s="110"/>
      <c r="AZ336" s="110">
        <f t="shared" ref="AZ336" si="1508">AR336+AV336</f>
        <v>317604</v>
      </c>
      <c r="BA336" s="110">
        <f t="shared" ref="BA336" si="1509">AS336+AW336</f>
        <v>317604</v>
      </c>
      <c r="BB336" s="110">
        <f t="shared" ref="BB336" si="1510">AT336+AX336</f>
        <v>0</v>
      </c>
      <c r="BC336" s="110">
        <f t="shared" ref="BC336" si="1511">AU336+AY336</f>
        <v>0</v>
      </c>
    </row>
    <row r="337" spans="1:55" s="109" customFormat="1" ht="17.25" hidden="1" customHeight="1" x14ac:dyDescent="0.25">
      <c r="A337" s="147" t="s">
        <v>336</v>
      </c>
      <c r="B337" s="35"/>
      <c r="C337" s="35"/>
      <c r="D337" s="35"/>
      <c r="E337" s="120">
        <v>852</v>
      </c>
      <c r="F337" s="148" t="s">
        <v>122</v>
      </c>
      <c r="G337" s="148" t="s">
        <v>135</v>
      </c>
      <c r="H337" s="145" t="s">
        <v>736</v>
      </c>
      <c r="I337" s="143"/>
      <c r="J337" s="110">
        <f t="shared" ref="J337:AV338" si="1512">J338</f>
        <v>14000</v>
      </c>
      <c r="K337" s="110">
        <f t="shared" si="1512"/>
        <v>14000</v>
      </c>
      <c r="L337" s="110">
        <f t="shared" si="1512"/>
        <v>0</v>
      </c>
      <c r="M337" s="110">
        <f t="shared" si="1512"/>
        <v>0</v>
      </c>
      <c r="N337" s="110">
        <f t="shared" si="1512"/>
        <v>0</v>
      </c>
      <c r="O337" s="110">
        <f t="shared" si="1512"/>
        <v>0</v>
      </c>
      <c r="P337" s="110">
        <f t="shared" si="1512"/>
        <v>0</v>
      </c>
      <c r="Q337" s="110">
        <f t="shared" si="1512"/>
        <v>0</v>
      </c>
      <c r="R337" s="110">
        <f t="shared" si="1512"/>
        <v>14000</v>
      </c>
      <c r="S337" s="110">
        <f t="shared" si="1512"/>
        <v>14000</v>
      </c>
      <c r="T337" s="110">
        <f t="shared" si="1512"/>
        <v>0</v>
      </c>
      <c r="U337" s="110">
        <f t="shared" si="1512"/>
        <v>0</v>
      </c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>
        <f t="shared" si="1512"/>
        <v>14000</v>
      </c>
      <c r="AF337" s="110">
        <f t="shared" si="1512"/>
        <v>14000</v>
      </c>
      <c r="AG337" s="110">
        <f t="shared" si="1512"/>
        <v>0</v>
      </c>
      <c r="AH337" s="110">
        <f t="shared" si="1512"/>
        <v>0</v>
      </c>
      <c r="AI337" s="110">
        <f t="shared" si="1512"/>
        <v>0</v>
      </c>
      <c r="AJ337" s="110">
        <f t="shared" si="1512"/>
        <v>0</v>
      </c>
      <c r="AK337" s="110">
        <f t="shared" si="1512"/>
        <v>0</v>
      </c>
      <c r="AL337" s="110">
        <f t="shared" si="1512"/>
        <v>0</v>
      </c>
      <c r="AM337" s="110">
        <f t="shared" si="1512"/>
        <v>14000</v>
      </c>
      <c r="AN337" s="110">
        <f t="shared" si="1512"/>
        <v>14000</v>
      </c>
      <c r="AO337" s="110">
        <f t="shared" si="1512"/>
        <v>0</v>
      </c>
      <c r="AP337" s="110">
        <f t="shared" si="1512"/>
        <v>0</v>
      </c>
      <c r="AQ337" s="110"/>
      <c r="AR337" s="110">
        <f t="shared" si="1512"/>
        <v>7000</v>
      </c>
      <c r="AS337" s="110">
        <f t="shared" si="1512"/>
        <v>7000</v>
      </c>
      <c r="AT337" s="110">
        <f t="shared" si="1512"/>
        <v>0</v>
      </c>
      <c r="AU337" s="110">
        <f t="shared" si="1512"/>
        <v>0</v>
      </c>
      <c r="AV337" s="110">
        <f t="shared" si="1512"/>
        <v>0</v>
      </c>
      <c r="AW337" s="110">
        <f t="shared" ref="AV337:BC338" si="1513">AW338</f>
        <v>0</v>
      </c>
      <c r="AX337" s="110">
        <f t="shared" si="1513"/>
        <v>0</v>
      </c>
      <c r="AY337" s="110">
        <f t="shared" si="1513"/>
        <v>0</v>
      </c>
      <c r="AZ337" s="110">
        <f t="shared" si="1513"/>
        <v>7000</v>
      </c>
      <c r="BA337" s="110">
        <f t="shared" si="1513"/>
        <v>7000</v>
      </c>
      <c r="BB337" s="110">
        <f t="shared" si="1513"/>
        <v>0</v>
      </c>
      <c r="BC337" s="110">
        <f t="shared" si="1513"/>
        <v>0</v>
      </c>
    </row>
    <row r="338" spans="1:55" s="109" customFormat="1" ht="17.25" hidden="1" customHeight="1" x14ac:dyDescent="0.25">
      <c r="A338" s="147" t="s">
        <v>22</v>
      </c>
      <c r="B338" s="35"/>
      <c r="C338" s="35"/>
      <c r="D338" s="35"/>
      <c r="E338" s="120">
        <v>852</v>
      </c>
      <c r="F338" s="148" t="s">
        <v>122</v>
      </c>
      <c r="G338" s="148" t="s">
        <v>135</v>
      </c>
      <c r="H338" s="145" t="s">
        <v>736</v>
      </c>
      <c r="I338" s="143" t="s">
        <v>23</v>
      </c>
      <c r="J338" s="110">
        <f t="shared" si="1512"/>
        <v>14000</v>
      </c>
      <c r="K338" s="110">
        <f t="shared" si="1512"/>
        <v>14000</v>
      </c>
      <c r="L338" s="110">
        <f t="shared" si="1512"/>
        <v>0</v>
      </c>
      <c r="M338" s="110">
        <f t="shared" si="1512"/>
        <v>0</v>
      </c>
      <c r="N338" s="110">
        <f t="shared" si="1512"/>
        <v>0</v>
      </c>
      <c r="O338" s="110">
        <f t="shared" si="1512"/>
        <v>0</v>
      </c>
      <c r="P338" s="110">
        <f t="shared" si="1512"/>
        <v>0</v>
      </c>
      <c r="Q338" s="110">
        <f t="shared" si="1512"/>
        <v>0</v>
      </c>
      <c r="R338" s="110">
        <f t="shared" si="1512"/>
        <v>14000</v>
      </c>
      <c r="S338" s="110">
        <f t="shared" si="1512"/>
        <v>14000</v>
      </c>
      <c r="T338" s="110">
        <f t="shared" si="1512"/>
        <v>0</v>
      </c>
      <c r="U338" s="110">
        <f t="shared" si="1512"/>
        <v>0</v>
      </c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>
        <f t="shared" si="1512"/>
        <v>14000</v>
      </c>
      <c r="AF338" s="110">
        <f t="shared" si="1512"/>
        <v>14000</v>
      </c>
      <c r="AG338" s="110">
        <f t="shared" si="1512"/>
        <v>0</v>
      </c>
      <c r="AH338" s="110">
        <f t="shared" si="1512"/>
        <v>0</v>
      </c>
      <c r="AI338" s="110">
        <f t="shared" si="1512"/>
        <v>0</v>
      </c>
      <c r="AJ338" s="110">
        <f t="shared" si="1512"/>
        <v>0</v>
      </c>
      <c r="AK338" s="110">
        <f t="shared" si="1512"/>
        <v>0</v>
      </c>
      <c r="AL338" s="110">
        <f t="shared" si="1512"/>
        <v>0</v>
      </c>
      <c r="AM338" s="110">
        <f t="shared" si="1512"/>
        <v>14000</v>
      </c>
      <c r="AN338" s="110">
        <f t="shared" si="1512"/>
        <v>14000</v>
      </c>
      <c r="AO338" s="110">
        <f t="shared" si="1512"/>
        <v>0</v>
      </c>
      <c r="AP338" s="110">
        <f t="shared" si="1512"/>
        <v>0</v>
      </c>
      <c r="AQ338" s="110"/>
      <c r="AR338" s="110">
        <f t="shared" si="1512"/>
        <v>7000</v>
      </c>
      <c r="AS338" s="110">
        <f t="shared" si="1512"/>
        <v>7000</v>
      </c>
      <c r="AT338" s="110">
        <f t="shared" si="1512"/>
        <v>0</v>
      </c>
      <c r="AU338" s="110">
        <f t="shared" si="1512"/>
        <v>0</v>
      </c>
      <c r="AV338" s="110">
        <f t="shared" si="1513"/>
        <v>0</v>
      </c>
      <c r="AW338" s="110">
        <f t="shared" si="1513"/>
        <v>0</v>
      </c>
      <c r="AX338" s="110">
        <f t="shared" si="1513"/>
        <v>0</v>
      </c>
      <c r="AY338" s="110">
        <f t="shared" si="1513"/>
        <v>0</v>
      </c>
      <c r="AZ338" s="110">
        <f t="shared" si="1513"/>
        <v>7000</v>
      </c>
      <c r="BA338" s="110">
        <f t="shared" si="1513"/>
        <v>7000</v>
      </c>
      <c r="BB338" s="110">
        <f t="shared" si="1513"/>
        <v>0</v>
      </c>
      <c r="BC338" s="110">
        <f t="shared" si="1513"/>
        <v>0</v>
      </c>
    </row>
    <row r="339" spans="1:55" s="109" customFormat="1" ht="17.25" hidden="1" customHeight="1" x14ac:dyDescent="0.25">
      <c r="A339" s="147" t="s">
        <v>9</v>
      </c>
      <c r="B339" s="35"/>
      <c r="C339" s="35"/>
      <c r="D339" s="35"/>
      <c r="E339" s="120">
        <v>852</v>
      </c>
      <c r="F339" s="148" t="s">
        <v>122</v>
      </c>
      <c r="G339" s="148" t="s">
        <v>135</v>
      </c>
      <c r="H339" s="145" t="s">
        <v>736</v>
      </c>
      <c r="I339" s="143" t="s">
        <v>24</v>
      </c>
      <c r="J339" s="110">
        <v>14000</v>
      </c>
      <c r="K339" s="110">
        <f>J339</f>
        <v>14000</v>
      </c>
      <c r="L339" s="110"/>
      <c r="M339" s="110"/>
      <c r="N339" s="110"/>
      <c r="O339" s="110">
        <f>N339</f>
        <v>0</v>
      </c>
      <c r="P339" s="110"/>
      <c r="Q339" s="110"/>
      <c r="R339" s="110">
        <f t="shared" ref="R339:R384" si="1514">J339+N339</f>
        <v>14000</v>
      </c>
      <c r="S339" s="110">
        <f t="shared" ref="S339:S387" si="1515">K339+O339</f>
        <v>14000</v>
      </c>
      <c r="T339" s="110">
        <f t="shared" ref="T339:T387" si="1516">L339+P339</f>
        <v>0</v>
      </c>
      <c r="U339" s="110">
        <f t="shared" ref="U339:U387" si="1517">M339+Q339</f>
        <v>0</v>
      </c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>
        <v>14000</v>
      </c>
      <c r="AF339" s="110">
        <f>AE339</f>
        <v>14000</v>
      </c>
      <c r="AG339" s="110"/>
      <c r="AH339" s="110"/>
      <c r="AI339" s="110"/>
      <c r="AJ339" s="110">
        <f>AI339</f>
        <v>0</v>
      </c>
      <c r="AK339" s="110"/>
      <c r="AL339" s="110"/>
      <c r="AM339" s="110">
        <f t="shared" ref="AM339" si="1518">AE339+AI339</f>
        <v>14000</v>
      </c>
      <c r="AN339" s="110">
        <f t="shared" ref="AN339" si="1519">AF339+AJ339</f>
        <v>14000</v>
      </c>
      <c r="AO339" s="110">
        <f t="shared" ref="AO339" si="1520">AG339+AK339</f>
        <v>0</v>
      </c>
      <c r="AP339" s="110">
        <f t="shared" ref="AP339" si="1521">AH339+AL339</f>
        <v>0</v>
      </c>
      <c r="AQ339" s="110"/>
      <c r="AR339" s="110">
        <v>7000</v>
      </c>
      <c r="AS339" s="110">
        <f>AR339</f>
        <v>7000</v>
      </c>
      <c r="AT339" s="110"/>
      <c r="AU339" s="110"/>
      <c r="AV339" s="110"/>
      <c r="AW339" s="110">
        <f>AV339</f>
        <v>0</v>
      </c>
      <c r="AX339" s="110"/>
      <c r="AY339" s="110"/>
      <c r="AZ339" s="110">
        <f t="shared" ref="AZ339" si="1522">AR339+AV339</f>
        <v>7000</v>
      </c>
      <c r="BA339" s="110">
        <f t="shared" ref="BA339" si="1523">AS339+AW339</f>
        <v>7000</v>
      </c>
      <c r="BB339" s="110">
        <f t="shared" ref="BB339" si="1524">AT339+AX339</f>
        <v>0</v>
      </c>
      <c r="BC339" s="110">
        <f t="shared" ref="BC339" si="1525">AU339+AY339</f>
        <v>0</v>
      </c>
    </row>
    <row r="340" spans="1:55" s="109" customFormat="1" ht="26.25" customHeight="1" x14ac:dyDescent="0.25">
      <c r="A340" s="142" t="s">
        <v>179</v>
      </c>
      <c r="B340" s="11"/>
      <c r="C340" s="11"/>
      <c r="D340" s="11"/>
      <c r="E340" s="11">
        <v>853</v>
      </c>
      <c r="F340" s="143"/>
      <c r="G340" s="143"/>
      <c r="H340" s="144" t="s">
        <v>61</v>
      </c>
      <c r="I340" s="143"/>
      <c r="J340" s="26">
        <f>J341+J359</f>
        <v>8569500</v>
      </c>
      <c r="K340" s="26">
        <f t="shared" ref="K340:U340" si="1526">K341+K359</f>
        <v>763000</v>
      </c>
      <c r="L340" s="26">
        <f t="shared" si="1526"/>
        <v>7804100</v>
      </c>
      <c r="M340" s="26">
        <f t="shared" si="1526"/>
        <v>2400</v>
      </c>
      <c r="N340" s="26">
        <f t="shared" si="1526"/>
        <v>590600</v>
      </c>
      <c r="O340" s="26">
        <f t="shared" ref="O340" si="1527">O341+O359</f>
        <v>0</v>
      </c>
      <c r="P340" s="26">
        <f t="shared" ref="P340" si="1528">P341+P359</f>
        <v>590600</v>
      </c>
      <c r="Q340" s="26">
        <f t="shared" ref="Q340" si="1529">Q341+Q359</f>
        <v>0</v>
      </c>
      <c r="R340" s="26">
        <f t="shared" si="1526"/>
        <v>9160100</v>
      </c>
      <c r="S340" s="26">
        <f t="shared" si="1526"/>
        <v>763000</v>
      </c>
      <c r="T340" s="26">
        <f t="shared" si="1526"/>
        <v>8394700</v>
      </c>
      <c r="U340" s="26">
        <f t="shared" si="1526"/>
        <v>2400</v>
      </c>
      <c r="V340" s="26"/>
      <c r="W340" s="26"/>
      <c r="X340" s="26"/>
      <c r="Y340" s="26"/>
      <c r="Z340" s="26"/>
      <c r="AA340" s="26"/>
      <c r="AB340" s="26"/>
      <c r="AC340" s="26"/>
      <c r="AD340" s="26"/>
      <c r="AE340" s="26">
        <f>AE341+AE359</f>
        <v>12241800</v>
      </c>
      <c r="AF340" s="26">
        <f t="shared" ref="AF340" si="1530">AF341+AF359</f>
        <v>763000</v>
      </c>
      <c r="AG340" s="26">
        <f t="shared" ref="AG340" si="1531">AG341+AG359</f>
        <v>11476400</v>
      </c>
      <c r="AH340" s="26">
        <f t="shared" ref="AH340:AP340" si="1532">AH341+AH359</f>
        <v>2400</v>
      </c>
      <c r="AI340" s="26">
        <f t="shared" si="1532"/>
        <v>0</v>
      </c>
      <c r="AJ340" s="26">
        <f t="shared" si="1532"/>
        <v>0</v>
      </c>
      <c r="AK340" s="26">
        <f t="shared" si="1532"/>
        <v>0</v>
      </c>
      <c r="AL340" s="26">
        <f t="shared" si="1532"/>
        <v>0</v>
      </c>
      <c r="AM340" s="26">
        <f t="shared" si="1532"/>
        <v>12241800</v>
      </c>
      <c r="AN340" s="26">
        <f t="shared" si="1532"/>
        <v>763000</v>
      </c>
      <c r="AO340" s="26">
        <f t="shared" si="1532"/>
        <v>11476400</v>
      </c>
      <c r="AP340" s="26">
        <f t="shared" si="1532"/>
        <v>2400</v>
      </c>
      <c r="AQ340" s="26"/>
      <c r="AR340" s="26">
        <f>AR341+AR359</f>
        <v>15369500</v>
      </c>
      <c r="AS340" s="26">
        <f t="shared" ref="AS340" si="1533">AS341+AS359</f>
        <v>763000</v>
      </c>
      <c r="AT340" s="26">
        <f t="shared" ref="AT340" si="1534">AT341+AT359</f>
        <v>14604100</v>
      </c>
      <c r="AU340" s="26">
        <f t="shared" ref="AU340:BC340" si="1535">AU341+AU359</f>
        <v>2400</v>
      </c>
      <c r="AV340" s="26">
        <f t="shared" si="1535"/>
        <v>0</v>
      </c>
      <c r="AW340" s="26">
        <f t="shared" si="1535"/>
        <v>0</v>
      </c>
      <c r="AX340" s="26">
        <f t="shared" si="1535"/>
        <v>0</v>
      </c>
      <c r="AY340" s="26">
        <f t="shared" si="1535"/>
        <v>0</v>
      </c>
      <c r="AZ340" s="26">
        <f t="shared" si="1535"/>
        <v>15369500</v>
      </c>
      <c r="BA340" s="26">
        <f t="shared" si="1535"/>
        <v>763000</v>
      </c>
      <c r="BB340" s="26">
        <f t="shared" si="1535"/>
        <v>14604100</v>
      </c>
      <c r="BC340" s="26">
        <f t="shared" si="1535"/>
        <v>2400</v>
      </c>
    </row>
    <row r="341" spans="1:55" s="109" customFormat="1" ht="29.25" customHeight="1" x14ac:dyDescent="0.25">
      <c r="A341" s="144" t="s">
        <v>10</v>
      </c>
      <c r="B341" s="146"/>
      <c r="C341" s="146"/>
      <c r="D341" s="146"/>
      <c r="E341" s="36">
        <v>853</v>
      </c>
      <c r="F341" s="25" t="s">
        <v>11</v>
      </c>
      <c r="G341" s="25"/>
      <c r="H341" s="145" t="s">
        <v>61</v>
      </c>
      <c r="I341" s="25"/>
      <c r="J341" s="26">
        <f>J342+J351+J355</f>
        <v>5806500</v>
      </c>
      <c r="K341" s="26">
        <f t="shared" ref="K341:U341" si="1536">K342+K351+K355</f>
        <v>0</v>
      </c>
      <c r="L341" s="26">
        <f t="shared" si="1536"/>
        <v>5804100</v>
      </c>
      <c r="M341" s="26">
        <f t="shared" si="1536"/>
        <v>2400</v>
      </c>
      <c r="N341" s="26">
        <f t="shared" si="1536"/>
        <v>290600</v>
      </c>
      <c r="O341" s="26">
        <f t="shared" ref="O341" si="1537">O342+O351+O355</f>
        <v>0</v>
      </c>
      <c r="P341" s="26">
        <f t="shared" ref="P341" si="1538">P342+P351+P355</f>
        <v>290600</v>
      </c>
      <c r="Q341" s="26">
        <f t="shared" ref="Q341" si="1539">Q342+Q351+Q355</f>
        <v>0</v>
      </c>
      <c r="R341" s="26">
        <f t="shared" si="1536"/>
        <v>6097100</v>
      </c>
      <c r="S341" s="26">
        <f t="shared" si="1536"/>
        <v>0</v>
      </c>
      <c r="T341" s="26">
        <f t="shared" si="1536"/>
        <v>6094700</v>
      </c>
      <c r="U341" s="26">
        <f t="shared" si="1536"/>
        <v>2400</v>
      </c>
      <c r="V341" s="26"/>
      <c r="W341" s="26"/>
      <c r="X341" s="26"/>
      <c r="Y341" s="26"/>
      <c r="Z341" s="26"/>
      <c r="AA341" s="26"/>
      <c r="AB341" s="26"/>
      <c r="AC341" s="26"/>
      <c r="AD341" s="26"/>
      <c r="AE341" s="26">
        <f>AE342+AE351+AE355</f>
        <v>9478800</v>
      </c>
      <c r="AF341" s="26">
        <f t="shared" ref="AF341" si="1540">AF342+AF351+AF355</f>
        <v>0</v>
      </c>
      <c r="AG341" s="26">
        <f t="shared" ref="AG341" si="1541">AG342+AG351+AG355</f>
        <v>9476400</v>
      </c>
      <c r="AH341" s="26">
        <f t="shared" ref="AH341:AP341" si="1542">AH342+AH351+AH355</f>
        <v>2400</v>
      </c>
      <c r="AI341" s="26">
        <f t="shared" si="1542"/>
        <v>0</v>
      </c>
      <c r="AJ341" s="26">
        <f t="shared" si="1542"/>
        <v>0</v>
      </c>
      <c r="AK341" s="26">
        <f t="shared" si="1542"/>
        <v>0</v>
      </c>
      <c r="AL341" s="26">
        <f t="shared" si="1542"/>
        <v>0</v>
      </c>
      <c r="AM341" s="26">
        <f t="shared" si="1542"/>
        <v>9478800</v>
      </c>
      <c r="AN341" s="26">
        <f t="shared" si="1542"/>
        <v>0</v>
      </c>
      <c r="AO341" s="26">
        <f t="shared" si="1542"/>
        <v>9476400</v>
      </c>
      <c r="AP341" s="26">
        <f t="shared" si="1542"/>
        <v>2400</v>
      </c>
      <c r="AQ341" s="26"/>
      <c r="AR341" s="26">
        <f>AR342+AR351+AR355</f>
        <v>12606500</v>
      </c>
      <c r="AS341" s="26">
        <f t="shared" ref="AS341" si="1543">AS342+AS351+AS355</f>
        <v>0</v>
      </c>
      <c r="AT341" s="26">
        <f t="shared" ref="AT341" si="1544">AT342+AT351+AT355</f>
        <v>12604100</v>
      </c>
      <c r="AU341" s="26">
        <f t="shared" ref="AU341:BC341" si="1545">AU342+AU351+AU355</f>
        <v>2400</v>
      </c>
      <c r="AV341" s="26">
        <f t="shared" si="1545"/>
        <v>0</v>
      </c>
      <c r="AW341" s="26">
        <f t="shared" si="1545"/>
        <v>0</v>
      </c>
      <c r="AX341" s="26">
        <f t="shared" si="1545"/>
        <v>0</v>
      </c>
      <c r="AY341" s="26">
        <f t="shared" si="1545"/>
        <v>0</v>
      </c>
      <c r="AZ341" s="26">
        <f t="shared" si="1545"/>
        <v>12606500</v>
      </c>
      <c r="BA341" s="26">
        <f t="shared" si="1545"/>
        <v>0</v>
      </c>
      <c r="BB341" s="26">
        <f t="shared" si="1545"/>
        <v>12604100</v>
      </c>
      <c r="BC341" s="26">
        <f t="shared" si="1545"/>
        <v>2400</v>
      </c>
    </row>
    <row r="342" spans="1:55" s="109" customFormat="1" ht="71.25" customHeight="1" x14ac:dyDescent="0.25">
      <c r="A342" s="144" t="s">
        <v>180</v>
      </c>
      <c r="B342" s="146"/>
      <c r="C342" s="146"/>
      <c r="D342" s="146"/>
      <c r="E342" s="36">
        <v>853</v>
      </c>
      <c r="F342" s="25" t="s">
        <v>11</v>
      </c>
      <c r="G342" s="25" t="s">
        <v>135</v>
      </c>
      <c r="H342" s="145" t="s">
        <v>61</v>
      </c>
      <c r="I342" s="25"/>
      <c r="J342" s="26">
        <f>J343+J348</f>
        <v>5606500</v>
      </c>
      <c r="K342" s="26">
        <f t="shared" ref="K342:U342" si="1546">K343+K348</f>
        <v>0</v>
      </c>
      <c r="L342" s="26">
        <f t="shared" si="1546"/>
        <v>5604100</v>
      </c>
      <c r="M342" s="26">
        <f t="shared" si="1546"/>
        <v>2400</v>
      </c>
      <c r="N342" s="26">
        <f t="shared" si="1546"/>
        <v>15600</v>
      </c>
      <c r="O342" s="26">
        <f t="shared" ref="O342" si="1547">O343+O348</f>
        <v>0</v>
      </c>
      <c r="P342" s="26">
        <f t="shared" ref="P342" si="1548">P343+P348</f>
        <v>15600</v>
      </c>
      <c r="Q342" s="26">
        <f t="shared" ref="Q342" si="1549">Q343+Q348</f>
        <v>0</v>
      </c>
      <c r="R342" s="26">
        <f t="shared" si="1546"/>
        <v>5622100</v>
      </c>
      <c r="S342" s="26">
        <f t="shared" si="1546"/>
        <v>0</v>
      </c>
      <c r="T342" s="26">
        <f t="shared" si="1546"/>
        <v>5619700</v>
      </c>
      <c r="U342" s="26">
        <f t="shared" si="1546"/>
        <v>2400</v>
      </c>
      <c r="V342" s="26"/>
      <c r="W342" s="26"/>
      <c r="X342" s="26"/>
      <c r="Y342" s="26"/>
      <c r="Z342" s="26"/>
      <c r="AA342" s="26"/>
      <c r="AB342" s="26"/>
      <c r="AC342" s="26"/>
      <c r="AD342" s="26"/>
      <c r="AE342" s="26">
        <f>AE343+AE348</f>
        <v>5606500</v>
      </c>
      <c r="AF342" s="26">
        <f t="shared" ref="AF342" si="1550">AF343+AF348</f>
        <v>0</v>
      </c>
      <c r="AG342" s="26">
        <f t="shared" ref="AG342" si="1551">AG343+AG348</f>
        <v>5604100</v>
      </c>
      <c r="AH342" s="26">
        <f t="shared" ref="AH342:AP342" si="1552">AH343+AH348</f>
        <v>2400</v>
      </c>
      <c r="AI342" s="26">
        <f t="shared" si="1552"/>
        <v>0</v>
      </c>
      <c r="AJ342" s="26">
        <f t="shared" si="1552"/>
        <v>0</v>
      </c>
      <c r="AK342" s="26">
        <f t="shared" si="1552"/>
        <v>0</v>
      </c>
      <c r="AL342" s="26">
        <f t="shared" si="1552"/>
        <v>0</v>
      </c>
      <c r="AM342" s="26">
        <f t="shared" si="1552"/>
        <v>5606500</v>
      </c>
      <c r="AN342" s="26">
        <f t="shared" si="1552"/>
        <v>0</v>
      </c>
      <c r="AO342" s="26">
        <f t="shared" si="1552"/>
        <v>5604100</v>
      </c>
      <c r="AP342" s="26">
        <f t="shared" si="1552"/>
        <v>2400</v>
      </c>
      <c r="AQ342" s="26"/>
      <c r="AR342" s="26">
        <f>AR343+AR348</f>
        <v>5606500</v>
      </c>
      <c r="AS342" s="26">
        <f t="shared" ref="AS342" si="1553">AS343+AS348</f>
        <v>0</v>
      </c>
      <c r="AT342" s="26">
        <f t="shared" ref="AT342" si="1554">AT343+AT348</f>
        <v>5604100</v>
      </c>
      <c r="AU342" s="26">
        <f t="shared" ref="AU342:BC342" si="1555">AU343+AU348</f>
        <v>2400</v>
      </c>
      <c r="AV342" s="26">
        <f t="shared" si="1555"/>
        <v>0</v>
      </c>
      <c r="AW342" s="26">
        <f t="shared" si="1555"/>
        <v>0</v>
      </c>
      <c r="AX342" s="26">
        <f t="shared" si="1555"/>
        <v>0</v>
      </c>
      <c r="AY342" s="26">
        <f t="shared" si="1555"/>
        <v>0</v>
      </c>
      <c r="AZ342" s="26">
        <f t="shared" si="1555"/>
        <v>5606500</v>
      </c>
      <c r="BA342" s="26">
        <f t="shared" si="1555"/>
        <v>0</v>
      </c>
      <c r="BB342" s="26">
        <f t="shared" si="1555"/>
        <v>5604100</v>
      </c>
      <c r="BC342" s="26">
        <f t="shared" si="1555"/>
        <v>2400</v>
      </c>
    </row>
    <row r="343" spans="1:55" s="109" customFormat="1" ht="61.5" customHeight="1" x14ac:dyDescent="0.25">
      <c r="A343" s="147" t="s">
        <v>20</v>
      </c>
      <c r="B343" s="120"/>
      <c r="C343" s="120"/>
      <c r="D343" s="120"/>
      <c r="E343" s="36">
        <v>853</v>
      </c>
      <c r="F343" s="143" t="s">
        <v>17</v>
      </c>
      <c r="G343" s="143" t="s">
        <v>135</v>
      </c>
      <c r="H343" s="145" t="s">
        <v>181</v>
      </c>
      <c r="I343" s="143"/>
      <c r="J343" s="110">
        <f>J344+J346</f>
        <v>5604100</v>
      </c>
      <c r="K343" s="110">
        <f t="shared" ref="K343:U343" si="1556">K344+K346</f>
        <v>0</v>
      </c>
      <c r="L343" s="110">
        <f t="shared" si="1556"/>
        <v>5604100</v>
      </c>
      <c r="M343" s="110">
        <f t="shared" si="1556"/>
        <v>0</v>
      </c>
      <c r="N343" s="110">
        <f t="shared" si="1556"/>
        <v>15600</v>
      </c>
      <c r="O343" s="110">
        <f t="shared" ref="O343" si="1557">O344+O346</f>
        <v>0</v>
      </c>
      <c r="P343" s="110">
        <f t="shared" ref="P343" si="1558">P344+P346</f>
        <v>15600</v>
      </c>
      <c r="Q343" s="110">
        <f t="shared" ref="Q343" si="1559">Q344+Q346</f>
        <v>0</v>
      </c>
      <c r="R343" s="110">
        <f t="shared" si="1556"/>
        <v>5619700</v>
      </c>
      <c r="S343" s="110">
        <f t="shared" si="1556"/>
        <v>0</v>
      </c>
      <c r="T343" s="110">
        <f t="shared" si="1556"/>
        <v>5619700</v>
      </c>
      <c r="U343" s="110">
        <f t="shared" si="1556"/>
        <v>0</v>
      </c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>
        <f t="shared" ref="AE343:AR343" si="1560">AE344+AE346</f>
        <v>5604100</v>
      </c>
      <c r="AF343" s="110">
        <f t="shared" ref="AF343" si="1561">AF344+AF346</f>
        <v>0</v>
      </c>
      <c r="AG343" s="110">
        <f t="shared" ref="AG343" si="1562">AG344+AG346</f>
        <v>5604100</v>
      </c>
      <c r="AH343" s="110">
        <f t="shared" ref="AH343:AP343" si="1563">AH344+AH346</f>
        <v>0</v>
      </c>
      <c r="AI343" s="110">
        <f t="shared" si="1563"/>
        <v>0</v>
      </c>
      <c r="AJ343" s="110">
        <f t="shared" si="1563"/>
        <v>0</v>
      </c>
      <c r="AK343" s="110">
        <f t="shared" si="1563"/>
        <v>0</v>
      </c>
      <c r="AL343" s="110">
        <f t="shared" si="1563"/>
        <v>0</v>
      </c>
      <c r="AM343" s="110">
        <f t="shared" si="1563"/>
        <v>5604100</v>
      </c>
      <c r="AN343" s="110">
        <f t="shared" si="1563"/>
        <v>0</v>
      </c>
      <c r="AO343" s="110">
        <f t="shared" si="1563"/>
        <v>5604100</v>
      </c>
      <c r="AP343" s="110">
        <f t="shared" si="1563"/>
        <v>0</v>
      </c>
      <c r="AQ343" s="110"/>
      <c r="AR343" s="110">
        <f t="shared" si="1560"/>
        <v>5604100</v>
      </c>
      <c r="AS343" s="110">
        <f t="shared" ref="AS343" si="1564">AS344+AS346</f>
        <v>0</v>
      </c>
      <c r="AT343" s="110">
        <f t="shared" ref="AT343" si="1565">AT344+AT346</f>
        <v>5604100</v>
      </c>
      <c r="AU343" s="110">
        <f t="shared" ref="AU343:BC343" si="1566">AU344+AU346</f>
        <v>0</v>
      </c>
      <c r="AV343" s="110">
        <f t="shared" si="1566"/>
        <v>0</v>
      </c>
      <c r="AW343" s="110">
        <f t="shared" si="1566"/>
        <v>0</v>
      </c>
      <c r="AX343" s="110">
        <f t="shared" si="1566"/>
        <v>0</v>
      </c>
      <c r="AY343" s="110">
        <f t="shared" si="1566"/>
        <v>0</v>
      </c>
      <c r="AZ343" s="110">
        <f t="shared" si="1566"/>
        <v>5604100</v>
      </c>
      <c r="BA343" s="110">
        <f t="shared" si="1566"/>
        <v>0</v>
      </c>
      <c r="BB343" s="110">
        <f t="shared" si="1566"/>
        <v>5604100</v>
      </c>
      <c r="BC343" s="110">
        <f t="shared" si="1566"/>
        <v>0</v>
      </c>
    </row>
    <row r="344" spans="1:55" s="109" customFormat="1" ht="17.25" hidden="1" customHeight="1" x14ac:dyDescent="0.25">
      <c r="A344" s="147" t="s">
        <v>16</v>
      </c>
      <c r="B344" s="120"/>
      <c r="C344" s="120"/>
      <c r="D344" s="120"/>
      <c r="E344" s="36">
        <v>853</v>
      </c>
      <c r="F344" s="143" t="s">
        <v>11</v>
      </c>
      <c r="G344" s="143" t="s">
        <v>135</v>
      </c>
      <c r="H344" s="145" t="s">
        <v>181</v>
      </c>
      <c r="I344" s="143" t="s">
        <v>18</v>
      </c>
      <c r="J344" s="110">
        <f t="shared" ref="J344:BC344" si="1567">J345</f>
        <v>5302900</v>
      </c>
      <c r="K344" s="110">
        <f t="shared" si="1567"/>
        <v>0</v>
      </c>
      <c r="L344" s="110">
        <f t="shared" si="1567"/>
        <v>5302900</v>
      </c>
      <c r="M344" s="110">
        <f t="shared" si="1567"/>
        <v>0</v>
      </c>
      <c r="N344" s="110">
        <f t="shared" si="1567"/>
        <v>0</v>
      </c>
      <c r="O344" s="110">
        <f t="shared" si="1567"/>
        <v>0</v>
      </c>
      <c r="P344" s="110">
        <f t="shared" si="1567"/>
        <v>0</v>
      </c>
      <c r="Q344" s="110">
        <f t="shared" si="1567"/>
        <v>0</v>
      </c>
      <c r="R344" s="110">
        <f t="shared" si="1567"/>
        <v>5302900</v>
      </c>
      <c r="S344" s="110">
        <f t="shared" si="1567"/>
        <v>0</v>
      </c>
      <c r="T344" s="110">
        <f t="shared" si="1567"/>
        <v>5302900</v>
      </c>
      <c r="U344" s="110">
        <f t="shared" si="1567"/>
        <v>0</v>
      </c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>
        <f t="shared" si="1567"/>
        <v>5302900</v>
      </c>
      <c r="AF344" s="110">
        <f t="shared" si="1567"/>
        <v>0</v>
      </c>
      <c r="AG344" s="110">
        <f t="shared" si="1567"/>
        <v>5302900</v>
      </c>
      <c r="AH344" s="110">
        <f t="shared" si="1567"/>
        <v>0</v>
      </c>
      <c r="AI344" s="110">
        <f t="shared" si="1567"/>
        <v>0</v>
      </c>
      <c r="AJ344" s="110">
        <f t="shared" si="1567"/>
        <v>0</v>
      </c>
      <c r="AK344" s="110">
        <f t="shared" si="1567"/>
        <v>0</v>
      </c>
      <c r="AL344" s="110">
        <f t="shared" si="1567"/>
        <v>0</v>
      </c>
      <c r="AM344" s="110">
        <f t="shared" si="1567"/>
        <v>5302900</v>
      </c>
      <c r="AN344" s="110">
        <f t="shared" si="1567"/>
        <v>0</v>
      </c>
      <c r="AO344" s="110">
        <f t="shared" si="1567"/>
        <v>5302900</v>
      </c>
      <c r="AP344" s="110">
        <f t="shared" si="1567"/>
        <v>0</v>
      </c>
      <c r="AQ344" s="110"/>
      <c r="AR344" s="110">
        <f t="shared" si="1567"/>
        <v>5302900</v>
      </c>
      <c r="AS344" s="110">
        <f t="shared" si="1567"/>
        <v>0</v>
      </c>
      <c r="AT344" s="110">
        <f t="shared" si="1567"/>
        <v>5302900</v>
      </c>
      <c r="AU344" s="110">
        <f t="shared" si="1567"/>
        <v>0</v>
      </c>
      <c r="AV344" s="110">
        <f t="shared" si="1567"/>
        <v>0</v>
      </c>
      <c r="AW344" s="110">
        <f t="shared" si="1567"/>
        <v>0</v>
      </c>
      <c r="AX344" s="110">
        <f t="shared" si="1567"/>
        <v>0</v>
      </c>
      <c r="AY344" s="110">
        <f t="shared" si="1567"/>
        <v>0</v>
      </c>
      <c r="AZ344" s="110">
        <f t="shared" si="1567"/>
        <v>5302900</v>
      </c>
      <c r="BA344" s="110">
        <f t="shared" si="1567"/>
        <v>0</v>
      </c>
      <c r="BB344" s="110">
        <f t="shared" si="1567"/>
        <v>5302900</v>
      </c>
      <c r="BC344" s="110">
        <f t="shared" si="1567"/>
        <v>0</v>
      </c>
    </row>
    <row r="345" spans="1:55" s="109" customFormat="1" ht="17.25" hidden="1" customHeight="1" x14ac:dyDescent="0.25">
      <c r="A345" s="147" t="s">
        <v>715</v>
      </c>
      <c r="B345" s="120"/>
      <c r="C345" s="120"/>
      <c r="D345" s="120"/>
      <c r="E345" s="36">
        <v>853</v>
      </c>
      <c r="F345" s="143" t="s">
        <v>11</v>
      </c>
      <c r="G345" s="143" t="s">
        <v>135</v>
      </c>
      <c r="H345" s="145" t="s">
        <v>181</v>
      </c>
      <c r="I345" s="143" t="s">
        <v>19</v>
      </c>
      <c r="J345" s="110">
        <v>5302900</v>
      </c>
      <c r="K345" s="110"/>
      <c r="L345" s="110">
        <f>J345</f>
        <v>5302900</v>
      </c>
      <c r="M345" s="110"/>
      <c r="N345" s="110"/>
      <c r="O345" s="110"/>
      <c r="P345" s="110">
        <f>N345</f>
        <v>0</v>
      </c>
      <c r="Q345" s="110"/>
      <c r="R345" s="110">
        <f t="shared" si="1514"/>
        <v>5302900</v>
      </c>
      <c r="S345" s="110">
        <f t="shared" si="1515"/>
        <v>0</v>
      </c>
      <c r="T345" s="110">
        <f t="shared" si="1516"/>
        <v>5302900</v>
      </c>
      <c r="U345" s="110">
        <f t="shared" si="1517"/>
        <v>0</v>
      </c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>
        <v>5302900</v>
      </c>
      <c r="AF345" s="110"/>
      <c r="AG345" s="110">
        <f>AE345</f>
        <v>5302900</v>
      </c>
      <c r="AH345" s="110"/>
      <c r="AI345" s="110"/>
      <c r="AJ345" s="110"/>
      <c r="AK345" s="110">
        <f>AI345</f>
        <v>0</v>
      </c>
      <c r="AL345" s="110"/>
      <c r="AM345" s="110">
        <f t="shared" ref="AM345" si="1568">AE345+AI345</f>
        <v>5302900</v>
      </c>
      <c r="AN345" s="110">
        <f t="shared" ref="AN345" si="1569">AF345+AJ345</f>
        <v>0</v>
      </c>
      <c r="AO345" s="110">
        <f t="shared" ref="AO345" si="1570">AG345+AK345</f>
        <v>5302900</v>
      </c>
      <c r="AP345" s="110">
        <f t="shared" ref="AP345" si="1571">AH345+AL345</f>
        <v>0</v>
      </c>
      <c r="AQ345" s="110"/>
      <c r="AR345" s="110">
        <v>5302900</v>
      </c>
      <c r="AS345" s="110"/>
      <c r="AT345" s="110">
        <f>AR345</f>
        <v>5302900</v>
      </c>
      <c r="AU345" s="110"/>
      <c r="AV345" s="110"/>
      <c r="AW345" s="110"/>
      <c r="AX345" s="110">
        <f>AV345</f>
        <v>0</v>
      </c>
      <c r="AY345" s="110"/>
      <c r="AZ345" s="110">
        <f t="shared" ref="AZ345" si="1572">AR345+AV345</f>
        <v>5302900</v>
      </c>
      <c r="BA345" s="110">
        <f t="shared" ref="BA345" si="1573">AS345+AW345</f>
        <v>0</v>
      </c>
      <c r="BB345" s="110">
        <f t="shared" ref="BB345" si="1574">AT345+AX345</f>
        <v>5302900</v>
      </c>
      <c r="BC345" s="110">
        <f t="shared" ref="BC345" si="1575">AU345+AY345</f>
        <v>0</v>
      </c>
    </row>
    <row r="346" spans="1:55" s="109" customFormat="1" ht="61.5" customHeight="1" x14ac:dyDescent="0.25">
      <c r="A346" s="147" t="s">
        <v>22</v>
      </c>
      <c r="B346" s="120"/>
      <c r="C346" s="120"/>
      <c r="D346" s="120"/>
      <c r="E346" s="36">
        <v>853</v>
      </c>
      <c r="F346" s="143" t="s">
        <v>11</v>
      </c>
      <c r="G346" s="143" t="s">
        <v>135</v>
      </c>
      <c r="H346" s="145" t="s">
        <v>181</v>
      </c>
      <c r="I346" s="143" t="s">
        <v>23</v>
      </c>
      <c r="J346" s="110">
        <f t="shared" ref="J346:BC346" si="1576">J347</f>
        <v>301200</v>
      </c>
      <c r="K346" s="110">
        <f t="shared" si="1576"/>
        <v>0</v>
      </c>
      <c r="L346" s="110">
        <f t="shared" si="1576"/>
        <v>301200</v>
      </c>
      <c r="M346" s="110">
        <f t="shared" si="1576"/>
        <v>0</v>
      </c>
      <c r="N346" s="110">
        <f t="shared" si="1576"/>
        <v>15600</v>
      </c>
      <c r="O346" s="110">
        <f t="shared" si="1576"/>
        <v>0</v>
      </c>
      <c r="P346" s="110">
        <f t="shared" si="1576"/>
        <v>15600</v>
      </c>
      <c r="Q346" s="110">
        <f t="shared" si="1576"/>
        <v>0</v>
      </c>
      <c r="R346" s="110">
        <f t="shared" si="1576"/>
        <v>316800</v>
      </c>
      <c r="S346" s="110">
        <f t="shared" si="1576"/>
        <v>0</v>
      </c>
      <c r="T346" s="110">
        <f t="shared" si="1576"/>
        <v>316800</v>
      </c>
      <c r="U346" s="110">
        <f t="shared" si="1576"/>
        <v>0</v>
      </c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>
        <f t="shared" si="1576"/>
        <v>301200</v>
      </c>
      <c r="AF346" s="110">
        <f t="shared" si="1576"/>
        <v>0</v>
      </c>
      <c r="AG346" s="110">
        <f t="shared" si="1576"/>
        <v>301200</v>
      </c>
      <c r="AH346" s="110">
        <f t="shared" si="1576"/>
        <v>0</v>
      </c>
      <c r="AI346" s="110">
        <f t="shared" si="1576"/>
        <v>0</v>
      </c>
      <c r="AJ346" s="110">
        <f t="shared" si="1576"/>
        <v>0</v>
      </c>
      <c r="AK346" s="110">
        <f t="shared" si="1576"/>
        <v>0</v>
      </c>
      <c r="AL346" s="110">
        <f t="shared" si="1576"/>
        <v>0</v>
      </c>
      <c r="AM346" s="110">
        <f t="shared" si="1576"/>
        <v>301200</v>
      </c>
      <c r="AN346" s="110">
        <f t="shared" si="1576"/>
        <v>0</v>
      </c>
      <c r="AO346" s="110">
        <f t="shared" si="1576"/>
        <v>301200</v>
      </c>
      <c r="AP346" s="110">
        <f t="shared" si="1576"/>
        <v>0</v>
      </c>
      <c r="AQ346" s="110"/>
      <c r="AR346" s="110">
        <f t="shared" si="1576"/>
        <v>301200</v>
      </c>
      <c r="AS346" s="110">
        <f t="shared" si="1576"/>
        <v>0</v>
      </c>
      <c r="AT346" s="110">
        <f t="shared" si="1576"/>
        <v>301200</v>
      </c>
      <c r="AU346" s="110">
        <f t="shared" si="1576"/>
        <v>0</v>
      </c>
      <c r="AV346" s="110">
        <f t="shared" si="1576"/>
        <v>0</v>
      </c>
      <c r="AW346" s="110">
        <f t="shared" si="1576"/>
        <v>0</v>
      </c>
      <c r="AX346" s="110">
        <f t="shared" si="1576"/>
        <v>0</v>
      </c>
      <c r="AY346" s="110">
        <f t="shared" si="1576"/>
        <v>0</v>
      </c>
      <c r="AZ346" s="110">
        <f t="shared" si="1576"/>
        <v>301200</v>
      </c>
      <c r="BA346" s="110">
        <f t="shared" si="1576"/>
        <v>0</v>
      </c>
      <c r="BB346" s="110">
        <f t="shared" si="1576"/>
        <v>301200</v>
      </c>
      <c r="BC346" s="110">
        <f t="shared" si="1576"/>
        <v>0</v>
      </c>
    </row>
    <row r="347" spans="1:55" s="109" customFormat="1" ht="61.5" customHeight="1" x14ac:dyDescent="0.25">
      <c r="A347" s="147" t="s">
        <v>9</v>
      </c>
      <c r="B347" s="120"/>
      <c r="C347" s="120"/>
      <c r="D347" s="120"/>
      <c r="E347" s="36">
        <v>853</v>
      </c>
      <c r="F347" s="143" t="s">
        <v>11</v>
      </c>
      <c r="G347" s="143" t="s">
        <v>135</v>
      </c>
      <c r="H347" s="145" t="s">
        <v>181</v>
      </c>
      <c r="I347" s="143" t="s">
        <v>24</v>
      </c>
      <c r="J347" s="110">
        <v>301200</v>
      </c>
      <c r="K347" s="110"/>
      <c r="L347" s="110">
        <f>J347</f>
        <v>301200</v>
      </c>
      <c r="M347" s="110"/>
      <c r="N347" s="110">
        <v>15600</v>
      </c>
      <c r="O347" s="110"/>
      <c r="P347" s="110">
        <f>N347</f>
        <v>15600</v>
      </c>
      <c r="Q347" s="110"/>
      <c r="R347" s="110">
        <f t="shared" si="1514"/>
        <v>316800</v>
      </c>
      <c r="S347" s="110">
        <f t="shared" si="1515"/>
        <v>0</v>
      </c>
      <c r="T347" s="110">
        <f t="shared" si="1516"/>
        <v>316800</v>
      </c>
      <c r="U347" s="110">
        <f t="shared" si="1517"/>
        <v>0</v>
      </c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>
        <v>301200</v>
      </c>
      <c r="AF347" s="110"/>
      <c r="AG347" s="110">
        <f>AE347</f>
        <v>301200</v>
      </c>
      <c r="AH347" s="110"/>
      <c r="AI347" s="110"/>
      <c r="AJ347" s="110"/>
      <c r="AK347" s="110">
        <f>AI347</f>
        <v>0</v>
      </c>
      <c r="AL347" s="110"/>
      <c r="AM347" s="110">
        <f t="shared" ref="AM347" si="1577">AE347+AI347</f>
        <v>301200</v>
      </c>
      <c r="AN347" s="110">
        <f t="shared" ref="AN347" si="1578">AF347+AJ347</f>
        <v>0</v>
      </c>
      <c r="AO347" s="110">
        <f t="shared" ref="AO347" si="1579">AG347+AK347</f>
        <v>301200</v>
      </c>
      <c r="AP347" s="110">
        <f t="shared" ref="AP347" si="1580">AH347+AL347</f>
        <v>0</v>
      </c>
      <c r="AQ347" s="110"/>
      <c r="AR347" s="110">
        <v>301200</v>
      </c>
      <c r="AS347" s="110"/>
      <c r="AT347" s="110">
        <f>AR347</f>
        <v>301200</v>
      </c>
      <c r="AU347" s="110"/>
      <c r="AV347" s="110"/>
      <c r="AW347" s="110"/>
      <c r="AX347" s="110">
        <f>AV347</f>
        <v>0</v>
      </c>
      <c r="AY347" s="110"/>
      <c r="AZ347" s="110">
        <f t="shared" ref="AZ347" si="1581">AR347+AV347</f>
        <v>301200</v>
      </c>
      <c r="BA347" s="110">
        <f t="shared" ref="BA347" si="1582">AS347+AW347</f>
        <v>0</v>
      </c>
      <c r="BB347" s="110">
        <f t="shared" ref="BB347" si="1583">AT347+AX347</f>
        <v>301200</v>
      </c>
      <c r="BC347" s="110">
        <f t="shared" ref="BC347" si="1584">AU347+AY347</f>
        <v>0</v>
      </c>
    </row>
    <row r="348" spans="1:55" s="109" customFormat="1" ht="17.25" hidden="1" customHeight="1" x14ac:dyDescent="0.25">
      <c r="A348" s="147" t="s">
        <v>367</v>
      </c>
      <c r="B348" s="120"/>
      <c r="C348" s="120"/>
      <c r="D348" s="120"/>
      <c r="E348" s="36">
        <v>853</v>
      </c>
      <c r="F348" s="143" t="s">
        <v>11</v>
      </c>
      <c r="G348" s="143" t="s">
        <v>135</v>
      </c>
      <c r="H348" s="145" t="s">
        <v>366</v>
      </c>
      <c r="I348" s="143"/>
      <c r="J348" s="110">
        <f t="shared" ref="J348:AV349" si="1585">J349</f>
        <v>2400</v>
      </c>
      <c r="K348" s="110">
        <f t="shared" si="1585"/>
        <v>0</v>
      </c>
      <c r="L348" s="110">
        <f t="shared" si="1585"/>
        <v>0</v>
      </c>
      <c r="M348" s="110">
        <f t="shared" si="1585"/>
        <v>2400</v>
      </c>
      <c r="N348" s="110">
        <f t="shared" si="1585"/>
        <v>0</v>
      </c>
      <c r="O348" s="110">
        <f t="shared" si="1585"/>
        <v>0</v>
      </c>
      <c r="P348" s="110">
        <f t="shared" si="1585"/>
        <v>0</v>
      </c>
      <c r="Q348" s="110">
        <f t="shared" si="1585"/>
        <v>0</v>
      </c>
      <c r="R348" s="110">
        <f t="shared" si="1585"/>
        <v>2400</v>
      </c>
      <c r="S348" s="110">
        <f t="shared" si="1585"/>
        <v>0</v>
      </c>
      <c r="T348" s="110">
        <f t="shared" si="1585"/>
        <v>0</v>
      </c>
      <c r="U348" s="110">
        <f t="shared" si="1585"/>
        <v>2400</v>
      </c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>
        <f t="shared" si="1585"/>
        <v>2400</v>
      </c>
      <c r="AF348" s="110">
        <f t="shared" si="1585"/>
        <v>0</v>
      </c>
      <c r="AG348" s="110">
        <f t="shared" si="1585"/>
        <v>0</v>
      </c>
      <c r="AH348" s="110">
        <f t="shared" si="1585"/>
        <v>2400</v>
      </c>
      <c r="AI348" s="110">
        <f t="shared" si="1585"/>
        <v>0</v>
      </c>
      <c r="AJ348" s="110">
        <f t="shared" si="1585"/>
        <v>0</v>
      </c>
      <c r="AK348" s="110">
        <f t="shared" si="1585"/>
        <v>0</v>
      </c>
      <c r="AL348" s="110">
        <f t="shared" si="1585"/>
        <v>0</v>
      </c>
      <c r="AM348" s="110">
        <f t="shared" si="1585"/>
        <v>2400</v>
      </c>
      <c r="AN348" s="110">
        <f t="shared" si="1585"/>
        <v>0</v>
      </c>
      <c r="AO348" s="110">
        <f t="shared" si="1585"/>
        <v>0</v>
      </c>
      <c r="AP348" s="110">
        <f t="shared" si="1585"/>
        <v>2400</v>
      </c>
      <c r="AQ348" s="110"/>
      <c r="AR348" s="110">
        <f t="shared" si="1585"/>
        <v>2400</v>
      </c>
      <c r="AS348" s="110">
        <f t="shared" si="1585"/>
        <v>0</v>
      </c>
      <c r="AT348" s="110">
        <f t="shared" si="1585"/>
        <v>0</v>
      </c>
      <c r="AU348" s="110">
        <f t="shared" si="1585"/>
        <v>2400</v>
      </c>
      <c r="AV348" s="110">
        <f t="shared" si="1585"/>
        <v>0</v>
      </c>
      <c r="AW348" s="110">
        <f t="shared" ref="AV348:BC349" si="1586">AW349</f>
        <v>0</v>
      </c>
      <c r="AX348" s="110">
        <f t="shared" si="1586"/>
        <v>0</v>
      </c>
      <c r="AY348" s="110">
        <f t="shared" si="1586"/>
        <v>0</v>
      </c>
      <c r="AZ348" s="110">
        <f t="shared" si="1586"/>
        <v>2400</v>
      </c>
      <c r="BA348" s="110">
        <f t="shared" si="1586"/>
        <v>0</v>
      </c>
      <c r="BB348" s="110">
        <f t="shared" si="1586"/>
        <v>0</v>
      </c>
      <c r="BC348" s="110">
        <f t="shared" si="1586"/>
        <v>2400</v>
      </c>
    </row>
    <row r="349" spans="1:55" s="109" customFormat="1" ht="17.25" hidden="1" customHeight="1" x14ac:dyDescent="0.25">
      <c r="A349" s="147" t="s">
        <v>22</v>
      </c>
      <c r="B349" s="120"/>
      <c r="C349" s="120"/>
      <c r="D349" s="120"/>
      <c r="E349" s="36">
        <v>853</v>
      </c>
      <c r="F349" s="143" t="s">
        <v>11</v>
      </c>
      <c r="G349" s="143" t="s">
        <v>135</v>
      </c>
      <c r="H349" s="145" t="s">
        <v>366</v>
      </c>
      <c r="I349" s="143" t="s">
        <v>23</v>
      </c>
      <c r="J349" s="110">
        <f t="shared" si="1585"/>
        <v>2400</v>
      </c>
      <c r="K349" s="110">
        <f t="shared" si="1585"/>
        <v>0</v>
      </c>
      <c r="L349" s="110">
        <f t="shared" si="1585"/>
        <v>0</v>
      </c>
      <c r="M349" s="110">
        <f t="shared" si="1585"/>
        <v>2400</v>
      </c>
      <c r="N349" s="110">
        <f t="shared" si="1585"/>
        <v>0</v>
      </c>
      <c r="O349" s="110">
        <f t="shared" si="1585"/>
        <v>0</v>
      </c>
      <c r="P349" s="110">
        <f t="shared" si="1585"/>
        <v>0</v>
      </c>
      <c r="Q349" s="110">
        <f t="shared" si="1585"/>
        <v>0</v>
      </c>
      <c r="R349" s="110">
        <f t="shared" si="1585"/>
        <v>2400</v>
      </c>
      <c r="S349" s="110">
        <f t="shared" si="1585"/>
        <v>0</v>
      </c>
      <c r="T349" s="110">
        <f t="shared" si="1585"/>
        <v>0</v>
      </c>
      <c r="U349" s="110">
        <f t="shared" si="1585"/>
        <v>2400</v>
      </c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>
        <f t="shared" si="1585"/>
        <v>2400</v>
      </c>
      <c r="AF349" s="110">
        <f t="shared" si="1585"/>
        <v>0</v>
      </c>
      <c r="AG349" s="110">
        <f t="shared" si="1585"/>
        <v>0</v>
      </c>
      <c r="AH349" s="110">
        <f t="shared" si="1585"/>
        <v>2400</v>
      </c>
      <c r="AI349" s="110">
        <f t="shared" si="1585"/>
        <v>0</v>
      </c>
      <c r="AJ349" s="110">
        <f t="shared" si="1585"/>
        <v>0</v>
      </c>
      <c r="AK349" s="110">
        <f t="shared" si="1585"/>
        <v>0</v>
      </c>
      <c r="AL349" s="110">
        <f t="shared" si="1585"/>
        <v>0</v>
      </c>
      <c r="AM349" s="110">
        <f t="shared" si="1585"/>
        <v>2400</v>
      </c>
      <c r="AN349" s="110">
        <f t="shared" si="1585"/>
        <v>0</v>
      </c>
      <c r="AO349" s="110">
        <f t="shared" si="1585"/>
        <v>0</v>
      </c>
      <c r="AP349" s="110">
        <f t="shared" si="1585"/>
        <v>2400</v>
      </c>
      <c r="AQ349" s="110"/>
      <c r="AR349" s="110">
        <f t="shared" si="1585"/>
        <v>2400</v>
      </c>
      <c r="AS349" s="110">
        <f t="shared" si="1585"/>
        <v>0</v>
      </c>
      <c r="AT349" s="110">
        <f t="shared" si="1585"/>
        <v>0</v>
      </c>
      <c r="AU349" s="110">
        <f t="shared" si="1585"/>
        <v>2400</v>
      </c>
      <c r="AV349" s="110">
        <f t="shared" si="1586"/>
        <v>0</v>
      </c>
      <c r="AW349" s="110">
        <f t="shared" si="1586"/>
        <v>0</v>
      </c>
      <c r="AX349" s="110">
        <f t="shared" si="1586"/>
        <v>0</v>
      </c>
      <c r="AY349" s="110">
        <f t="shared" si="1586"/>
        <v>0</v>
      </c>
      <c r="AZ349" s="110">
        <f t="shared" si="1586"/>
        <v>2400</v>
      </c>
      <c r="BA349" s="110">
        <f t="shared" si="1586"/>
        <v>0</v>
      </c>
      <c r="BB349" s="110">
        <f t="shared" si="1586"/>
        <v>0</v>
      </c>
      <c r="BC349" s="110">
        <f t="shared" si="1586"/>
        <v>2400</v>
      </c>
    </row>
    <row r="350" spans="1:55" s="109" customFormat="1" ht="17.25" hidden="1" customHeight="1" x14ac:dyDescent="0.25">
      <c r="A350" s="147" t="s">
        <v>9</v>
      </c>
      <c r="B350" s="120"/>
      <c r="C350" s="120"/>
      <c r="D350" s="120"/>
      <c r="E350" s="36">
        <v>853</v>
      </c>
      <c r="F350" s="143" t="s">
        <v>11</v>
      </c>
      <c r="G350" s="143" t="s">
        <v>135</v>
      </c>
      <c r="H350" s="145" t="s">
        <v>366</v>
      </c>
      <c r="I350" s="143" t="s">
        <v>24</v>
      </c>
      <c r="J350" s="110">
        <v>2400</v>
      </c>
      <c r="K350" s="110"/>
      <c r="L350" s="110"/>
      <c r="M350" s="110">
        <f>J350</f>
        <v>2400</v>
      </c>
      <c r="N350" s="110"/>
      <c r="O350" s="110"/>
      <c r="P350" s="110"/>
      <c r="Q350" s="110">
        <f>N350</f>
        <v>0</v>
      </c>
      <c r="R350" s="110">
        <f t="shared" si="1514"/>
        <v>2400</v>
      </c>
      <c r="S350" s="110">
        <f t="shared" si="1515"/>
        <v>0</v>
      </c>
      <c r="T350" s="110">
        <f t="shared" si="1516"/>
        <v>0</v>
      </c>
      <c r="U350" s="110">
        <f t="shared" si="1517"/>
        <v>2400</v>
      </c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>
        <v>2400</v>
      </c>
      <c r="AF350" s="110"/>
      <c r="AG350" s="110"/>
      <c r="AH350" s="110">
        <f>AE350</f>
        <v>2400</v>
      </c>
      <c r="AI350" s="110"/>
      <c r="AJ350" s="110"/>
      <c r="AK350" s="110"/>
      <c r="AL350" s="110">
        <f>AI350</f>
        <v>0</v>
      </c>
      <c r="AM350" s="110">
        <f t="shared" ref="AM350" si="1587">AE350+AI350</f>
        <v>2400</v>
      </c>
      <c r="AN350" s="110">
        <f t="shared" ref="AN350" si="1588">AF350+AJ350</f>
        <v>0</v>
      </c>
      <c r="AO350" s="110">
        <f t="shared" ref="AO350" si="1589">AG350+AK350</f>
        <v>0</v>
      </c>
      <c r="AP350" s="110">
        <f t="shared" ref="AP350" si="1590">AH350+AL350</f>
        <v>2400</v>
      </c>
      <c r="AQ350" s="110"/>
      <c r="AR350" s="110">
        <v>2400</v>
      </c>
      <c r="AS350" s="110"/>
      <c r="AT350" s="110"/>
      <c r="AU350" s="110">
        <f>AR350</f>
        <v>2400</v>
      </c>
      <c r="AV350" s="110"/>
      <c r="AW350" s="110"/>
      <c r="AX350" s="110"/>
      <c r="AY350" s="110">
        <f>AV350</f>
        <v>0</v>
      </c>
      <c r="AZ350" s="110">
        <f t="shared" ref="AZ350" si="1591">AR350+AV350</f>
        <v>2400</v>
      </c>
      <c r="BA350" s="110">
        <f t="shared" ref="BA350" si="1592">AS350+AW350</f>
        <v>0</v>
      </c>
      <c r="BB350" s="110">
        <f t="shared" ref="BB350" si="1593">AT350+AX350</f>
        <v>0</v>
      </c>
      <c r="BC350" s="110">
        <f t="shared" ref="BC350" si="1594">AU350+AY350</f>
        <v>2400</v>
      </c>
    </row>
    <row r="351" spans="1:55" s="109" customFormat="1" ht="20.25" customHeight="1" x14ac:dyDescent="0.25">
      <c r="A351" s="144" t="s">
        <v>182</v>
      </c>
      <c r="B351" s="146"/>
      <c r="C351" s="146"/>
      <c r="D351" s="146"/>
      <c r="E351" s="36">
        <v>853</v>
      </c>
      <c r="F351" s="25" t="s">
        <v>11</v>
      </c>
      <c r="G351" s="25" t="s">
        <v>139</v>
      </c>
      <c r="H351" s="145" t="s">
        <v>61</v>
      </c>
      <c r="I351" s="25"/>
      <c r="J351" s="26">
        <f t="shared" ref="J351:AV353" si="1595">J352</f>
        <v>200000</v>
      </c>
      <c r="K351" s="26">
        <f t="shared" si="1595"/>
        <v>0</v>
      </c>
      <c r="L351" s="26">
        <f t="shared" si="1595"/>
        <v>200000</v>
      </c>
      <c r="M351" s="26">
        <f t="shared" si="1595"/>
        <v>0</v>
      </c>
      <c r="N351" s="26">
        <f t="shared" si="1595"/>
        <v>275000</v>
      </c>
      <c r="O351" s="26">
        <f t="shared" si="1595"/>
        <v>0</v>
      </c>
      <c r="P351" s="26">
        <f t="shared" si="1595"/>
        <v>275000</v>
      </c>
      <c r="Q351" s="26">
        <f t="shared" si="1595"/>
        <v>0</v>
      </c>
      <c r="R351" s="26">
        <f t="shared" si="1595"/>
        <v>475000</v>
      </c>
      <c r="S351" s="26">
        <f t="shared" si="1595"/>
        <v>0</v>
      </c>
      <c r="T351" s="26">
        <f t="shared" si="1595"/>
        <v>475000</v>
      </c>
      <c r="U351" s="26">
        <f t="shared" si="1595"/>
        <v>0</v>
      </c>
      <c r="V351" s="26"/>
      <c r="W351" s="26"/>
      <c r="X351" s="26"/>
      <c r="Y351" s="26"/>
      <c r="Z351" s="26"/>
      <c r="AA351" s="26"/>
      <c r="AB351" s="26"/>
      <c r="AC351" s="26"/>
      <c r="AD351" s="26"/>
      <c r="AE351" s="26">
        <f t="shared" si="1595"/>
        <v>200000</v>
      </c>
      <c r="AF351" s="26">
        <f t="shared" si="1595"/>
        <v>0</v>
      </c>
      <c r="AG351" s="26">
        <f t="shared" si="1595"/>
        <v>200000</v>
      </c>
      <c r="AH351" s="26">
        <f t="shared" si="1595"/>
        <v>0</v>
      </c>
      <c r="AI351" s="26">
        <f t="shared" si="1595"/>
        <v>0</v>
      </c>
      <c r="AJ351" s="26">
        <f t="shared" si="1595"/>
        <v>0</v>
      </c>
      <c r="AK351" s="26">
        <f t="shared" si="1595"/>
        <v>0</v>
      </c>
      <c r="AL351" s="26">
        <f t="shared" si="1595"/>
        <v>0</v>
      </c>
      <c r="AM351" s="26">
        <f t="shared" si="1595"/>
        <v>200000</v>
      </c>
      <c r="AN351" s="26">
        <f t="shared" si="1595"/>
        <v>0</v>
      </c>
      <c r="AO351" s="26">
        <f t="shared" si="1595"/>
        <v>200000</v>
      </c>
      <c r="AP351" s="26">
        <f t="shared" si="1595"/>
        <v>0</v>
      </c>
      <c r="AQ351" s="26"/>
      <c r="AR351" s="26">
        <f t="shared" si="1595"/>
        <v>200000</v>
      </c>
      <c r="AS351" s="26">
        <f t="shared" si="1595"/>
        <v>0</v>
      </c>
      <c r="AT351" s="26">
        <f t="shared" si="1595"/>
        <v>200000</v>
      </c>
      <c r="AU351" s="26">
        <f t="shared" si="1595"/>
        <v>0</v>
      </c>
      <c r="AV351" s="26">
        <f t="shared" si="1595"/>
        <v>0</v>
      </c>
      <c r="AW351" s="26">
        <f t="shared" ref="AV351:BC353" si="1596">AW352</f>
        <v>0</v>
      </c>
      <c r="AX351" s="26">
        <f t="shared" si="1596"/>
        <v>0</v>
      </c>
      <c r="AY351" s="26">
        <f t="shared" si="1596"/>
        <v>0</v>
      </c>
      <c r="AZ351" s="26">
        <f t="shared" si="1596"/>
        <v>200000</v>
      </c>
      <c r="BA351" s="26">
        <f t="shared" si="1596"/>
        <v>0</v>
      </c>
      <c r="BB351" s="26">
        <f t="shared" si="1596"/>
        <v>200000</v>
      </c>
      <c r="BC351" s="26">
        <f t="shared" si="1596"/>
        <v>0</v>
      </c>
    </row>
    <row r="352" spans="1:55" s="109" customFormat="1" ht="32.25" customHeight="1" x14ac:dyDescent="0.25">
      <c r="A352" s="147" t="s">
        <v>737</v>
      </c>
      <c r="B352" s="35"/>
      <c r="C352" s="35"/>
      <c r="D352" s="35"/>
      <c r="E352" s="36">
        <v>853</v>
      </c>
      <c r="F352" s="143" t="s">
        <v>11</v>
      </c>
      <c r="G352" s="143" t="s">
        <v>139</v>
      </c>
      <c r="H352" s="145" t="s">
        <v>300</v>
      </c>
      <c r="I352" s="143"/>
      <c r="J352" s="110">
        <f t="shared" si="1595"/>
        <v>200000</v>
      </c>
      <c r="K352" s="110">
        <f t="shared" si="1595"/>
        <v>0</v>
      </c>
      <c r="L352" s="110">
        <f t="shared" si="1595"/>
        <v>200000</v>
      </c>
      <c r="M352" s="110">
        <f t="shared" si="1595"/>
        <v>0</v>
      </c>
      <c r="N352" s="110">
        <f t="shared" si="1595"/>
        <v>275000</v>
      </c>
      <c r="O352" s="110">
        <f t="shared" si="1595"/>
        <v>0</v>
      </c>
      <c r="P352" s="110">
        <f t="shared" si="1595"/>
        <v>275000</v>
      </c>
      <c r="Q352" s="110">
        <f t="shared" si="1595"/>
        <v>0</v>
      </c>
      <c r="R352" s="110">
        <f t="shared" si="1595"/>
        <v>475000</v>
      </c>
      <c r="S352" s="110">
        <f t="shared" si="1595"/>
        <v>0</v>
      </c>
      <c r="T352" s="110">
        <f t="shared" si="1595"/>
        <v>475000</v>
      </c>
      <c r="U352" s="110">
        <f t="shared" si="1595"/>
        <v>0</v>
      </c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>
        <f t="shared" si="1595"/>
        <v>200000</v>
      </c>
      <c r="AF352" s="110">
        <f t="shared" si="1595"/>
        <v>0</v>
      </c>
      <c r="AG352" s="110">
        <f t="shared" si="1595"/>
        <v>200000</v>
      </c>
      <c r="AH352" s="110">
        <f t="shared" si="1595"/>
        <v>0</v>
      </c>
      <c r="AI352" s="110">
        <f t="shared" si="1595"/>
        <v>0</v>
      </c>
      <c r="AJ352" s="110">
        <f t="shared" si="1595"/>
        <v>0</v>
      </c>
      <c r="AK352" s="110">
        <f t="shared" si="1595"/>
        <v>0</v>
      </c>
      <c r="AL352" s="110">
        <f t="shared" si="1595"/>
        <v>0</v>
      </c>
      <c r="AM352" s="110">
        <f t="shared" si="1595"/>
        <v>200000</v>
      </c>
      <c r="AN352" s="110">
        <f t="shared" si="1595"/>
        <v>0</v>
      </c>
      <c r="AO352" s="110">
        <f t="shared" si="1595"/>
        <v>200000</v>
      </c>
      <c r="AP352" s="110">
        <f t="shared" si="1595"/>
        <v>0</v>
      </c>
      <c r="AQ352" s="110"/>
      <c r="AR352" s="110">
        <f t="shared" si="1595"/>
        <v>200000</v>
      </c>
      <c r="AS352" s="110">
        <f t="shared" si="1595"/>
        <v>0</v>
      </c>
      <c r="AT352" s="110">
        <f t="shared" si="1595"/>
        <v>200000</v>
      </c>
      <c r="AU352" s="110">
        <f t="shared" si="1595"/>
        <v>0</v>
      </c>
      <c r="AV352" s="110">
        <f t="shared" si="1596"/>
        <v>0</v>
      </c>
      <c r="AW352" s="110">
        <f t="shared" si="1596"/>
        <v>0</v>
      </c>
      <c r="AX352" s="110">
        <f t="shared" si="1596"/>
        <v>0</v>
      </c>
      <c r="AY352" s="110">
        <f t="shared" si="1596"/>
        <v>0</v>
      </c>
      <c r="AZ352" s="110">
        <f t="shared" si="1596"/>
        <v>200000</v>
      </c>
      <c r="BA352" s="110">
        <f t="shared" si="1596"/>
        <v>0</v>
      </c>
      <c r="BB352" s="110">
        <f t="shared" si="1596"/>
        <v>200000</v>
      </c>
      <c r="BC352" s="110">
        <f t="shared" si="1596"/>
        <v>0</v>
      </c>
    </row>
    <row r="353" spans="1:55" s="109" customFormat="1" ht="17.25" customHeight="1" x14ac:dyDescent="0.25">
      <c r="A353" s="147" t="s">
        <v>25</v>
      </c>
      <c r="B353" s="35"/>
      <c r="C353" s="35"/>
      <c r="D353" s="35"/>
      <c r="E353" s="36">
        <v>853</v>
      </c>
      <c r="F353" s="143" t="s">
        <v>11</v>
      </c>
      <c r="G353" s="143" t="s">
        <v>139</v>
      </c>
      <c r="H353" s="145" t="s">
        <v>300</v>
      </c>
      <c r="I353" s="143" t="s">
        <v>26</v>
      </c>
      <c r="J353" s="110">
        <f t="shared" si="1595"/>
        <v>200000</v>
      </c>
      <c r="K353" s="110">
        <f t="shared" si="1595"/>
        <v>0</v>
      </c>
      <c r="L353" s="110">
        <f t="shared" si="1595"/>
        <v>200000</v>
      </c>
      <c r="M353" s="110">
        <f t="shared" si="1595"/>
        <v>0</v>
      </c>
      <c r="N353" s="110">
        <f t="shared" si="1595"/>
        <v>275000</v>
      </c>
      <c r="O353" s="110">
        <f t="shared" si="1595"/>
        <v>0</v>
      </c>
      <c r="P353" s="110">
        <f t="shared" si="1595"/>
        <v>275000</v>
      </c>
      <c r="Q353" s="110">
        <f t="shared" si="1595"/>
        <v>0</v>
      </c>
      <c r="R353" s="110">
        <f t="shared" si="1595"/>
        <v>475000</v>
      </c>
      <c r="S353" s="110">
        <f t="shared" si="1595"/>
        <v>0</v>
      </c>
      <c r="T353" s="110">
        <f t="shared" si="1595"/>
        <v>475000</v>
      </c>
      <c r="U353" s="110">
        <f t="shared" si="1595"/>
        <v>0</v>
      </c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>
        <f t="shared" si="1595"/>
        <v>200000</v>
      </c>
      <c r="AF353" s="110">
        <f t="shared" si="1595"/>
        <v>0</v>
      </c>
      <c r="AG353" s="110">
        <f t="shared" si="1595"/>
        <v>200000</v>
      </c>
      <c r="AH353" s="110">
        <f t="shared" si="1595"/>
        <v>0</v>
      </c>
      <c r="AI353" s="110">
        <f t="shared" si="1595"/>
        <v>0</v>
      </c>
      <c r="AJ353" s="110">
        <f t="shared" si="1595"/>
        <v>0</v>
      </c>
      <c r="AK353" s="110">
        <f t="shared" si="1595"/>
        <v>0</v>
      </c>
      <c r="AL353" s="110">
        <f t="shared" si="1595"/>
        <v>0</v>
      </c>
      <c r="AM353" s="110">
        <f t="shared" si="1595"/>
        <v>200000</v>
      </c>
      <c r="AN353" s="110">
        <f t="shared" si="1595"/>
        <v>0</v>
      </c>
      <c r="AO353" s="110">
        <f t="shared" si="1595"/>
        <v>200000</v>
      </c>
      <c r="AP353" s="110">
        <f t="shared" si="1595"/>
        <v>0</v>
      </c>
      <c r="AQ353" s="110"/>
      <c r="AR353" s="110">
        <f t="shared" si="1595"/>
        <v>200000</v>
      </c>
      <c r="AS353" s="110">
        <f t="shared" si="1595"/>
        <v>0</v>
      </c>
      <c r="AT353" s="110">
        <f t="shared" si="1595"/>
        <v>200000</v>
      </c>
      <c r="AU353" s="110">
        <f t="shared" si="1595"/>
        <v>0</v>
      </c>
      <c r="AV353" s="110">
        <f t="shared" si="1596"/>
        <v>0</v>
      </c>
      <c r="AW353" s="110">
        <f t="shared" si="1596"/>
        <v>0</v>
      </c>
      <c r="AX353" s="110">
        <f t="shared" si="1596"/>
        <v>0</v>
      </c>
      <c r="AY353" s="110">
        <f t="shared" si="1596"/>
        <v>0</v>
      </c>
      <c r="AZ353" s="110">
        <f t="shared" si="1596"/>
        <v>200000</v>
      </c>
      <c r="BA353" s="110">
        <f t="shared" si="1596"/>
        <v>0</v>
      </c>
      <c r="BB353" s="110">
        <f t="shared" si="1596"/>
        <v>200000</v>
      </c>
      <c r="BC353" s="110">
        <f t="shared" si="1596"/>
        <v>0</v>
      </c>
    </row>
    <row r="354" spans="1:55" s="12" customFormat="1" ht="17.25" customHeight="1" x14ac:dyDescent="0.25">
      <c r="A354" s="147" t="s">
        <v>183</v>
      </c>
      <c r="B354" s="111"/>
      <c r="C354" s="111"/>
      <c r="D354" s="111"/>
      <c r="E354" s="36">
        <v>853</v>
      </c>
      <c r="F354" s="143" t="s">
        <v>11</v>
      </c>
      <c r="G354" s="143" t="s">
        <v>139</v>
      </c>
      <c r="H354" s="145" t="s">
        <v>300</v>
      </c>
      <c r="I354" s="143" t="s">
        <v>184</v>
      </c>
      <c r="J354" s="110">
        <v>200000</v>
      </c>
      <c r="K354" s="110"/>
      <c r="L354" s="110">
        <f>J354</f>
        <v>200000</v>
      </c>
      <c r="M354" s="110"/>
      <c r="N354" s="110">
        <f>300000-25000</f>
        <v>275000</v>
      </c>
      <c r="O354" s="110"/>
      <c r="P354" s="110">
        <f>N354</f>
        <v>275000</v>
      </c>
      <c r="Q354" s="110"/>
      <c r="R354" s="110">
        <f t="shared" si="1514"/>
        <v>475000</v>
      </c>
      <c r="S354" s="110">
        <f t="shared" si="1515"/>
        <v>0</v>
      </c>
      <c r="T354" s="110">
        <f t="shared" si="1516"/>
        <v>475000</v>
      </c>
      <c r="U354" s="110">
        <f t="shared" si="1517"/>
        <v>0</v>
      </c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>
        <v>200000</v>
      </c>
      <c r="AF354" s="110"/>
      <c r="AG354" s="110">
        <f>AE354</f>
        <v>200000</v>
      </c>
      <c r="AH354" s="110"/>
      <c r="AI354" s="110"/>
      <c r="AJ354" s="110"/>
      <c r="AK354" s="110">
        <f>AI354</f>
        <v>0</v>
      </c>
      <c r="AL354" s="110"/>
      <c r="AM354" s="110">
        <f t="shared" ref="AM354" si="1597">AE354+AI354</f>
        <v>200000</v>
      </c>
      <c r="AN354" s="110">
        <f t="shared" ref="AN354" si="1598">AF354+AJ354</f>
        <v>0</v>
      </c>
      <c r="AO354" s="110">
        <f t="shared" ref="AO354" si="1599">AG354+AK354</f>
        <v>200000</v>
      </c>
      <c r="AP354" s="110">
        <f t="shared" ref="AP354" si="1600">AH354+AL354</f>
        <v>0</v>
      </c>
      <c r="AQ354" s="110"/>
      <c r="AR354" s="110">
        <v>200000</v>
      </c>
      <c r="AS354" s="110"/>
      <c r="AT354" s="110">
        <f>AR354</f>
        <v>200000</v>
      </c>
      <c r="AU354" s="110"/>
      <c r="AV354" s="110"/>
      <c r="AW354" s="110"/>
      <c r="AX354" s="110">
        <f>AV354</f>
        <v>0</v>
      </c>
      <c r="AY354" s="110"/>
      <c r="AZ354" s="110">
        <f t="shared" ref="AZ354" si="1601">AR354+AV354</f>
        <v>200000</v>
      </c>
      <c r="BA354" s="110">
        <f t="shared" ref="BA354" si="1602">AS354+AW354</f>
        <v>0</v>
      </c>
      <c r="BB354" s="110">
        <f t="shared" ref="BB354" si="1603">AT354+AX354</f>
        <v>200000</v>
      </c>
      <c r="BC354" s="110">
        <f t="shared" ref="BC354" si="1604">AU354+AY354</f>
        <v>0</v>
      </c>
    </row>
    <row r="355" spans="1:55" s="109" customFormat="1" ht="17.25" hidden="1" customHeight="1" x14ac:dyDescent="0.25">
      <c r="A355" s="144" t="s">
        <v>38</v>
      </c>
      <c r="B355" s="146"/>
      <c r="C355" s="146"/>
      <c r="D355" s="146"/>
      <c r="E355" s="167">
        <v>853</v>
      </c>
      <c r="F355" s="25" t="s">
        <v>11</v>
      </c>
      <c r="G355" s="25" t="s">
        <v>39</v>
      </c>
      <c r="H355" s="145" t="s">
        <v>61</v>
      </c>
      <c r="I355" s="25"/>
      <c r="J355" s="26">
        <f t="shared" ref="J355:BC355" si="1605">J356</f>
        <v>0</v>
      </c>
      <c r="K355" s="26">
        <f t="shared" si="1605"/>
        <v>0</v>
      </c>
      <c r="L355" s="26">
        <f t="shared" si="1605"/>
        <v>0</v>
      </c>
      <c r="M355" s="26">
        <f t="shared" si="1605"/>
        <v>0</v>
      </c>
      <c r="N355" s="26">
        <f t="shared" si="1605"/>
        <v>0</v>
      </c>
      <c r="O355" s="26">
        <f t="shared" si="1605"/>
        <v>0</v>
      </c>
      <c r="P355" s="26">
        <f t="shared" si="1605"/>
        <v>0</v>
      </c>
      <c r="Q355" s="26">
        <f t="shared" si="1605"/>
        <v>0</v>
      </c>
      <c r="R355" s="26">
        <f t="shared" si="1605"/>
        <v>0</v>
      </c>
      <c r="S355" s="26">
        <f t="shared" si="1605"/>
        <v>0</v>
      </c>
      <c r="T355" s="26">
        <f t="shared" si="1605"/>
        <v>0</v>
      </c>
      <c r="U355" s="26">
        <f t="shared" si="1605"/>
        <v>0</v>
      </c>
      <c r="V355" s="26"/>
      <c r="W355" s="26"/>
      <c r="X355" s="26"/>
      <c r="Y355" s="26"/>
      <c r="Z355" s="26"/>
      <c r="AA355" s="26"/>
      <c r="AB355" s="26"/>
      <c r="AC355" s="26"/>
      <c r="AD355" s="26"/>
      <c r="AE355" s="26">
        <f t="shared" si="1605"/>
        <v>3672300</v>
      </c>
      <c r="AF355" s="26">
        <f t="shared" si="1605"/>
        <v>0</v>
      </c>
      <c r="AG355" s="26">
        <f t="shared" si="1605"/>
        <v>3672300</v>
      </c>
      <c r="AH355" s="26">
        <f t="shared" si="1605"/>
        <v>0</v>
      </c>
      <c r="AI355" s="26">
        <f t="shared" si="1605"/>
        <v>0</v>
      </c>
      <c r="AJ355" s="26">
        <f t="shared" si="1605"/>
        <v>0</v>
      </c>
      <c r="AK355" s="26">
        <f t="shared" si="1605"/>
        <v>0</v>
      </c>
      <c r="AL355" s="26">
        <f t="shared" si="1605"/>
        <v>0</v>
      </c>
      <c r="AM355" s="26">
        <f t="shared" si="1605"/>
        <v>3672300</v>
      </c>
      <c r="AN355" s="26">
        <f t="shared" si="1605"/>
        <v>0</v>
      </c>
      <c r="AO355" s="26">
        <f t="shared" si="1605"/>
        <v>3672300</v>
      </c>
      <c r="AP355" s="26">
        <f t="shared" si="1605"/>
        <v>0</v>
      </c>
      <c r="AQ355" s="26"/>
      <c r="AR355" s="26">
        <f t="shared" si="1605"/>
        <v>6800000</v>
      </c>
      <c r="AS355" s="26">
        <f t="shared" si="1605"/>
        <v>0</v>
      </c>
      <c r="AT355" s="26">
        <f t="shared" si="1605"/>
        <v>6800000</v>
      </c>
      <c r="AU355" s="26">
        <f t="shared" si="1605"/>
        <v>0</v>
      </c>
      <c r="AV355" s="26">
        <f t="shared" si="1605"/>
        <v>0</v>
      </c>
      <c r="AW355" s="26">
        <f t="shared" si="1605"/>
        <v>0</v>
      </c>
      <c r="AX355" s="26">
        <f t="shared" si="1605"/>
        <v>0</v>
      </c>
      <c r="AY355" s="26">
        <f t="shared" si="1605"/>
        <v>0</v>
      </c>
      <c r="AZ355" s="26">
        <f t="shared" si="1605"/>
        <v>6800000</v>
      </c>
      <c r="BA355" s="26">
        <f t="shared" si="1605"/>
        <v>0</v>
      </c>
      <c r="BB355" s="26">
        <f t="shared" si="1605"/>
        <v>6800000</v>
      </c>
      <c r="BC355" s="26">
        <f t="shared" si="1605"/>
        <v>0</v>
      </c>
    </row>
    <row r="356" spans="1:55" s="109" customFormat="1" ht="16.5" hidden="1" customHeight="1" x14ac:dyDescent="0.25">
      <c r="A356" s="147" t="s">
        <v>368</v>
      </c>
      <c r="B356" s="35"/>
      <c r="C356" s="35"/>
      <c r="D356" s="35"/>
      <c r="E356" s="36">
        <v>853</v>
      </c>
      <c r="F356" s="143" t="s">
        <v>11</v>
      </c>
      <c r="G356" s="143" t="s">
        <v>39</v>
      </c>
      <c r="H356" s="145" t="s">
        <v>375</v>
      </c>
      <c r="I356" s="168"/>
      <c r="J356" s="110">
        <f>J358</f>
        <v>0</v>
      </c>
      <c r="K356" s="110">
        <f t="shared" ref="K356:U356" si="1606">K358</f>
        <v>0</v>
      </c>
      <c r="L356" s="110">
        <f t="shared" si="1606"/>
        <v>0</v>
      </c>
      <c r="M356" s="110">
        <f t="shared" si="1606"/>
        <v>0</v>
      </c>
      <c r="N356" s="110">
        <f t="shared" si="1606"/>
        <v>0</v>
      </c>
      <c r="O356" s="110">
        <f t="shared" ref="O356:Q356" si="1607">O358</f>
        <v>0</v>
      </c>
      <c r="P356" s="110">
        <f t="shared" si="1607"/>
        <v>0</v>
      </c>
      <c r="Q356" s="110">
        <f t="shared" si="1607"/>
        <v>0</v>
      </c>
      <c r="R356" s="110">
        <f t="shared" si="1606"/>
        <v>0</v>
      </c>
      <c r="S356" s="110">
        <f t="shared" si="1606"/>
        <v>0</v>
      </c>
      <c r="T356" s="110">
        <f t="shared" si="1606"/>
        <v>0</v>
      </c>
      <c r="U356" s="110">
        <f t="shared" si="1606"/>
        <v>0</v>
      </c>
      <c r="V356" s="110"/>
      <c r="W356" s="110"/>
      <c r="X356" s="110"/>
      <c r="Y356" s="110"/>
      <c r="Z356" s="110"/>
      <c r="AA356" s="110"/>
      <c r="AB356" s="110"/>
      <c r="AC356" s="110"/>
      <c r="AD356" s="110"/>
      <c r="AE356" s="110">
        <f>AE358</f>
        <v>3672300</v>
      </c>
      <c r="AF356" s="110">
        <f t="shared" ref="AF356:AP356" si="1608">AF358</f>
        <v>0</v>
      </c>
      <c r="AG356" s="110">
        <f t="shared" si="1608"/>
        <v>3672300</v>
      </c>
      <c r="AH356" s="110">
        <f t="shared" si="1608"/>
        <v>0</v>
      </c>
      <c r="AI356" s="110">
        <f t="shared" si="1608"/>
        <v>0</v>
      </c>
      <c r="AJ356" s="110">
        <f t="shared" si="1608"/>
        <v>0</v>
      </c>
      <c r="AK356" s="110">
        <f t="shared" si="1608"/>
        <v>0</v>
      </c>
      <c r="AL356" s="110">
        <f t="shared" si="1608"/>
        <v>0</v>
      </c>
      <c r="AM356" s="110">
        <f t="shared" si="1608"/>
        <v>3672300</v>
      </c>
      <c r="AN356" s="110">
        <f t="shared" si="1608"/>
        <v>0</v>
      </c>
      <c r="AO356" s="110">
        <f t="shared" si="1608"/>
        <v>3672300</v>
      </c>
      <c r="AP356" s="110">
        <f t="shared" si="1608"/>
        <v>0</v>
      </c>
      <c r="AQ356" s="110"/>
      <c r="AR356" s="110">
        <f>AR358</f>
        <v>6800000</v>
      </c>
      <c r="AS356" s="110">
        <f t="shared" ref="AS356:BC356" si="1609">AS358</f>
        <v>0</v>
      </c>
      <c r="AT356" s="110">
        <f t="shared" si="1609"/>
        <v>6800000</v>
      </c>
      <c r="AU356" s="110">
        <f t="shared" si="1609"/>
        <v>0</v>
      </c>
      <c r="AV356" s="110">
        <f t="shared" si="1609"/>
        <v>0</v>
      </c>
      <c r="AW356" s="110">
        <f t="shared" si="1609"/>
        <v>0</v>
      </c>
      <c r="AX356" s="110">
        <f t="shared" si="1609"/>
        <v>0</v>
      </c>
      <c r="AY356" s="110">
        <f t="shared" si="1609"/>
        <v>0</v>
      </c>
      <c r="AZ356" s="110">
        <f t="shared" si="1609"/>
        <v>6800000</v>
      </c>
      <c r="BA356" s="110">
        <f t="shared" si="1609"/>
        <v>0</v>
      </c>
      <c r="BB356" s="110">
        <f t="shared" si="1609"/>
        <v>6800000</v>
      </c>
      <c r="BC356" s="110">
        <f t="shared" si="1609"/>
        <v>0</v>
      </c>
    </row>
    <row r="357" spans="1:55" s="109" customFormat="1" ht="17.25" hidden="1" customHeight="1" x14ac:dyDescent="0.25">
      <c r="A357" s="147" t="s">
        <v>25</v>
      </c>
      <c r="E357" s="36">
        <v>853</v>
      </c>
      <c r="F357" s="143" t="s">
        <v>11</v>
      </c>
      <c r="G357" s="143" t="s">
        <v>39</v>
      </c>
      <c r="H357" s="145" t="s">
        <v>375</v>
      </c>
      <c r="I357" s="37">
        <v>800</v>
      </c>
      <c r="J357" s="110">
        <f>J358</f>
        <v>0</v>
      </c>
      <c r="K357" s="110">
        <f t="shared" ref="K357:U357" si="1610">K358</f>
        <v>0</v>
      </c>
      <c r="L357" s="110">
        <f t="shared" si="1610"/>
        <v>0</v>
      </c>
      <c r="M357" s="110">
        <f t="shared" si="1610"/>
        <v>0</v>
      </c>
      <c r="N357" s="110">
        <f t="shared" si="1610"/>
        <v>0</v>
      </c>
      <c r="O357" s="110">
        <f t="shared" ref="O357" si="1611">O358</f>
        <v>0</v>
      </c>
      <c r="P357" s="110">
        <f t="shared" ref="P357" si="1612">P358</f>
        <v>0</v>
      </c>
      <c r="Q357" s="110">
        <f t="shared" ref="Q357" si="1613">Q358</f>
        <v>0</v>
      </c>
      <c r="R357" s="110">
        <f t="shared" si="1610"/>
        <v>0</v>
      </c>
      <c r="S357" s="110">
        <f t="shared" si="1610"/>
        <v>0</v>
      </c>
      <c r="T357" s="110">
        <f t="shared" si="1610"/>
        <v>0</v>
      </c>
      <c r="U357" s="110">
        <f t="shared" si="1610"/>
        <v>0</v>
      </c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>
        <f>AE358</f>
        <v>3672300</v>
      </c>
      <c r="AF357" s="110">
        <f t="shared" ref="AF357" si="1614">AF358</f>
        <v>0</v>
      </c>
      <c r="AG357" s="110">
        <f t="shared" ref="AG357" si="1615">AG358</f>
        <v>3672300</v>
      </c>
      <c r="AH357" s="110">
        <f t="shared" ref="AH357:AP357" si="1616">AH358</f>
        <v>0</v>
      </c>
      <c r="AI357" s="110">
        <f t="shared" si="1616"/>
        <v>0</v>
      </c>
      <c r="AJ357" s="110">
        <f t="shared" si="1616"/>
        <v>0</v>
      </c>
      <c r="AK357" s="110">
        <f t="shared" si="1616"/>
        <v>0</v>
      </c>
      <c r="AL357" s="110">
        <f t="shared" si="1616"/>
        <v>0</v>
      </c>
      <c r="AM357" s="110">
        <f t="shared" si="1616"/>
        <v>3672300</v>
      </c>
      <c r="AN357" s="110">
        <f t="shared" si="1616"/>
        <v>0</v>
      </c>
      <c r="AO357" s="110">
        <f t="shared" si="1616"/>
        <v>3672300</v>
      </c>
      <c r="AP357" s="110">
        <f t="shared" si="1616"/>
        <v>0</v>
      </c>
      <c r="AQ357" s="110"/>
      <c r="AR357" s="110">
        <f>AR358</f>
        <v>6800000</v>
      </c>
      <c r="AS357" s="110">
        <f t="shared" ref="AS357" si="1617">AS358</f>
        <v>0</v>
      </c>
      <c r="AT357" s="110">
        <f t="shared" ref="AT357" si="1618">AT358</f>
        <v>6800000</v>
      </c>
      <c r="AU357" s="110">
        <f t="shared" ref="AU357:BC357" si="1619">AU358</f>
        <v>0</v>
      </c>
      <c r="AV357" s="110">
        <f t="shared" si="1619"/>
        <v>0</v>
      </c>
      <c r="AW357" s="110">
        <f t="shared" si="1619"/>
        <v>0</v>
      </c>
      <c r="AX357" s="110">
        <f t="shared" si="1619"/>
        <v>0</v>
      </c>
      <c r="AY357" s="110">
        <f t="shared" si="1619"/>
        <v>0</v>
      </c>
      <c r="AZ357" s="110">
        <f t="shared" si="1619"/>
        <v>6800000</v>
      </c>
      <c r="BA357" s="110">
        <f t="shared" si="1619"/>
        <v>0</v>
      </c>
      <c r="BB357" s="110">
        <f t="shared" si="1619"/>
        <v>6800000</v>
      </c>
      <c r="BC357" s="110">
        <f t="shared" si="1619"/>
        <v>0</v>
      </c>
    </row>
    <row r="358" spans="1:55" s="109" customFormat="1" ht="17.25" hidden="1" customHeight="1" x14ac:dyDescent="0.25">
      <c r="A358" s="147" t="s">
        <v>183</v>
      </c>
      <c r="B358" s="35"/>
      <c r="C358" s="35"/>
      <c r="D358" s="35"/>
      <c r="E358" s="36">
        <v>853</v>
      </c>
      <c r="F358" s="143" t="s">
        <v>11</v>
      </c>
      <c r="G358" s="143" t="s">
        <v>39</v>
      </c>
      <c r="H358" s="145" t="s">
        <v>375</v>
      </c>
      <c r="I358" s="168" t="s">
        <v>184</v>
      </c>
      <c r="J358" s="110"/>
      <c r="K358" s="110"/>
      <c r="L358" s="110"/>
      <c r="M358" s="110"/>
      <c r="N358" s="110"/>
      <c r="O358" s="110"/>
      <c r="P358" s="110"/>
      <c r="Q358" s="110"/>
      <c r="R358" s="110">
        <f t="shared" si="1514"/>
        <v>0</v>
      </c>
      <c r="S358" s="110">
        <f t="shared" si="1515"/>
        <v>0</v>
      </c>
      <c r="T358" s="110">
        <f t="shared" si="1516"/>
        <v>0</v>
      </c>
      <c r="U358" s="110">
        <f t="shared" si="1517"/>
        <v>0</v>
      </c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>
        <v>3672300</v>
      </c>
      <c r="AF358" s="110"/>
      <c r="AG358" s="110">
        <f>AE358</f>
        <v>3672300</v>
      </c>
      <c r="AH358" s="110"/>
      <c r="AI358" s="110"/>
      <c r="AJ358" s="110"/>
      <c r="AK358" s="110"/>
      <c r="AL358" s="110"/>
      <c r="AM358" s="110">
        <f t="shared" ref="AM358" si="1620">AE358+AI358</f>
        <v>3672300</v>
      </c>
      <c r="AN358" s="110">
        <f t="shared" ref="AN358" si="1621">AF358+AJ358</f>
        <v>0</v>
      </c>
      <c r="AO358" s="110">
        <f t="shared" ref="AO358" si="1622">AG358+AK358</f>
        <v>3672300</v>
      </c>
      <c r="AP358" s="110">
        <f t="shared" ref="AP358" si="1623">AH358+AL358</f>
        <v>0</v>
      </c>
      <c r="AQ358" s="110"/>
      <c r="AR358" s="110">
        <v>6800000</v>
      </c>
      <c r="AS358" s="110"/>
      <c r="AT358" s="110">
        <f>AR358</f>
        <v>6800000</v>
      </c>
      <c r="AU358" s="110"/>
      <c r="AV358" s="110"/>
      <c r="AW358" s="110"/>
      <c r="AX358" s="110"/>
      <c r="AY358" s="110"/>
      <c r="AZ358" s="110">
        <f t="shared" ref="AZ358" si="1624">AR358+AV358</f>
        <v>6800000</v>
      </c>
      <c r="BA358" s="110">
        <f t="shared" ref="BA358" si="1625">AS358+AW358</f>
        <v>0</v>
      </c>
      <c r="BB358" s="110">
        <f t="shared" ref="BB358" si="1626">AT358+AX358</f>
        <v>6800000</v>
      </c>
      <c r="BC358" s="110">
        <f t="shared" ref="BC358" si="1627">AU358+AY358</f>
        <v>0</v>
      </c>
    </row>
    <row r="359" spans="1:55" s="109" customFormat="1" ht="58.5" customHeight="1" x14ac:dyDescent="0.25">
      <c r="A359" s="144" t="s">
        <v>738</v>
      </c>
      <c r="B359" s="146"/>
      <c r="C359" s="146"/>
      <c r="D359" s="146"/>
      <c r="E359" s="36">
        <v>853</v>
      </c>
      <c r="F359" s="90" t="s">
        <v>186</v>
      </c>
      <c r="G359" s="90"/>
      <c r="H359" s="145" t="s">
        <v>61</v>
      </c>
      <c r="I359" s="172"/>
      <c r="J359" s="112">
        <f t="shared" ref="J359" si="1628">J360+J364</f>
        <v>2763000</v>
      </c>
      <c r="K359" s="112">
        <f t="shared" ref="K359:U359" si="1629">K360+K364</f>
        <v>763000</v>
      </c>
      <c r="L359" s="112">
        <f t="shared" si="1629"/>
        <v>2000000</v>
      </c>
      <c r="M359" s="112">
        <f t="shared" si="1629"/>
        <v>0</v>
      </c>
      <c r="N359" s="112">
        <f t="shared" si="1629"/>
        <v>300000</v>
      </c>
      <c r="O359" s="112">
        <f t="shared" ref="O359:Q359" si="1630">O360+O364</f>
        <v>0</v>
      </c>
      <c r="P359" s="112">
        <f t="shared" si="1630"/>
        <v>300000</v>
      </c>
      <c r="Q359" s="112">
        <f t="shared" si="1630"/>
        <v>0</v>
      </c>
      <c r="R359" s="112">
        <f t="shared" si="1629"/>
        <v>3063000</v>
      </c>
      <c r="S359" s="112">
        <f t="shared" si="1629"/>
        <v>763000</v>
      </c>
      <c r="T359" s="112">
        <f t="shared" si="1629"/>
        <v>2300000</v>
      </c>
      <c r="U359" s="112">
        <f t="shared" si="1629"/>
        <v>0</v>
      </c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>
        <f t="shared" ref="AE359:AR359" si="1631">AE360+AE364</f>
        <v>2763000</v>
      </c>
      <c r="AF359" s="112">
        <f t="shared" si="1631"/>
        <v>763000</v>
      </c>
      <c r="AG359" s="112">
        <f t="shared" si="1631"/>
        <v>2000000</v>
      </c>
      <c r="AH359" s="112">
        <f t="shared" si="1631"/>
        <v>0</v>
      </c>
      <c r="AI359" s="112">
        <f t="shared" si="1631"/>
        <v>0</v>
      </c>
      <c r="AJ359" s="112">
        <f t="shared" si="1631"/>
        <v>0</v>
      </c>
      <c r="AK359" s="112">
        <f t="shared" si="1631"/>
        <v>0</v>
      </c>
      <c r="AL359" s="112">
        <f t="shared" si="1631"/>
        <v>0</v>
      </c>
      <c r="AM359" s="112">
        <f t="shared" si="1631"/>
        <v>2763000</v>
      </c>
      <c r="AN359" s="112">
        <f t="shared" si="1631"/>
        <v>763000</v>
      </c>
      <c r="AO359" s="112">
        <f t="shared" si="1631"/>
        <v>2000000</v>
      </c>
      <c r="AP359" s="112">
        <f t="shared" si="1631"/>
        <v>0</v>
      </c>
      <c r="AQ359" s="112"/>
      <c r="AR359" s="112">
        <f t="shared" si="1631"/>
        <v>2763000</v>
      </c>
      <c r="AS359" s="112">
        <f t="shared" ref="AS359:BC359" si="1632">AS360+AS364</f>
        <v>763000</v>
      </c>
      <c r="AT359" s="112">
        <f t="shared" si="1632"/>
        <v>2000000</v>
      </c>
      <c r="AU359" s="112">
        <f t="shared" si="1632"/>
        <v>0</v>
      </c>
      <c r="AV359" s="112">
        <f t="shared" si="1632"/>
        <v>0</v>
      </c>
      <c r="AW359" s="112">
        <f t="shared" si="1632"/>
        <v>0</v>
      </c>
      <c r="AX359" s="112">
        <f t="shared" si="1632"/>
        <v>0</v>
      </c>
      <c r="AY359" s="112">
        <f t="shared" si="1632"/>
        <v>0</v>
      </c>
      <c r="AZ359" s="112">
        <f t="shared" si="1632"/>
        <v>2763000</v>
      </c>
      <c r="BA359" s="112">
        <f t="shared" si="1632"/>
        <v>763000</v>
      </c>
      <c r="BB359" s="112">
        <f t="shared" si="1632"/>
        <v>2000000</v>
      </c>
      <c r="BC359" s="112">
        <f t="shared" si="1632"/>
        <v>0</v>
      </c>
    </row>
    <row r="360" spans="1:55" s="109" customFormat="1" ht="36" hidden="1" customHeight="1" x14ac:dyDescent="0.25">
      <c r="A360" s="144" t="s">
        <v>187</v>
      </c>
      <c r="B360" s="146"/>
      <c r="C360" s="146"/>
      <c r="D360" s="146"/>
      <c r="E360" s="36">
        <v>853</v>
      </c>
      <c r="F360" s="90" t="s">
        <v>186</v>
      </c>
      <c r="G360" s="90" t="s">
        <v>11</v>
      </c>
      <c r="H360" s="145" t="s">
        <v>61</v>
      </c>
      <c r="I360" s="90"/>
      <c r="J360" s="169">
        <f t="shared" ref="J360:AV362" si="1633">J361</f>
        <v>763000</v>
      </c>
      <c r="K360" s="169">
        <f t="shared" si="1633"/>
        <v>763000</v>
      </c>
      <c r="L360" s="169">
        <f t="shared" si="1633"/>
        <v>0</v>
      </c>
      <c r="M360" s="169">
        <f t="shared" si="1633"/>
        <v>0</v>
      </c>
      <c r="N360" s="169">
        <f t="shared" si="1633"/>
        <v>0</v>
      </c>
      <c r="O360" s="169">
        <f t="shared" si="1633"/>
        <v>0</v>
      </c>
      <c r="P360" s="169">
        <f t="shared" si="1633"/>
        <v>0</v>
      </c>
      <c r="Q360" s="169">
        <f t="shared" si="1633"/>
        <v>0</v>
      </c>
      <c r="R360" s="169">
        <f t="shared" si="1633"/>
        <v>763000</v>
      </c>
      <c r="S360" s="169">
        <f t="shared" si="1633"/>
        <v>763000</v>
      </c>
      <c r="T360" s="169">
        <f t="shared" si="1633"/>
        <v>0</v>
      </c>
      <c r="U360" s="169">
        <f t="shared" si="1633"/>
        <v>0</v>
      </c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>
        <f t="shared" si="1633"/>
        <v>763000</v>
      </c>
      <c r="AF360" s="169">
        <f t="shared" si="1633"/>
        <v>763000</v>
      </c>
      <c r="AG360" s="169">
        <f t="shared" si="1633"/>
        <v>0</v>
      </c>
      <c r="AH360" s="169">
        <f t="shared" si="1633"/>
        <v>0</v>
      </c>
      <c r="AI360" s="169">
        <f t="shared" si="1633"/>
        <v>0</v>
      </c>
      <c r="AJ360" s="169">
        <f t="shared" si="1633"/>
        <v>0</v>
      </c>
      <c r="AK360" s="169">
        <f t="shared" si="1633"/>
        <v>0</v>
      </c>
      <c r="AL360" s="169">
        <f t="shared" si="1633"/>
        <v>0</v>
      </c>
      <c r="AM360" s="169">
        <f t="shared" si="1633"/>
        <v>763000</v>
      </c>
      <c r="AN360" s="169">
        <f t="shared" si="1633"/>
        <v>763000</v>
      </c>
      <c r="AO360" s="169">
        <f t="shared" si="1633"/>
        <v>0</v>
      </c>
      <c r="AP360" s="169">
        <f t="shared" si="1633"/>
        <v>0</v>
      </c>
      <c r="AQ360" s="169"/>
      <c r="AR360" s="169">
        <f t="shared" si="1633"/>
        <v>763000</v>
      </c>
      <c r="AS360" s="169">
        <f t="shared" si="1633"/>
        <v>763000</v>
      </c>
      <c r="AT360" s="169">
        <f t="shared" si="1633"/>
        <v>0</v>
      </c>
      <c r="AU360" s="169">
        <f t="shared" si="1633"/>
        <v>0</v>
      </c>
      <c r="AV360" s="169">
        <f t="shared" si="1633"/>
        <v>0</v>
      </c>
      <c r="AW360" s="169">
        <f t="shared" ref="AV360:BC362" si="1634">AW361</f>
        <v>0</v>
      </c>
      <c r="AX360" s="169">
        <f t="shared" si="1634"/>
        <v>0</v>
      </c>
      <c r="AY360" s="169">
        <f t="shared" si="1634"/>
        <v>0</v>
      </c>
      <c r="AZ360" s="169">
        <f t="shared" si="1634"/>
        <v>763000</v>
      </c>
      <c r="BA360" s="169">
        <f t="shared" si="1634"/>
        <v>763000</v>
      </c>
      <c r="BB360" s="169">
        <f t="shared" si="1634"/>
        <v>0</v>
      </c>
      <c r="BC360" s="169">
        <f t="shared" si="1634"/>
        <v>0</v>
      </c>
    </row>
    <row r="361" spans="1:55" s="109" customFormat="1" ht="30.75" hidden="1" customHeight="1" x14ac:dyDescent="0.25">
      <c r="A361" s="142" t="s">
        <v>739</v>
      </c>
      <c r="B361" s="146"/>
      <c r="C361" s="146"/>
      <c r="D361" s="146"/>
      <c r="E361" s="36">
        <v>853</v>
      </c>
      <c r="F361" s="90" t="s">
        <v>186</v>
      </c>
      <c r="G361" s="90" t="s">
        <v>11</v>
      </c>
      <c r="H361" s="145" t="s">
        <v>299</v>
      </c>
      <c r="I361" s="90"/>
      <c r="J361" s="110">
        <f t="shared" si="1633"/>
        <v>763000</v>
      </c>
      <c r="K361" s="110">
        <f t="shared" si="1633"/>
        <v>763000</v>
      </c>
      <c r="L361" s="110">
        <f t="shared" si="1633"/>
        <v>0</v>
      </c>
      <c r="M361" s="110">
        <f t="shared" si="1633"/>
        <v>0</v>
      </c>
      <c r="N361" s="110">
        <f t="shared" si="1633"/>
        <v>0</v>
      </c>
      <c r="O361" s="110">
        <f t="shared" si="1633"/>
        <v>0</v>
      </c>
      <c r="P361" s="110">
        <f t="shared" si="1633"/>
        <v>0</v>
      </c>
      <c r="Q361" s="110">
        <f t="shared" si="1633"/>
        <v>0</v>
      </c>
      <c r="R361" s="110">
        <f t="shared" si="1633"/>
        <v>763000</v>
      </c>
      <c r="S361" s="110">
        <f t="shared" si="1633"/>
        <v>763000</v>
      </c>
      <c r="T361" s="110">
        <f t="shared" si="1633"/>
        <v>0</v>
      </c>
      <c r="U361" s="110">
        <f t="shared" si="1633"/>
        <v>0</v>
      </c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>
        <f t="shared" si="1633"/>
        <v>763000</v>
      </c>
      <c r="AF361" s="110">
        <f t="shared" si="1633"/>
        <v>763000</v>
      </c>
      <c r="AG361" s="110">
        <f t="shared" si="1633"/>
        <v>0</v>
      </c>
      <c r="AH361" s="110">
        <f t="shared" si="1633"/>
        <v>0</v>
      </c>
      <c r="AI361" s="110">
        <f t="shared" si="1633"/>
        <v>0</v>
      </c>
      <c r="AJ361" s="110">
        <f t="shared" si="1633"/>
        <v>0</v>
      </c>
      <c r="AK361" s="110">
        <f t="shared" si="1633"/>
        <v>0</v>
      </c>
      <c r="AL361" s="110">
        <f t="shared" si="1633"/>
        <v>0</v>
      </c>
      <c r="AM361" s="110">
        <f t="shared" si="1633"/>
        <v>763000</v>
      </c>
      <c r="AN361" s="110">
        <f t="shared" si="1633"/>
        <v>763000</v>
      </c>
      <c r="AO361" s="110">
        <f t="shared" si="1633"/>
        <v>0</v>
      </c>
      <c r="AP361" s="110">
        <f t="shared" si="1633"/>
        <v>0</v>
      </c>
      <c r="AQ361" s="110"/>
      <c r="AR361" s="110">
        <f t="shared" si="1633"/>
        <v>763000</v>
      </c>
      <c r="AS361" s="110">
        <f t="shared" si="1633"/>
        <v>763000</v>
      </c>
      <c r="AT361" s="110">
        <f t="shared" si="1633"/>
        <v>0</v>
      </c>
      <c r="AU361" s="110">
        <f t="shared" si="1633"/>
        <v>0</v>
      </c>
      <c r="AV361" s="110">
        <f t="shared" si="1634"/>
        <v>0</v>
      </c>
      <c r="AW361" s="110">
        <f t="shared" si="1634"/>
        <v>0</v>
      </c>
      <c r="AX361" s="110">
        <f t="shared" si="1634"/>
        <v>0</v>
      </c>
      <c r="AY361" s="110">
        <f t="shared" si="1634"/>
        <v>0</v>
      </c>
      <c r="AZ361" s="110">
        <f t="shared" si="1634"/>
        <v>763000</v>
      </c>
      <c r="BA361" s="110">
        <f t="shared" si="1634"/>
        <v>763000</v>
      </c>
      <c r="BB361" s="110">
        <f t="shared" si="1634"/>
        <v>0</v>
      </c>
      <c r="BC361" s="110">
        <f t="shared" si="1634"/>
        <v>0</v>
      </c>
    </row>
    <row r="362" spans="1:55" s="109" customFormat="1" ht="17.25" hidden="1" customHeight="1" x14ac:dyDescent="0.25">
      <c r="A362" s="147" t="s">
        <v>42</v>
      </c>
      <c r="B362" s="111"/>
      <c r="C362" s="111"/>
      <c r="D362" s="111"/>
      <c r="E362" s="36">
        <v>853</v>
      </c>
      <c r="F362" s="143" t="s">
        <v>186</v>
      </c>
      <c r="G362" s="143" t="s">
        <v>11</v>
      </c>
      <c r="H362" s="145" t="s">
        <v>299</v>
      </c>
      <c r="I362" s="143" t="s">
        <v>43</v>
      </c>
      <c r="J362" s="110">
        <f t="shared" si="1633"/>
        <v>763000</v>
      </c>
      <c r="K362" s="110">
        <f t="shared" si="1633"/>
        <v>763000</v>
      </c>
      <c r="L362" s="110">
        <f t="shared" si="1633"/>
        <v>0</v>
      </c>
      <c r="M362" s="110">
        <f t="shared" si="1633"/>
        <v>0</v>
      </c>
      <c r="N362" s="110">
        <f t="shared" si="1633"/>
        <v>0</v>
      </c>
      <c r="O362" s="110">
        <f t="shared" si="1633"/>
        <v>0</v>
      </c>
      <c r="P362" s="110">
        <f t="shared" si="1633"/>
        <v>0</v>
      </c>
      <c r="Q362" s="110">
        <f t="shared" si="1633"/>
        <v>0</v>
      </c>
      <c r="R362" s="110">
        <f t="shared" si="1633"/>
        <v>763000</v>
      </c>
      <c r="S362" s="110">
        <f t="shared" si="1633"/>
        <v>763000</v>
      </c>
      <c r="T362" s="110">
        <f t="shared" si="1633"/>
        <v>0</v>
      </c>
      <c r="U362" s="110">
        <f t="shared" si="1633"/>
        <v>0</v>
      </c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>
        <f t="shared" si="1633"/>
        <v>763000</v>
      </c>
      <c r="AF362" s="110">
        <f t="shared" si="1633"/>
        <v>763000</v>
      </c>
      <c r="AG362" s="110">
        <f t="shared" si="1633"/>
        <v>0</v>
      </c>
      <c r="AH362" s="110">
        <f t="shared" si="1633"/>
        <v>0</v>
      </c>
      <c r="AI362" s="110">
        <f t="shared" si="1633"/>
        <v>0</v>
      </c>
      <c r="AJ362" s="110">
        <f t="shared" si="1633"/>
        <v>0</v>
      </c>
      <c r="AK362" s="110">
        <f t="shared" si="1633"/>
        <v>0</v>
      </c>
      <c r="AL362" s="110">
        <f t="shared" si="1633"/>
        <v>0</v>
      </c>
      <c r="AM362" s="110">
        <f t="shared" si="1633"/>
        <v>763000</v>
      </c>
      <c r="AN362" s="110">
        <f t="shared" si="1633"/>
        <v>763000</v>
      </c>
      <c r="AO362" s="110">
        <f t="shared" si="1633"/>
        <v>0</v>
      </c>
      <c r="AP362" s="110">
        <f t="shared" si="1633"/>
        <v>0</v>
      </c>
      <c r="AQ362" s="110"/>
      <c r="AR362" s="110">
        <f t="shared" si="1633"/>
        <v>763000</v>
      </c>
      <c r="AS362" s="110">
        <f t="shared" si="1633"/>
        <v>763000</v>
      </c>
      <c r="AT362" s="110">
        <f t="shared" si="1633"/>
        <v>0</v>
      </c>
      <c r="AU362" s="110">
        <f t="shared" si="1633"/>
        <v>0</v>
      </c>
      <c r="AV362" s="110">
        <f t="shared" si="1634"/>
        <v>0</v>
      </c>
      <c r="AW362" s="110">
        <f t="shared" si="1634"/>
        <v>0</v>
      </c>
      <c r="AX362" s="110">
        <f t="shared" si="1634"/>
        <v>0</v>
      </c>
      <c r="AY362" s="110">
        <f t="shared" si="1634"/>
        <v>0</v>
      </c>
      <c r="AZ362" s="110">
        <f t="shared" si="1634"/>
        <v>763000</v>
      </c>
      <c r="BA362" s="110">
        <f t="shared" si="1634"/>
        <v>763000</v>
      </c>
      <c r="BB362" s="110">
        <f t="shared" si="1634"/>
        <v>0</v>
      </c>
      <c r="BC362" s="110">
        <f t="shared" si="1634"/>
        <v>0</v>
      </c>
    </row>
    <row r="363" spans="1:55" s="109" customFormat="1" ht="17.25" hidden="1" customHeight="1" x14ac:dyDescent="0.25">
      <c r="A363" s="147" t="s">
        <v>193</v>
      </c>
      <c r="B363" s="111"/>
      <c r="C363" s="111"/>
      <c r="D363" s="111"/>
      <c r="E363" s="36">
        <v>853</v>
      </c>
      <c r="F363" s="143" t="s">
        <v>186</v>
      </c>
      <c r="G363" s="143" t="s">
        <v>11</v>
      </c>
      <c r="H363" s="145" t="s">
        <v>299</v>
      </c>
      <c r="I363" s="143" t="s">
        <v>190</v>
      </c>
      <c r="J363" s="110">
        <v>763000</v>
      </c>
      <c r="K363" s="110">
        <f>J363</f>
        <v>763000</v>
      </c>
      <c r="L363" s="110"/>
      <c r="M363" s="110"/>
      <c r="N363" s="110"/>
      <c r="O363" s="110">
        <f>N363</f>
        <v>0</v>
      </c>
      <c r="P363" s="110"/>
      <c r="Q363" s="110"/>
      <c r="R363" s="110">
        <f t="shared" si="1514"/>
        <v>763000</v>
      </c>
      <c r="S363" s="110">
        <f t="shared" si="1515"/>
        <v>763000</v>
      </c>
      <c r="T363" s="110">
        <f t="shared" si="1516"/>
        <v>0</v>
      </c>
      <c r="U363" s="110">
        <f t="shared" si="1517"/>
        <v>0</v>
      </c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>
        <v>763000</v>
      </c>
      <c r="AF363" s="110">
        <f>AE363</f>
        <v>763000</v>
      </c>
      <c r="AG363" s="110"/>
      <c r="AH363" s="110"/>
      <c r="AI363" s="110"/>
      <c r="AJ363" s="110">
        <f>AI363</f>
        <v>0</v>
      </c>
      <c r="AK363" s="110"/>
      <c r="AL363" s="110"/>
      <c r="AM363" s="110">
        <f t="shared" ref="AM363" si="1635">AE363+AI363</f>
        <v>763000</v>
      </c>
      <c r="AN363" s="110">
        <f t="shared" ref="AN363" si="1636">AF363+AJ363</f>
        <v>763000</v>
      </c>
      <c r="AO363" s="110">
        <f t="shared" ref="AO363" si="1637">AG363+AK363</f>
        <v>0</v>
      </c>
      <c r="AP363" s="110">
        <f t="shared" ref="AP363" si="1638">AH363+AL363</f>
        <v>0</v>
      </c>
      <c r="AQ363" s="110"/>
      <c r="AR363" s="110">
        <v>763000</v>
      </c>
      <c r="AS363" s="110">
        <f>AR363</f>
        <v>763000</v>
      </c>
      <c r="AT363" s="110"/>
      <c r="AU363" s="110"/>
      <c r="AV363" s="110"/>
      <c r="AW363" s="110">
        <f>AV363</f>
        <v>0</v>
      </c>
      <c r="AX363" s="110"/>
      <c r="AY363" s="110"/>
      <c r="AZ363" s="110">
        <f t="shared" ref="AZ363" si="1639">AR363+AV363</f>
        <v>763000</v>
      </c>
      <c r="BA363" s="110">
        <f t="shared" ref="BA363" si="1640">AS363+AW363</f>
        <v>763000</v>
      </c>
      <c r="BB363" s="110">
        <f t="shared" ref="BB363" si="1641">AT363+AX363</f>
        <v>0</v>
      </c>
      <c r="BC363" s="110">
        <f t="shared" ref="BC363" si="1642">AU363+AY363</f>
        <v>0</v>
      </c>
    </row>
    <row r="364" spans="1:55" s="109" customFormat="1" ht="17.25" customHeight="1" x14ac:dyDescent="0.25">
      <c r="A364" s="170" t="s">
        <v>191</v>
      </c>
      <c r="B364" s="171"/>
      <c r="C364" s="171"/>
      <c r="D364" s="171"/>
      <c r="E364" s="36">
        <v>853</v>
      </c>
      <c r="F364" s="25" t="s">
        <v>186</v>
      </c>
      <c r="G364" s="25" t="s">
        <v>56</v>
      </c>
      <c r="H364" s="145" t="s">
        <v>61</v>
      </c>
      <c r="I364" s="25"/>
      <c r="J364" s="26">
        <f t="shared" ref="J364:BC366" si="1643">J365</f>
        <v>2000000</v>
      </c>
      <c r="K364" s="26">
        <f t="shared" si="1643"/>
        <v>0</v>
      </c>
      <c r="L364" s="26">
        <f t="shared" si="1643"/>
        <v>2000000</v>
      </c>
      <c r="M364" s="26">
        <f t="shared" si="1643"/>
        <v>0</v>
      </c>
      <c r="N364" s="26">
        <f t="shared" si="1643"/>
        <v>300000</v>
      </c>
      <c r="O364" s="26">
        <f t="shared" si="1643"/>
        <v>0</v>
      </c>
      <c r="P364" s="26">
        <f t="shared" si="1643"/>
        <v>300000</v>
      </c>
      <c r="Q364" s="26">
        <f t="shared" si="1643"/>
        <v>0</v>
      </c>
      <c r="R364" s="26">
        <f t="shared" si="1643"/>
        <v>2300000</v>
      </c>
      <c r="S364" s="26">
        <f t="shared" si="1643"/>
        <v>0</v>
      </c>
      <c r="T364" s="26">
        <f t="shared" si="1643"/>
        <v>2300000</v>
      </c>
      <c r="U364" s="26">
        <f t="shared" si="1643"/>
        <v>0</v>
      </c>
      <c r="V364" s="26"/>
      <c r="W364" s="26"/>
      <c r="X364" s="26"/>
      <c r="Y364" s="26"/>
      <c r="Z364" s="26"/>
      <c r="AA364" s="26"/>
      <c r="AB364" s="26"/>
      <c r="AC364" s="26"/>
      <c r="AD364" s="26"/>
      <c r="AE364" s="26">
        <f t="shared" si="1643"/>
        <v>2000000</v>
      </c>
      <c r="AF364" s="26">
        <f t="shared" si="1643"/>
        <v>0</v>
      </c>
      <c r="AG364" s="26">
        <f t="shared" si="1643"/>
        <v>2000000</v>
      </c>
      <c r="AH364" s="26">
        <f t="shared" si="1643"/>
        <v>0</v>
      </c>
      <c r="AI364" s="26">
        <f t="shared" si="1643"/>
        <v>0</v>
      </c>
      <c r="AJ364" s="26">
        <f t="shared" si="1643"/>
        <v>0</v>
      </c>
      <c r="AK364" s="26">
        <f t="shared" si="1643"/>
        <v>0</v>
      </c>
      <c r="AL364" s="26">
        <f t="shared" si="1643"/>
        <v>0</v>
      </c>
      <c r="AM364" s="26">
        <f t="shared" si="1643"/>
        <v>2000000</v>
      </c>
      <c r="AN364" s="26">
        <f t="shared" si="1643"/>
        <v>0</v>
      </c>
      <c r="AO364" s="26">
        <f t="shared" si="1643"/>
        <v>2000000</v>
      </c>
      <c r="AP364" s="26">
        <f t="shared" si="1643"/>
        <v>0</v>
      </c>
      <c r="AQ364" s="26"/>
      <c r="AR364" s="26">
        <f t="shared" si="1643"/>
        <v>2000000</v>
      </c>
      <c r="AS364" s="26">
        <f t="shared" si="1643"/>
        <v>0</v>
      </c>
      <c r="AT364" s="26">
        <f t="shared" si="1643"/>
        <v>2000000</v>
      </c>
      <c r="AU364" s="26">
        <f t="shared" si="1643"/>
        <v>0</v>
      </c>
      <c r="AV364" s="26">
        <f t="shared" si="1643"/>
        <v>0</v>
      </c>
      <c r="AW364" s="26">
        <f t="shared" si="1643"/>
        <v>0</v>
      </c>
      <c r="AX364" s="26">
        <f t="shared" si="1643"/>
        <v>0</v>
      </c>
      <c r="AY364" s="26">
        <f t="shared" si="1643"/>
        <v>0</v>
      </c>
      <c r="AZ364" s="26">
        <f t="shared" si="1643"/>
        <v>2000000</v>
      </c>
      <c r="BA364" s="26">
        <f t="shared" si="1643"/>
        <v>0</v>
      </c>
      <c r="BB364" s="26">
        <f t="shared" si="1643"/>
        <v>2000000</v>
      </c>
      <c r="BC364" s="26">
        <f t="shared" si="1643"/>
        <v>0</v>
      </c>
    </row>
    <row r="365" spans="1:55" s="109" customFormat="1" ht="48" customHeight="1" x14ac:dyDescent="0.25">
      <c r="A365" s="147" t="s">
        <v>256</v>
      </c>
      <c r="B365" s="35"/>
      <c r="C365" s="35"/>
      <c r="D365" s="35"/>
      <c r="E365" s="36">
        <v>853</v>
      </c>
      <c r="F365" s="143" t="s">
        <v>186</v>
      </c>
      <c r="G365" s="143" t="s">
        <v>56</v>
      </c>
      <c r="H365" s="145" t="s">
        <v>188</v>
      </c>
      <c r="I365" s="143"/>
      <c r="J365" s="110">
        <f t="shared" ref="J365:AV366" si="1644">J366</f>
        <v>2000000</v>
      </c>
      <c r="K365" s="110">
        <f t="shared" si="1644"/>
        <v>0</v>
      </c>
      <c r="L365" s="110">
        <f t="shared" si="1644"/>
        <v>2000000</v>
      </c>
      <c r="M365" s="110">
        <f t="shared" si="1644"/>
        <v>0</v>
      </c>
      <c r="N365" s="110">
        <f t="shared" si="1644"/>
        <v>300000</v>
      </c>
      <c r="O365" s="110">
        <f t="shared" si="1644"/>
        <v>0</v>
      </c>
      <c r="P365" s="110">
        <f t="shared" si="1644"/>
        <v>300000</v>
      </c>
      <c r="Q365" s="110">
        <f t="shared" si="1644"/>
        <v>0</v>
      </c>
      <c r="R365" s="110">
        <f t="shared" si="1644"/>
        <v>2300000</v>
      </c>
      <c r="S365" s="110">
        <f t="shared" si="1644"/>
        <v>0</v>
      </c>
      <c r="T365" s="110">
        <f t="shared" si="1644"/>
        <v>2300000</v>
      </c>
      <c r="U365" s="110">
        <f t="shared" si="1644"/>
        <v>0</v>
      </c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>
        <f t="shared" si="1644"/>
        <v>2000000</v>
      </c>
      <c r="AF365" s="110">
        <f t="shared" si="1644"/>
        <v>0</v>
      </c>
      <c r="AG365" s="110">
        <f t="shared" si="1644"/>
        <v>2000000</v>
      </c>
      <c r="AH365" s="110">
        <f t="shared" si="1644"/>
        <v>0</v>
      </c>
      <c r="AI365" s="110">
        <f t="shared" si="1644"/>
        <v>0</v>
      </c>
      <c r="AJ365" s="110">
        <f t="shared" si="1644"/>
        <v>0</v>
      </c>
      <c r="AK365" s="110">
        <f t="shared" si="1644"/>
        <v>0</v>
      </c>
      <c r="AL365" s="110">
        <f t="shared" si="1644"/>
        <v>0</v>
      </c>
      <c r="AM365" s="110">
        <f t="shared" si="1644"/>
        <v>2000000</v>
      </c>
      <c r="AN365" s="110">
        <f t="shared" si="1644"/>
        <v>0</v>
      </c>
      <c r="AO365" s="110">
        <f t="shared" si="1644"/>
        <v>2000000</v>
      </c>
      <c r="AP365" s="110">
        <f t="shared" si="1644"/>
        <v>0</v>
      </c>
      <c r="AQ365" s="110"/>
      <c r="AR365" s="110">
        <f t="shared" si="1644"/>
        <v>2000000</v>
      </c>
      <c r="AS365" s="110">
        <f t="shared" si="1644"/>
        <v>0</v>
      </c>
      <c r="AT365" s="110">
        <f t="shared" si="1644"/>
        <v>2000000</v>
      </c>
      <c r="AU365" s="110">
        <f t="shared" si="1644"/>
        <v>0</v>
      </c>
      <c r="AV365" s="110">
        <f t="shared" si="1644"/>
        <v>0</v>
      </c>
      <c r="AW365" s="110">
        <f t="shared" si="1643"/>
        <v>0</v>
      </c>
      <c r="AX365" s="110">
        <f t="shared" si="1643"/>
        <v>0</v>
      </c>
      <c r="AY365" s="110">
        <f t="shared" si="1643"/>
        <v>0</v>
      </c>
      <c r="AZ365" s="110">
        <f t="shared" si="1643"/>
        <v>2000000</v>
      </c>
      <c r="BA365" s="110">
        <f t="shared" si="1643"/>
        <v>0</v>
      </c>
      <c r="BB365" s="110">
        <f t="shared" si="1643"/>
        <v>2000000</v>
      </c>
      <c r="BC365" s="110">
        <f t="shared" si="1643"/>
        <v>0</v>
      </c>
    </row>
    <row r="366" spans="1:55" s="12" customFormat="1" ht="17.25" customHeight="1" x14ac:dyDescent="0.25">
      <c r="A366" s="147" t="s">
        <v>42</v>
      </c>
      <c r="B366" s="35"/>
      <c r="C366" s="35"/>
      <c r="D366" s="35"/>
      <c r="E366" s="36">
        <v>853</v>
      </c>
      <c r="F366" s="143" t="s">
        <v>186</v>
      </c>
      <c r="G366" s="143" t="s">
        <v>56</v>
      </c>
      <c r="H366" s="145" t="s">
        <v>188</v>
      </c>
      <c r="I366" s="143" t="s">
        <v>43</v>
      </c>
      <c r="J366" s="110">
        <f t="shared" si="1644"/>
        <v>2000000</v>
      </c>
      <c r="K366" s="110">
        <f t="shared" si="1644"/>
        <v>0</v>
      </c>
      <c r="L366" s="110">
        <f t="shared" si="1644"/>
        <v>2000000</v>
      </c>
      <c r="M366" s="110">
        <f t="shared" si="1644"/>
        <v>0</v>
      </c>
      <c r="N366" s="110">
        <f t="shared" si="1644"/>
        <v>300000</v>
      </c>
      <c r="O366" s="110">
        <f t="shared" si="1644"/>
        <v>0</v>
      </c>
      <c r="P366" s="110">
        <f t="shared" si="1644"/>
        <v>300000</v>
      </c>
      <c r="Q366" s="110">
        <f t="shared" si="1644"/>
        <v>0</v>
      </c>
      <c r="R366" s="110">
        <f t="shared" si="1644"/>
        <v>2300000</v>
      </c>
      <c r="S366" s="110">
        <f t="shared" si="1644"/>
        <v>0</v>
      </c>
      <c r="T366" s="110">
        <f t="shared" si="1644"/>
        <v>2300000</v>
      </c>
      <c r="U366" s="110">
        <f t="shared" si="1644"/>
        <v>0</v>
      </c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>
        <f t="shared" si="1644"/>
        <v>2000000</v>
      </c>
      <c r="AF366" s="110">
        <f t="shared" si="1644"/>
        <v>0</v>
      </c>
      <c r="AG366" s="110">
        <f t="shared" si="1644"/>
        <v>2000000</v>
      </c>
      <c r="AH366" s="110">
        <f t="shared" si="1644"/>
        <v>0</v>
      </c>
      <c r="AI366" s="110">
        <f t="shared" si="1644"/>
        <v>0</v>
      </c>
      <c r="AJ366" s="110">
        <f t="shared" si="1644"/>
        <v>0</v>
      </c>
      <c r="AK366" s="110">
        <f t="shared" si="1644"/>
        <v>0</v>
      </c>
      <c r="AL366" s="110">
        <f t="shared" si="1644"/>
        <v>0</v>
      </c>
      <c r="AM366" s="110">
        <f t="shared" si="1644"/>
        <v>2000000</v>
      </c>
      <c r="AN366" s="110">
        <f t="shared" si="1644"/>
        <v>0</v>
      </c>
      <c r="AO366" s="110">
        <f t="shared" si="1644"/>
        <v>2000000</v>
      </c>
      <c r="AP366" s="110">
        <f t="shared" si="1644"/>
        <v>0</v>
      </c>
      <c r="AQ366" s="110"/>
      <c r="AR366" s="110">
        <f t="shared" si="1644"/>
        <v>2000000</v>
      </c>
      <c r="AS366" s="110">
        <f t="shared" si="1644"/>
        <v>0</v>
      </c>
      <c r="AT366" s="110">
        <f t="shared" si="1644"/>
        <v>2000000</v>
      </c>
      <c r="AU366" s="110">
        <f t="shared" si="1644"/>
        <v>0</v>
      </c>
      <c r="AV366" s="110">
        <f t="shared" si="1643"/>
        <v>0</v>
      </c>
      <c r="AW366" s="110">
        <f t="shared" si="1643"/>
        <v>0</v>
      </c>
      <c r="AX366" s="110">
        <f t="shared" si="1643"/>
        <v>0</v>
      </c>
      <c r="AY366" s="110">
        <f t="shared" si="1643"/>
        <v>0</v>
      </c>
      <c r="AZ366" s="110">
        <f t="shared" si="1643"/>
        <v>2000000</v>
      </c>
      <c r="BA366" s="110">
        <f t="shared" si="1643"/>
        <v>0</v>
      </c>
      <c r="BB366" s="110">
        <f t="shared" si="1643"/>
        <v>2000000</v>
      </c>
      <c r="BC366" s="110">
        <f t="shared" si="1643"/>
        <v>0</v>
      </c>
    </row>
    <row r="367" spans="1:55" s="12" customFormat="1" ht="17.25" customHeight="1" x14ac:dyDescent="0.25">
      <c r="A367" s="147" t="s">
        <v>193</v>
      </c>
      <c r="B367" s="35"/>
      <c r="C367" s="35"/>
      <c r="D367" s="35"/>
      <c r="E367" s="36">
        <v>853</v>
      </c>
      <c r="F367" s="143" t="s">
        <v>186</v>
      </c>
      <c r="G367" s="143" t="s">
        <v>56</v>
      </c>
      <c r="H367" s="145" t="s">
        <v>188</v>
      </c>
      <c r="I367" s="143" t="s">
        <v>190</v>
      </c>
      <c r="J367" s="110">
        <v>2000000</v>
      </c>
      <c r="K367" s="110"/>
      <c r="L367" s="110">
        <f>J367</f>
        <v>2000000</v>
      </c>
      <c r="M367" s="110"/>
      <c r="N367" s="110">
        <v>300000</v>
      </c>
      <c r="O367" s="110"/>
      <c r="P367" s="110">
        <f>N367</f>
        <v>300000</v>
      </c>
      <c r="Q367" s="110"/>
      <c r="R367" s="110">
        <f t="shared" si="1514"/>
        <v>2300000</v>
      </c>
      <c r="S367" s="110">
        <f t="shared" si="1515"/>
        <v>0</v>
      </c>
      <c r="T367" s="110">
        <f t="shared" si="1516"/>
        <v>2300000</v>
      </c>
      <c r="U367" s="110">
        <f t="shared" si="1517"/>
        <v>0</v>
      </c>
      <c r="V367" s="110"/>
      <c r="W367" s="110"/>
      <c r="X367" s="110"/>
      <c r="Y367" s="110"/>
      <c r="Z367" s="110"/>
      <c r="AA367" s="110"/>
      <c r="AB367" s="110"/>
      <c r="AC367" s="110"/>
      <c r="AD367" s="110"/>
      <c r="AE367" s="110">
        <v>2000000</v>
      </c>
      <c r="AF367" s="110"/>
      <c r="AG367" s="110">
        <f>AE367</f>
        <v>2000000</v>
      </c>
      <c r="AH367" s="110"/>
      <c r="AI367" s="110"/>
      <c r="AJ367" s="110"/>
      <c r="AK367" s="110">
        <f>AI367</f>
        <v>0</v>
      </c>
      <c r="AL367" s="110"/>
      <c r="AM367" s="110">
        <f t="shared" ref="AM367" si="1645">AE367+AI367</f>
        <v>2000000</v>
      </c>
      <c r="AN367" s="110">
        <f t="shared" ref="AN367" si="1646">AF367+AJ367</f>
        <v>0</v>
      </c>
      <c r="AO367" s="110">
        <f t="shared" ref="AO367" si="1647">AG367+AK367</f>
        <v>2000000</v>
      </c>
      <c r="AP367" s="110">
        <f t="shared" ref="AP367" si="1648">AH367+AL367</f>
        <v>0</v>
      </c>
      <c r="AQ367" s="110"/>
      <c r="AR367" s="110">
        <v>2000000</v>
      </c>
      <c r="AS367" s="110"/>
      <c r="AT367" s="110">
        <f>AR367</f>
        <v>2000000</v>
      </c>
      <c r="AU367" s="110"/>
      <c r="AV367" s="110"/>
      <c r="AW367" s="110"/>
      <c r="AX367" s="110">
        <f>AV367</f>
        <v>0</v>
      </c>
      <c r="AY367" s="110"/>
      <c r="AZ367" s="110">
        <f t="shared" ref="AZ367" si="1649">AR367+AV367</f>
        <v>2000000</v>
      </c>
      <c r="BA367" s="110">
        <f t="shared" ref="BA367" si="1650">AS367+AW367</f>
        <v>0</v>
      </c>
      <c r="BB367" s="110">
        <f t="shared" ref="BB367" si="1651">AT367+AX367</f>
        <v>2000000</v>
      </c>
      <c r="BC367" s="110">
        <f t="shared" ref="BC367" si="1652">AU367+AY367</f>
        <v>0</v>
      </c>
    </row>
    <row r="368" spans="1:55" s="12" customFormat="1" ht="16.5" hidden="1" customHeight="1" x14ac:dyDescent="0.25">
      <c r="A368" s="142" t="s">
        <v>194</v>
      </c>
      <c r="B368" s="167"/>
      <c r="C368" s="167"/>
      <c r="D368" s="167"/>
      <c r="E368" s="167">
        <v>854</v>
      </c>
      <c r="F368" s="167"/>
      <c r="G368" s="25"/>
      <c r="H368" s="144" t="s">
        <v>61</v>
      </c>
      <c r="I368" s="25"/>
      <c r="J368" s="26">
        <f t="shared" ref="J368:BC370" si="1653">J369</f>
        <v>348200</v>
      </c>
      <c r="K368" s="26">
        <f t="shared" si="1653"/>
        <v>0</v>
      </c>
      <c r="L368" s="26">
        <f t="shared" si="1653"/>
        <v>348200</v>
      </c>
      <c r="M368" s="26">
        <f t="shared" si="1653"/>
        <v>0</v>
      </c>
      <c r="N368" s="26">
        <f t="shared" si="1653"/>
        <v>0</v>
      </c>
      <c r="O368" s="26">
        <f t="shared" si="1653"/>
        <v>0</v>
      </c>
      <c r="P368" s="26">
        <f t="shared" si="1653"/>
        <v>0</v>
      </c>
      <c r="Q368" s="26">
        <f t="shared" si="1653"/>
        <v>0</v>
      </c>
      <c r="R368" s="26">
        <f t="shared" si="1653"/>
        <v>348200</v>
      </c>
      <c r="S368" s="26">
        <f t="shared" si="1653"/>
        <v>0</v>
      </c>
      <c r="T368" s="26">
        <f t="shared" si="1653"/>
        <v>348200</v>
      </c>
      <c r="U368" s="26">
        <f t="shared" si="1653"/>
        <v>0</v>
      </c>
      <c r="V368" s="26"/>
      <c r="W368" s="26"/>
      <c r="X368" s="26"/>
      <c r="Y368" s="26"/>
      <c r="Z368" s="26"/>
      <c r="AA368" s="26"/>
      <c r="AB368" s="26"/>
      <c r="AC368" s="26"/>
      <c r="AD368" s="26"/>
      <c r="AE368" s="26">
        <f t="shared" si="1653"/>
        <v>348200</v>
      </c>
      <c r="AF368" s="26">
        <f t="shared" si="1653"/>
        <v>0</v>
      </c>
      <c r="AG368" s="26">
        <f t="shared" si="1653"/>
        <v>348200</v>
      </c>
      <c r="AH368" s="26">
        <f t="shared" si="1653"/>
        <v>0</v>
      </c>
      <c r="AI368" s="26">
        <f t="shared" si="1653"/>
        <v>0</v>
      </c>
      <c r="AJ368" s="26">
        <f t="shared" si="1653"/>
        <v>0</v>
      </c>
      <c r="AK368" s="26">
        <f t="shared" si="1653"/>
        <v>0</v>
      </c>
      <c r="AL368" s="26">
        <f t="shared" si="1653"/>
        <v>0</v>
      </c>
      <c r="AM368" s="26">
        <f t="shared" si="1653"/>
        <v>348200</v>
      </c>
      <c r="AN368" s="26">
        <f t="shared" si="1653"/>
        <v>0</v>
      </c>
      <c r="AO368" s="26">
        <f t="shared" si="1653"/>
        <v>348200</v>
      </c>
      <c r="AP368" s="26">
        <f t="shared" si="1653"/>
        <v>0</v>
      </c>
      <c r="AQ368" s="26"/>
      <c r="AR368" s="26">
        <f t="shared" si="1653"/>
        <v>348200</v>
      </c>
      <c r="AS368" s="26">
        <f t="shared" si="1653"/>
        <v>0</v>
      </c>
      <c r="AT368" s="26">
        <f t="shared" si="1653"/>
        <v>348200</v>
      </c>
      <c r="AU368" s="26">
        <f t="shared" si="1653"/>
        <v>0</v>
      </c>
      <c r="AV368" s="26">
        <f t="shared" si="1653"/>
        <v>0</v>
      </c>
      <c r="AW368" s="26">
        <f t="shared" si="1653"/>
        <v>0</v>
      </c>
      <c r="AX368" s="26">
        <f t="shared" si="1653"/>
        <v>0</v>
      </c>
      <c r="AY368" s="26">
        <f t="shared" si="1653"/>
        <v>0</v>
      </c>
      <c r="AZ368" s="26">
        <f t="shared" si="1653"/>
        <v>348200</v>
      </c>
      <c r="BA368" s="26">
        <f t="shared" si="1653"/>
        <v>0</v>
      </c>
      <c r="BB368" s="26">
        <f t="shared" si="1653"/>
        <v>348200</v>
      </c>
      <c r="BC368" s="26">
        <f t="shared" si="1653"/>
        <v>0</v>
      </c>
    </row>
    <row r="369" spans="1:55" s="109" customFormat="1" ht="16.5" hidden="1" customHeight="1" x14ac:dyDescent="0.25">
      <c r="A369" s="144" t="s">
        <v>10</v>
      </c>
      <c r="B369" s="146"/>
      <c r="C369" s="146"/>
      <c r="D369" s="146"/>
      <c r="E369" s="120">
        <v>854</v>
      </c>
      <c r="F369" s="25" t="s">
        <v>11</v>
      </c>
      <c r="G369" s="25"/>
      <c r="H369" s="145" t="s">
        <v>61</v>
      </c>
      <c r="I369" s="25"/>
      <c r="J369" s="26">
        <f t="shared" ref="J369:AV370" si="1654">J370</f>
        <v>348200</v>
      </c>
      <c r="K369" s="26">
        <f t="shared" si="1654"/>
        <v>0</v>
      </c>
      <c r="L369" s="26">
        <f t="shared" si="1654"/>
        <v>348200</v>
      </c>
      <c r="M369" s="26">
        <f t="shared" si="1654"/>
        <v>0</v>
      </c>
      <c r="N369" s="26">
        <f t="shared" si="1654"/>
        <v>0</v>
      </c>
      <c r="O369" s="26">
        <f t="shared" si="1654"/>
        <v>0</v>
      </c>
      <c r="P369" s="26">
        <f t="shared" si="1654"/>
        <v>0</v>
      </c>
      <c r="Q369" s="26">
        <f t="shared" si="1654"/>
        <v>0</v>
      </c>
      <c r="R369" s="26">
        <f t="shared" si="1654"/>
        <v>348200</v>
      </c>
      <c r="S369" s="26">
        <f t="shared" si="1654"/>
        <v>0</v>
      </c>
      <c r="T369" s="26">
        <f t="shared" si="1654"/>
        <v>348200</v>
      </c>
      <c r="U369" s="26">
        <f t="shared" si="1654"/>
        <v>0</v>
      </c>
      <c r="V369" s="26"/>
      <c r="W369" s="26"/>
      <c r="X369" s="26"/>
      <c r="Y369" s="26"/>
      <c r="Z369" s="26"/>
      <c r="AA369" s="26"/>
      <c r="AB369" s="26"/>
      <c r="AC369" s="26"/>
      <c r="AD369" s="26"/>
      <c r="AE369" s="26">
        <f t="shared" si="1654"/>
        <v>348200</v>
      </c>
      <c r="AF369" s="26">
        <f t="shared" si="1654"/>
        <v>0</v>
      </c>
      <c r="AG369" s="26">
        <f t="shared" si="1654"/>
        <v>348200</v>
      </c>
      <c r="AH369" s="26">
        <f t="shared" si="1654"/>
        <v>0</v>
      </c>
      <c r="AI369" s="26">
        <f t="shared" si="1654"/>
        <v>0</v>
      </c>
      <c r="AJ369" s="26">
        <f t="shared" si="1654"/>
        <v>0</v>
      </c>
      <c r="AK369" s="26">
        <f t="shared" si="1654"/>
        <v>0</v>
      </c>
      <c r="AL369" s="26">
        <f t="shared" si="1654"/>
        <v>0</v>
      </c>
      <c r="AM369" s="26">
        <f t="shared" si="1654"/>
        <v>348200</v>
      </c>
      <c r="AN369" s="26">
        <f t="shared" si="1654"/>
        <v>0</v>
      </c>
      <c r="AO369" s="26">
        <f t="shared" si="1654"/>
        <v>348200</v>
      </c>
      <c r="AP369" s="26">
        <f t="shared" si="1654"/>
        <v>0</v>
      </c>
      <c r="AQ369" s="26"/>
      <c r="AR369" s="26">
        <f t="shared" si="1654"/>
        <v>348200</v>
      </c>
      <c r="AS369" s="26">
        <f t="shared" si="1654"/>
        <v>0</v>
      </c>
      <c r="AT369" s="26">
        <f t="shared" si="1654"/>
        <v>348200</v>
      </c>
      <c r="AU369" s="26">
        <f t="shared" si="1654"/>
        <v>0</v>
      </c>
      <c r="AV369" s="26">
        <f t="shared" si="1654"/>
        <v>0</v>
      </c>
      <c r="AW369" s="26">
        <f t="shared" si="1653"/>
        <v>0</v>
      </c>
      <c r="AX369" s="26">
        <f t="shared" si="1653"/>
        <v>0</v>
      </c>
      <c r="AY369" s="26">
        <f t="shared" si="1653"/>
        <v>0</v>
      </c>
      <c r="AZ369" s="26">
        <f t="shared" si="1653"/>
        <v>348200</v>
      </c>
      <c r="BA369" s="26">
        <f t="shared" si="1653"/>
        <v>0</v>
      </c>
      <c r="BB369" s="26">
        <f t="shared" si="1653"/>
        <v>348200</v>
      </c>
      <c r="BC369" s="26">
        <f t="shared" si="1653"/>
        <v>0</v>
      </c>
    </row>
    <row r="370" spans="1:55" s="109" customFormat="1" ht="16.5" hidden="1" customHeight="1" x14ac:dyDescent="0.25">
      <c r="A370" s="144" t="s">
        <v>195</v>
      </c>
      <c r="B370" s="146"/>
      <c r="C370" s="146"/>
      <c r="D370" s="146"/>
      <c r="E370" s="120">
        <v>854</v>
      </c>
      <c r="F370" s="25" t="s">
        <v>11</v>
      </c>
      <c r="G370" s="25" t="s">
        <v>58</v>
      </c>
      <c r="H370" s="145" t="s">
        <v>61</v>
      </c>
      <c r="I370" s="25"/>
      <c r="J370" s="26">
        <f t="shared" si="1654"/>
        <v>348200</v>
      </c>
      <c r="K370" s="26">
        <f t="shared" si="1654"/>
        <v>0</v>
      </c>
      <c r="L370" s="26">
        <f t="shared" si="1654"/>
        <v>348200</v>
      </c>
      <c r="M370" s="26">
        <f t="shared" si="1654"/>
        <v>0</v>
      </c>
      <c r="N370" s="26">
        <f t="shared" si="1654"/>
        <v>0</v>
      </c>
      <c r="O370" s="26">
        <f t="shared" si="1654"/>
        <v>0</v>
      </c>
      <c r="P370" s="26">
        <f t="shared" si="1654"/>
        <v>0</v>
      </c>
      <c r="Q370" s="26">
        <f t="shared" si="1654"/>
        <v>0</v>
      </c>
      <c r="R370" s="26">
        <f t="shared" si="1654"/>
        <v>348200</v>
      </c>
      <c r="S370" s="26">
        <f t="shared" si="1654"/>
        <v>0</v>
      </c>
      <c r="T370" s="26">
        <f t="shared" si="1654"/>
        <v>348200</v>
      </c>
      <c r="U370" s="26">
        <f t="shared" si="1654"/>
        <v>0</v>
      </c>
      <c r="V370" s="26"/>
      <c r="W370" s="26"/>
      <c r="X370" s="26"/>
      <c r="Y370" s="26"/>
      <c r="Z370" s="26"/>
      <c r="AA370" s="26"/>
      <c r="AB370" s="26"/>
      <c r="AC370" s="26"/>
      <c r="AD370" s="26"/>
      <c r="AE370" s="26">
        <f t="shared" si="1654"/>
        <v>348200</v>
      </c>
      <c r="AF370" s="26">
        <f t="shared" si="1654"/>
        <v>0</v>
      </c>
      <c r="AG370" s="26">
        <f t="shared" si="1654"/>
        <v>348200</v>
      </c>
      <c r="AH370" s="26">
        <f t="shared" si="1654"/>
        <v>0</v>
      </c>
      <c r="AI370" s="26">
        <f t="shared" si="1654"/>
        <v>0</v>
      </c>
      <c r="AJ370" s="26">
        <f t="shared" si="1654"/>
        <v>0</v>
      </c>
      <c r="AK370" s="26">
        <f t="shared" si="1654"/>
        <v>0</v>
      </c>
      <c r="AL370" s="26">
        <f t="shared" si="1654"/>
        <v>0</v>
      </c>
      <c r="AM370" s="26">
        <f t="shared" si="1654"/>
        <v>348200</v>
      </c>
      <c r="AN370" s="26">
        <f t="shared" si="1654"/>
        <v>0</v>
      </c>
      <c r="AO370" s="26">
        <f t="shared" si="1654"/>
        <v>348200</v>
      </c>
      <c r="AP370" s="26">
        <f t="shared" si="1654"/>
        <v>0</v>
      </c>
      <c r="AQ370" s="26"/>
      <c r="AR370" s="26">
        <f t="shared" si="1654"/>
        <v>348200</v>
      </c>
      <c r="AS370" s="26">
        <f t="shared" si="1654"/>
        <v>0</v>
      </c>
      <c r="AT370" s="26">
        <f t="shared" si="1654"/>
        <v>348200</v>
      </c>
      <c r="AU370" s="26">
        <f t="shared" si="1654"/>
        <v>0</v>
      </c>
      <c r="AV370" s="26">
        <f t="shared" si="1653"/>
        <v>0</v>
      </c>
      <c r="AW370" s="26">
        <f t="shared" si="1653"/>
        <v>0</v>
      </c>
      <c r="AX370" s="26">
        <f t="shared" si="1653"/>
        <v>0</v>
      </c>
      <c r="AY370" s="26">
        <f t="shared" si="1653"/>
        <v>0</v>
      </c>
      <c r="AZ370" s="26">
        <f t="shared" si="1653"/>
        <v>348200</v>
      </c>
      <c r="BA370" s="26">
        <f t="shared" si="1653"/>
        <v>0</v>
      </c>
      <c r="BB370" s="26">
        <f t="shared" si="1653"/>
        <v>348200</v>
      </c>
      <c r="BC370" s="26">
        <f t="shared" si="1653"/>
        <v>0</v>
      </c>
    </row>
    <row r="371" spans="1:55" s="109" customFormat="1" ht="16.5" hidden="1" customHeight="1" x14ac:dyDescent="0.25">
      <c r="A371" s="147" t="s">
        <v>20</v>
      </c>
      <c r="B371" s="120"/>
      <c r="C371" s="120"/>
      <c r="D371" s="120"/>
      <c r="E371" s="120">
        <v>854</v>
      </c>
      <c r="F371" s="143" t="s">
        <v>17</v>
      </c>
      <c r="G371" s="143" t="s">
        <v>58</v>
      </c>
      <c r="H371" s="145" t="s">
        <v>196</v>
      </c>
      <c r="I371" s="143"/>
      <c r="J371" s="110">
        <f>J372+J374</f>
        <v>348200</v>
      </c>
      <c r="K371" s="110">
        <f t="shared" ref="K371:U371" si="1655">K372+K374</f>
        <v>0</v>
      </c>
      <c r="L371" s="110">
        <f t="shared" si="1655"/>
        <v>348200</v>
      </c>
      <c r="M371" s="110">
        <f t="shared" si="1655"/>
        <v>0</v>
      </c>
      <c r="N371" s="110">
        <f t="shared" si="1655"/>
        <v>0</v>
      </c>
      <c r="O371" s="110">
        <f t="shared" ref="O371" si="1656">O372+O374</f>
        <v>0</v>
      </c>
      <c r="P371" s="110">
        <f t="shared" ref="P371" si="1657">P372+P374</f>
        <v>0</v>
      </c>
      <c r="Q371" s="110">
        <f t="shared" ref="Q371" si="1658">Q372+Q374</f>
        <v>0</v>
      </c>
      <c r="R371" s="110">
        <f t="shared" si="1655"/>
        <v>348200</v>
      </c>
      <c r="S371" s="110">
        <f t="shared" si="1655"/>
        <v>0</v>
      </c>
      <c r="T371" s="110">
        <f t="shared" si="1655"/>
        <v>348200</v>
      </c>
      <c r="U371" s="110">
        <f t="shared" si="1655"/>
        <v>0</v>
      </c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>
        <f t="shared" ref="AE371:AR371" si="1659">AE372+AE374</f>
        <v>348200</v>
      </c>
      <c r="AF371" s="110">
        <f t="shared" ref="AF371" si="1660">AF372+AF374</f>
        <v>0</v>
      </c>
      <c r="AG371" s="110">
        <f t="shared" ref="AG371" si="1661">AG372+AG374</f>
        <v>348200</v>
      </c>
      <c r="AH371" s="110">
        <f t="shared" ref="AH371:AP371" si="1662">AH372+AH374</f>
        <v>0</v>
      </c>
      <c r="AI371" s="110">
        <f t="shared" si="1662"/>
        <v>0</v>
      </c>
      <c r="AJ371" s="110">
        <f t="shared" si="1662"/>
        <v>0</v>
      </c>
      <c r="AK371" s="110">
        <f t="shared" si="1662"/>
        <v>0</v>
      </c>
      <c r="AL371" s="110">
        <f t="shared" si="1662"/>
        <v>0</v>
      </c>
      <c r="AM371" s="110">
        <f t="shared" si="1662"/>
        <v>348200</v>
      </c>
      <c r="AN371" s="110">
        <f t="shared" si="1662"/>
        <v>0</v>
      </c>
      <c r="AO371" s="110">
        <f t="shared" si="1662"/>
        <v>348200</v>
      </c>
      <c r="AP371" s="110">
        <f t="shared" si="1662"/>
        <v>0</v>
      </c>
      <c r="AQ371" s="110"/>
      <c r="AR371" s="110">
        <f t="shared" si="1659"/>
        <v>348200</v>
      </c>
      <c r="AS371" s="110">
        <f t="shared" ref="AS371" si="1663">AS372+AS374</f>
        <v>0</v>
      </c>
      <c r="AT371" s="110">
        <f t="shared" ref="AT371" si="1664">AT372+AT374</f>
        <v>348200</v>
      </c>
      <c r="AU371" s="110">
        <f t="shared" ref="AU371:BC371" si="1665">AU372+AU374</f>
        <v>0</v>
      </c>
      <c r="AV371" s="110">
        <f t="shared" si="1665"/>
        <v>0</v>
      </c>
      <c r="AW371" s="110">
        <f t="shared" si="1665"/>
        <v>0</v>
      </c>
      <c r="AX371" s="110">
        <f t="shared" si="1665"/>
        <v>0</v>
      </c>
      <c r="AY371" s="110">
        <f t="shared" si="1665"/>
        <v>0</v>
      </c>
      <c r="AZ371" s="110">
        <f t="shared" si="1665"/>
        <v>348200</v>
      </c>
      <c r="BA371" s="110">
        <f t="shared" si="1665"/>
        <v>0</v>
      </c>
      <c r="BB371" s="110">
        <f t="shared" si="1665"/>
        <v>348200</v>
      </c>
      <c r="BC371" s="110">
        <f t="shared" si="1665"/>
        <v>0</v>
      </c>
    </row>
    <row r="372" spans="1:55" s="109" customFormat="1" ht="16.5" hidden="1" customHeight="1" x14ac:dyDescent="0.25">
      <c r="A372" s="147" t="s">
        <v>16</v>
      </c>
      <c r="B372" s="120"/>
      <c r="C372" s="120"/>
      <c r="D372" s="120"/>
      <c r="E372" s="120">
        <v>854</v>
      </c>
      <c r="F372" s="143" t="s">
        <v>11</v>
      </c>
      <c r="G372" s="143" t="s">
        <v>58</v>
      </c>
      <c r="H372" s="145" t="s">
        <v>196</v>
      </c>
      <c r="I372" s="143" t="s">
        <v>18</v>
      </c>
      <c r="J372" s="110">
        <f t="shared" ref="J372:BC372" si="1666">J373</f>
        <v>289500</v>
      </c>
      <c r="K372" s="110">
        <f t="shared" si="1666"/>
        <v>0</v>
      </c>
      <c r="L372" s="110">
        <f t="shared" si="1666"/>
        <v>289500</v>
      </c>
      <c r="M372" s="110">
        <f t="shared" si="1666"/>
        <v>0</v>
      </c>
      <c r="N372" s="110">
        <f t="shared" si="1666"/>
        <v>0</v>
      </c>
      <c r="O372" s="110">
        <f t="shared" si="1666"/>
        <v>0</v>
      </c>
      <c r="P372" s="110">
        <f t="shared" si="1666"/>
        <v>0</v>
      </c>
      <c r="Q372" s="110">
        <f t="shared" si="1666"/>
        <v>0</v>
      </c>
      <c r="R372" s="110">
        <f t="shared" si="1666"/>
        <v>289500</v>
      </c>
      <c r="S372" s="110">
        <f t="shared" si="1666"/>
        <v>0</v>
      </c>
      <c r="T372" s="110">
        <f t="shared" si="1666"/>
        <v>289500</v>
      </c>
      <c r="U372" s="110">
        <f t="shared" si="1666"/>
        <v>0</v>
      </c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>
        <f t="shared" si="1666"/>
        <v>289500</v>
      </c>
      <c r="AF372" s="110">
        <f t="shared" si="1666"/>
        <v>0</v>
      </c>
      <c r="AG372" s="110">
        <f t="shared" si="1666"/>
        <v>289500</v>
      </c>
      <c r="AH372" s="110">
        <f t="shared" si="1666"/>
        <v>0</v>
      </c>
      <c r="AI372" s="110">
        <f t="shared" si="1666"/>
        <v>0</v>
      </c>
      <c r="AJ372" s="110">
        <f t="shared" si="1666"/>
        <v>0</v>
      </c>
      <c r="AK372" s="110">
        <f t="shared" si="1666"/>
        <v>0</v>
      </c>
      <c r="AL372" s="110">
        <f t="shared" si="1666"/>
        <v>0</v>
      </c>
      <c r="AM372" s="110">
        <f t="shared" si="1666"/>
        <v>289500</v>
      </c>
      <c r="AN372" s="110">
        <f t="shared" si="1666"/>
        <v>0</v>
      </c>
      <c r="AO372" s="110">
        <f t="shared" si="1666"/>
        <v>289500</v>
      </c>
      <c r="AP372" s="110">
        <f t="shared" si="1666"/>
        <v>0</v>
      </c>
      <c r="AQ372" s="110"/>
      <c r="AR372" s="110">
        <f t="shared" si="1666"/>
        <v>289500</v>
      </c>
      <c r="AS372" s="110">
        <f t="shared" si="1666"/>
        <v>0</v>
      </c>
      <c r="AT372" s="110">
        <f t="shared" si="1666"/>
        <v>289500</v>
      </c>
      <c r="AU372" s="110">
        <f t="shared" si="1666"/>
        <v>0</v>
      </c>
      <c r="AV372" s="110">
        <f t="shared" si="1666"/>
        <v>0</v>
      </c>
      <c r="AW372" s="110">
        <f t="shared" si="1666"/>
        <v>0</v>
      </c>
      <c r="AX372" s="110">
        <f t="shared" si="1666"/>
        <v>0</v>
      </c>
      <c r="AY372" s="110">
        <f t="shared" si="1666"/>
        <v>0</v>
      </c>
      <c r="AZ372" s="110">
        <f t="shared" si="1666"/>
        <v>289500</v>
      </c>
      <c r="BA372" s="110">
        <f t="shared" si="1666"/>
        <v>0</v>
      </c>
      <c r="BB372" s="110">
        <f t="shared" si="1666"/>
        <v>289500</v>
      </c>
      <c r="BC372" s="110">
        <f t="shared" si="1666"/>
        <v>0</v>
      </c>
    </row>
    <row r="373" spans="1:55" s="109" customFormat="1" ht="16.5" hidden="1" customHeight="1" x14ac:dyDescent="0.25">
      <c r="A373" s="147" t="s">
        <v>715</v>
      </c>
      <c r="B373" s="120"/>
      <c r="C373" s="120"/>
      <c r="D373" s="120"/>
      <c r="E373" s="120">
        <v>854</v>
      </c>
      <c r="F373" s="143" t="s">
        <v>11</v>
      </c>
      <c r="G373" s="143" t="s">
        <v>58</v>
      </c>
      <c r="H373" s="145" t="s">
        <v>196</v>
      </c>
      <c r="I373" s="143" t="s">
        <v>19</v>
      </c>
      <c r="J373" s="110">
        <v>289500</v>
      </c>
      <c r="K373" s="110"/>
      <c r="L373" s="110">
        <f>J373</f>
        <v>289500</v>
      </c>
      <c r="M373" s="110"/>
      <c r="N373" s="110"/>
      <c r="O373" s="110"/>
      <c r="P373" s="110">
        <f>N373</f>
        <v>0</v>
      </c>
      <c r="Q373" s="110"/>
      <c r="R373" s="110">
        <f t="shared" si="1514"/>
        <v>289500</v>
      </c>
      <c r="S373" s="110">
        <f t="shared" si="1515"/>
        <v>0</v>
      </c>
      <c r="T373" s="110">
        <f t="shared" si="1516"/>
        <v>289500</v>
      </c>
      <c r="U373" s="110">
        <f t="shared" si="1517"/>
        <v>0</v>
      </c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>
        <v>289500</v>
      </c>
      <c r="AF373" s="110"/>
      <c r="AG373" s="110">
        <f>AE373</f>
        <v>289500</v>
      </c>
      <c r="AH373" s="110"/>
      <c r="AI373" s="110"/>
      <c r="AJ373" s="110"/>
      <c r="AK373" s="110">
        <f>AI373</f>
        <v>0</v>
      </c>
      <c r="AL373" s="110"/>
      <c r="AM373" s="110">
        <f t="shared" ref="AM373" si="1667">AE373+AI373</f>
        <v>289500</v>
      </c>
      <c r="AN373" s="110">
        <f t="shared" ref="AN373" si="1668">AF373+AJ373</f>
        <v>0</v>
      </c>
      <c r="AO373" s="110">
        <f t="shared" ref="AO373" si="1669">AG373+AK373</f>
        <v>289500</v>
      </c>
      <c r="AP373" s="110">
        <f t="shared" ref="AP373" si="1670">AH373+AL373</f>
        <v>0</v>
      </c>
      <c r="AQ373" s="110"/>
      <c r="AR373" s="110">
        <v>289500</v>
      </c>
      <c r="AS373" s="110"/>
      <c r="AT373" s="110">
        <f>AR373</f>
        <v>289500</v>
      </c>
      <c r="AU373" s="110"/>
      <c r="AV373" s="110"/>
      <c r="AW373" s="110"/>
      <c r="AX373" s="110">
        <f>AV373</f>
        <v>0</v>
      </c>
      <c r="AY373" s="110"/>
      <c r="AZ373" s="110">
        <f t="shared" ref="AZ373" si="1671">AR373+AV373</f>
        <v>289500</v>
      </c>
      <c r="BA373" s="110">
        <f t="shared" ref="BA373" si="1672">AS373+AW373</f>
        <v>0</v>
      </c>
      <c r="BB373" s="110">
        <f t="shared" ref="BB373" si="1673">AT373+AX373</f>
        <v>289500</v>
      </c>
      <c r="BC373" s="110">
        <f t="shared" ref="BC373" si="1674">AU373+AY373</f>
        <v>0</v>
      </c>
    </row>
    <row r="374" spans="1:55" s="109" customFormat="1" ht="16.5" hidden="1" customHeight="1" x14ac:dyDescent="0.25">
      <c r="A374" s="147" t="s">
        <v>22</v>
      </c>
      <c r="B374" s="120"/>
      <c r="C374" s="120"/>
      <c r="D374" s="120"/>
      <c r="E374" s="120">
        <v>854</v>
      </c>
      <c r="F374" s="143" t="s">
        <v>11</v>
      </c>
      <c r="G374" s="143" t="s">
        <v>58</v>
      </c>
      <c r="H374" s="145" t="s">
        <v>196</v>
      </c>
      <c r="I374" s="143" t="s">
        <v>23</v>
      </c>
      <c r="J374" s="110">
        <f t="shared" ref="J374:BC374" si="1675">J375</f>
        <v>58700</v>
      </c>
      <c r="K374" s="110">
        <f t="shared" si="1675"/>
        <v>0</v>
      </c>
      <c r="L374" s="110">
        <f t="shared" si="1675"/>
        <v>58700</v>
      </c>
      <c r="M374" s="110">
        <f t="shared" si="1675"/>
        <v>0</v>
      </c>
      <c r="N374" s="110">
        <f t="shared" si="1675"/>
        <v>0</v>
      </c>
      <c r="O374" s="110">
        <f t="shared" si="1675"/>
        <v>0</v>
      </c>
      <c r="P374" s="110">
        <f t="shared" si="1675"/>
        <v>0</v>
      </c>
      <c r="Q374" s="110">
        <f t="shared" si="1675"/>
        <v>0</v>
      </c>
      <c r="R374" s="110">
        <f t="shared" si="1675"/>
        <v>58700</v>
      </c>
      <c r="S374" s="110">
        <f t="shared" si="1675"/>
        <v>0</v>
      </c>
      <c r="T374" s="110">
        <f t="shared" si="1675"/>
        <v>58700</v>
      </c>
      <c r="U374" s="110">
        <f t="shared" si="1675"/>
        <v>0</v>
      </c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>
        <f t="shared" si="1675"/>
        <v>58700</v>
      </c>
      <c r="AF374" s="110">
        <f t="shared" si="1675"/>
        <v>0</v>
      </c>
      <c r="AG374" s="110">
        <f t="shared" si="1675"/>
        <v>58700</v>
      </c>
      <c r="AH374" s="110">
        <f t="shared" si="1675"/>
        <v>0</v>
      </c>
      <c r="AI374" s="110">
        <f t="shared" si="1675"/>
        <v>0</v>
      </c>
      <c r="AJ374" s="110">
        <f t="shared" si="1675"/>
        <v>0</v>
      </c>
      <c r="AK374" s="110">
        <f t="shared" si="1675"/>
        <v>0</v>
      </c>
      <c r="AL374" s="110">
        <f t="shared" si="1675"/>
        <v>0</v>
      </c>
      <c r="AM374" s="110">
        <f t="shared" si="1675"/>
        <v>58700</v>
      </c>
      <c r="AN374" s="110">
        <f t="shared" si="1675"/>
        <v>0</v>
      </c>
      <c r="AO374" s="110">
        <f t="shared" si="1675"/>
        <v>58700</v>
      </c>
      <c r="AP374" s="110">
        <f t="shared" si="1675"/>
        <v>0</v>
      </c>
      <c r="AQ374" s="110"/>
      <c r="AR374" s="110">
        <f t="shared" si="1675"/>
        <v>58700</v>
      </c>
      <c r="AS374" s="110">
        <f t="shared" si="1675"/>
        <v>0</v>
      </c>
      <c r="AT374" s="110">
        <f t="shared" si="1675"/>
        <v>58700</v>
      </c>
      <c r="AU374" s="110">
        <f t="shared" si="1675"/>
        <v>0</v>
      </c>
      <c r="AV374" s="110">
        <f t="shared" si="1675"/>
        <v>0</v>
      </c>
      <c r="AW374" s="110">
        <f t="shared" si="1675"/>
        <v>0</v>
      </c>
      <c r="AX374" s="110">
        <f t="shared" si="1675"/>
        <v>0</v>
      </c>
      <c r="AY374" s="110">
        <f t="shared" si="1675"/>
        <v>0</v>
      </c>
      <c r="AZ374" s="110">
        <f t="shared" si="1675"/>
        <v>58700</v>
      </c>
      <c r="BA374" s="110">
        <f t="shared" si="1675"/>
        <v>0</v>
      </c>
      <c r="BB374" s="110">
        <f t="shared" si="1675"/>
        <v>58700</v>
      </c>
      <c r="BC374" s="110">
        <f t="shared" si="1675"/>
        <v>0</v>
      </c>
    </row>
    <row r="375" spans="1:55" s="109" customFormat="1" ht="16.5" hidden="1" customHeight="1" x14ac:dyDescent="0.25">
      <c r="A375" s="147" t="s">
        <v>9</v>
      </c>
      <c r="B375" s="120"/>
      <c r="C375" s="120"/>
      <c r="D375" s="120"/>
      <c r="E375" s="120">
        <v>854</v>
      </c>
      <c r="F375" s="143" t="s">
        <v>11</v>
      </c>
      <c r="G375" s="143" t="s">
        <v>58</v>
      </c>
      <c r="H375" s="145" t="s">
        <v>196</v>
      </c>
      <c r="I375" s="143" t="s">
        <v>24</v>
      </c>
      <c r="J375" s="110">
        <v>58700</v>
      </c>
      <c r="K375" s="110"/>
      <c r="L375" s="110">
        <f>J375</f>
        <v>58700</v>
      </c>
      <c r="M375" s="110"/>
      <c r="N375" s="110"/>
      <c r="O375" s="110"/>
      <c r="P375" s="110">
        <f>N375</f>
        <v>0</v>
      </c>
      <c r="Q375" s="110"/>
      <c r="R375" s="110">
        <f t="shared" si="1514"/>
        <v>58700</v>
      </c>
      <c r="S375" s="110">
        <f t="shared" si="1515"/>
        <v>0</v>
      </c>
      <c r="T375" s="110">
        <f t="shared" si="1516"/>
        <v>58700</v>
      </c>
      <c r="U375" s="110">
        <f t="shared" si="1517"/>
        <v>0</v>
      </c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>
        <v>58700</v>
      </c>
      <c r="AF375" s="110"/>
      <c r="AG375" s="110">
        <f>AE375</f>
        <v>58700</v>
      </c>
      <c r="AH375" s="110"/>
      <c r="AI375" s="110"/>
      <c r="AJ375" s="110"/>
      <c r="AK375" s="110">
        <f>AI375</f>
        <v>0</v>
      </c>
      <c r="AL375" s="110"/>
      <c r="AM375" s="110">
        <f t="shared" ref="AM375" si="1676">AE375+AI375</f>
        <v>58700</v>
      </c>
      <c r="AN375" s="110">
        <f t="shared" ref="AN375" si="1677">AF375+AJ375</f>
        <v>0</v>
      </c>
      <c r="AO375" s="110">
        <f t="shared" ref="AO375" si="1678">AG375+AK375</f>
        <v>58700</v>
      </c>
      <c r="AP375" s="110">
        <f t="shared" ref="AP375" si="1679">AH375+AL375</f>
        <v>0</v>
      </c>
      <c r="AQ375" s="110"/>
      <c r="AR375" s="110">
        <v>58700</v>
      </c>
      <c r="AS375" s="110"/>
      <c r="AT375" s="110">
        <f>AR375</f>
        <v>58700</v>
      </c>
      <c r="AU375" s="110"/>
      <c r="AV375" s="110"/>
      <c r="AW375" s="110"/>
      <c r="AX375" s="110">
        <f>AV375</f>
        <v>0</v>
      </c>
      <c r="AY375" s="110"/>
      <c r="AZ375" s="110">
        <f t="shared" ref="AZ375" si="1680">AR375+AV375</f>
        <v>58700</v>
      </c>
      <c r="BA375" s="110">
        <f t="shared" ref="BA375" si="1681">AS375+AW375</f>
        <v>0</v>
      </c>
      <c r="BB375" s="110">
        <f t="shared" ref="BB375" si="1682">AT375+AX375</f>
        <v>58700</v>
      </c>
      <c r="BC375" s="110">
        <f t="shared" ref="BC375" si="1683">AU375+AY375</f>
        <v>0</v>
      </c>
    </row>
    <row r="376" spans="1:55" s="12" customFormat="1" ht="16.5" hidden="1" customHeight="1" x14ac:dyDescent="0.25">
      <c r="A376" s="142" t="s">
        <v>197</v>
      </c>
      <c r="B376" s="167"/>
      <c r="C376" s="167"/>
      <c r="D376" s="167"/>
      <c r="E376" s="11">
        <v>857</v>
      </c>
      <c r="F376" s="167"/>
      <c r="G376" s="25"/>
      <c r="H376" s="144" t="s">
        <v>61</v>
      </c>
      <c r="I376" s="25"/>
      <c r="J376" s="26">
        <f t="shared" ref="J376:BC376" si="1684">J377</f>
        <v>686500</v>
      </c>
      <c r="K376" s="26">
        <f t="shared" si="1684"/>
        <v>0</v>
      </c>
      <c r="L376" s="26">
        <f t="shared" si="1684"/>
        <v>668500</v>
      </c>
      <c r="M376" s="26">
        <f t="shared" si="1684"/>
        <v>18000</v>
      </c>
      <c r="N376" s="26">
        <f t="shared" si="1684"/>
        <v>0</v>
      </c>
      <c r="O376" s="26">
        <f t="shared" si="1684"/>
        <v>0</v>
      </c>
      <c r="P376" s="26">
        <f t="shared" si="1684"/>
        <v>0</v>
      </c>
      <c r="Q376" s="26">
        <f t="shared" si="1684"/>
        <v>0</v>
      </c>
      <c r="R376" s="26">
        <f t="shared" si="1684"/>
        <v>686500</v>
      </c>
      <c r="S376" s="26">
        <f t="shared" si="1684"/>
        <v>0</v>
      </c>
      <c r="T376" s="26">
        <f t="shared" si="1684"/>
        <v>668500</v>
      </c>
      <c r="U376" s="26">
        <f t="shared" si="1684"/>
        <v>18000</v>
      </c>
      <c r="V376" s="26"/>
      <c r="W376" s="26"/>
      <c r="X376" s="26"/>
      <c r="Y376" s="26"/>
      <c r="Z376" s="26"/>
      <c r="AA376" s="26"/>
      <c r="AB376" s="26"/>
      <c r="AC376" s="26"/>
      <c r="AD376" s="26"/>
      <c r="AE376" s="26">
        <f t="shared" si="1684"/>
        <v>686500</v>
      </c>
      <c r="AF376" s="26">
        <f t="shared" si="1684"/>
        <v>0</v>
      </c>
      <c r="AG376" s="26">
        <f t="shared" si="1684"/>
        <v>668500</v>
      </c>
      <c r="AH376" s="26">
        <f t="shared" si="1684"/>
        <v>18000</v>
      </c>
      <c r="AI376" s="26">
        <f t="shared" si="1684"/>
        <v>0</v>
      </c>
      <c r="AJ376" s="26">
        <f t="shared" si="1684"/>
        <v>0</v>
      </c>
      <c r="AK376" s="26">
        <f t="shared" si="1684"/>
        <v>0</v>
      </c>
      <c r="AL376" s="26">
        <f t="shared" si="1684"/>
        <v>0</v>
      </c>
      <c r="AM376" s="26">
        <f t="shared" si="1684"/>
        <v>686500</v>
      </c>
      <c r="AN376" s="26">
        <f t="shared" si="1684"/>
        <v>0</v>
      </c>
      <c r="AO376" s="26">
        <f t="shared" si="1684"/>
        <v>668500</v>
      </c>
      <c r="AP376" s="26">
        <f t="shared" si="1684"/>
        <v>18000</v>
      </c>
      <c r="AQ376" s="26"/>
      <c r="AR376" s="26">
        <f t="shared" si="1684"/>
        <v>686500</v>
      </c>
      <c r="AS376" s="26">
        <f t="shared" si="1684"/>
        <v>0</v>
      </c>
      <c r="AT376" s="26">
        <f t="shared" si="1684"/>
        <v>668500</v>
      </c>
      <c r="AU376" s="26">
        <f t="shared" si="1684"/>
        <v>18000</v>
      </c>
      <c r="AV376" s="26">
        <f t="shared" si="1684"/>
        <v>0</v>
      </c>
      <c r="AW376" s="26">
        <f t="shared" si="1684"/>
        <v>0</v>
      </c>
      <c r="AX376" s="26">
        <f t="shared" si="1684"/>
        <v>0</v>
      </c>
      <c r="AY376" s="26">
        <f t="shared" si="1684"/>
        <v>0</v>
      </c>
      <c r="AZ376" s="26">
        <f t="shared" si="1684"/>
        <v>686500</v>
      </c>
      <c r="BA376" s="26">
        <f t="shared" si="1684"/>
        <v>0</v>
      </c>
      <c r="BB376" s="26">
        <f t="shared" si="1684"/>
        <v>668500</v>
      </c>
      <c r="BC376" s="26">
        <f t="shared" si="1684"/>
        <v>18000</v>
      </c>
    </row>
    <row r="377" spans="1:55" s="12" customFormat="1" ht="16.5" hidden="1" customHeight="1" x14ac:dyDescent="0.25">
      <c r="A377" s="144" t="s">
        <v>10</v>
      </c>
      <c r="B377" s="146"/>
      <c r="C377" s="146"/>
      <c r="D377" s="146"/>
      <c r="E377" s="11">
        <v>857</v>
      </c>
      <c r="F377" s="25" t="s">
        <v>11</v>
      </c>
      <c r="G377" s="25"/>
      <c r="H377" s="145" t="s">
        <v>61</v>
      </c>
      <c r="I377" s="25"/>
      <c r="J377" s="26">
        <f t="shared" ref="J377:BC377" si="1685">J378</f>
        <v>686500</v>
      </c>
      <c r="K377" s="26">
        <f t="shared" si="1685"/>
        <v>0</v>
      </c>
      <c r="L377" s="26">
        <f t="shared" si="1685"/>
        <v>668500</v>
      </c>
      <c r="M377" s="26">
        <f t="shared" si="1685"/>
        <v>18000</v>
      </c>
      <c r="N377" s="26">
        <f t="shared" si="1685"/>
        <v>0</v>
      </c>
      <c r="O377" s="26">
        <f t="shared" si="1685"/>
        <v>0</v>
      </c>
      <c r="P377" s="26">
        <f t="shared" si="1685"/>
        <v>0</v>
      </c>
      <c r="Q377" s="26">
        <f t="shared" si="1685"/>
        <v>0</v>
      </c>
      <c r="R377" s="26">
        <f t="shared" si="1685"/>
        <v>686500</v>
      </c>
      <c r="S377" s="26">
        <f t="shared" si="1685"/>
        <v>0</v>
      </c>
      <c r="T377" s="26">
        <f t="shared" si="1685"/>
        <v>668500</v>
      </c>
      <c r="U377" s="26">
        <f t="shared" si="1685"/>
        <v>18000</v>
      </c>
      <c r="V377" s="26"/>
      <c r="W377" s="26"/>
      <c r="X377" s="26"/>
      <c r="Y377" s="26"/>
      <c r="Z377" s="26"/>
      <c r="AA377" s="26"/>
      <c r="AB377" s="26"/>
      <c r="AC377" s="26"/>
      <c r="AD377" s="26">
        <f t="shared" ref="AD377:AD379" si="1686">R377-S377-T377-U377</f>
        <v>0</v>
      </c>
      <c r="AE377" s="26">
        <f t="shared" si="1685"/>
        <v>686500</v>
      </c>
      <c r="AF377" s="26">
        <f t="shared" si="1685"/>
        <v>0</v>
      </c>
      <c r="AG377" s="26">
        <f t="shared" si="1685"/>
        <v>668500</v>
      </c>
      <c r="AH377" s="26">
        <f t="shared" si="1685"/>
        <v>18000</v>
      </c>
      <c r="AI377" s="26">
        <f t="shared" si="1685"/>
        <v>0</v>
      </c>
      <c r="AJ377" s="26">
        <f t="shared" si="1685"/>
        <v>0</v>
      </c>
      <c r="AK377" s="26">
        <f t="shared" si="1685"/>
        <v>0</v>
      </c>
      <c r="AL377" s="26">
        <f t="shared" si="1685"/>
        <v>0</v>
      </c>
      <c r="AM377" s="26">
        <f t="shared" si="1685"/>
        <v>686500</v>
      </c>
      <c r="AN377" s="26">
        <f t="shared" si="1685"/>
        <v>0</v>
      </c>
      <c r="AO377" s="26">
        <f t="shared" si="1685"/>
        <v>668500</v>
      </c>
      <c r="AP377" s="26">
        <f t="shared" si="1685"/>
        <v>18000</v>
      </c>
      <c r="AQ377" s="26"/>
      <c r="AR377" s="26">
        <f t="shared" si="1685"/>
        <v>686500</v>
      </c>
      <c r="AS377" s="26">
        <f t="shared" si="1685"/>
        <v>0</v>
      </c>
      <c r="AT377" s="26">
        <f t="shared" si="1685"/>
        <v>668500</v>
      </c>
      <c r="AU377" s="26">
        <f t="shared" si="1685"/>
        <v>18000</v>
      </c>
      <c r="AV377" s="26">
        <f t="shared" si="1685"/>
        <v>0</v>
      </c>
      <c r="AW377" s="26">
        <f t="shared" si="1685"/>
        <v>0</v>
      </c>
      <c r="AX377" s="26">
        <f t="shared" si="1685"/>
        <v>0</v>
      </c>
      <c r="AY377" s="26">
        <f t="shared" si="1685"/>
        <v>0</v>
      </c>
      <c r="AZ377" s="26">
        <f t="shared" si="1685"/>
        <v>686500</v>
      </c>
      <c r="BA377" s="26">
        <f t="shared" si="1685"/>
        <v>0</v>
      </c>
      <c r="BB377" s="26">
        <f t="shared" si="1685"/>
        <v>668500</v>
      </c>
      <c r="BC377" s="26">
        <f t="shared" si="1685"/>
        <v>18000</v>
      </c>
    </row>
    <row r="378" spans="1:55" s="12" customFormat="1" ht="16.5" hidden="1" customHeight="1" x14ac:dyDescent="0.25">
      <c r="A378" s="144" t="s">
        <v>180</v>
      </c>
      <c r="B378" s="146"/>
      <c r="C378" s="146"/>
      <c r="D378" s="146"/>
      <c r="E378" s="120">
        <v>857</v>
      </c>
      <c r="F378" s="25" t="s">
        <v>11</v>
      </c>
      <c r="G378" s="25" t="s">
        <v>135</v>
      </c>
      <c r="H378" s="145" t="s">
        <v>61</v>
      </c>
      <c r="I378" s="25"/>
      <c r="J378" s="26">
        <f t="shared" ref="J378" si="1687">J379+J382+J386</f>
        <v>686500</v>
      </c>
      <c r="K378" s="26">
        <f t="shared" ref="K378:U378" si="1688">K379+K382+K386</f>
        <v>0</v>
      </c>
      <c r="L378" s="26">
        <f t="shared" si="1688"/>
        <v>668500</v>
      </c>
      <c r="M378" s="26">
        <f t="shared" si="1688"/>
        <v>18000</v>
      </c>
      <c r="N378" s="26">
        <f t="shared" si="1688"/>
        <v>0</v>
      </c>
      <c r="O378" s="26">
        <f t="shared" ref="O378:Q378" si="1689">O379+O382+O386</f>
        <v>0</v>
      </c>
      <c r="P378" s="26">
        <f t="shared" si="1689"/>
        <v>0</v>
      </c>
      <c r="Q378" s="26">
        <f t="shared" si="1689"/>
        <v>0</v>
      </c>
      <c r="R378" s="26">
        <f t="shared" si="1688"/>
        <v>686500</v>
      </c>
      <c r="S378" s="26">
        <f t="shared" si="1688"/>
        <v>0</v>
      </c>
      <c r="T378" s="26">
        <f t="shared" si="1688"/>
        <v>668500</v>
      </c>
      <c r="U378" s="26">
        <f t="shared" si="1688"/>
        <v>18000</v>
      </c>
      <c r="V378" s="26"/>
      <c r="W378" s="26"/>
      <c r="X378" s="26"/>
      <c r="Y378" s="26"/>
      <c r="Z378" s="26"/>
      <c r="AA378" s="26"/>
      <c r="AB378" s="26"/>
      <c r="AC378" s="26"/>
      <c r="AD378" s="26">
        <f t="shared" si="1686"/>
        <v>0</v>
      </c>
      <c r="AE378" s="26">
        <f t="shared" ref="AE378:AR378" si="1690">AE379+AE382+AE386</f>
        <v>686500</v>
      </c>
      <c r="AF378" s="26">
        <f t="shared" si="1690"/>
        <v>0</v>
      </c>
      <c r="AG378" s="26">
        <f t="shared" si="1690"/>
        <v>668500</v>
      </c>
      <c r="AH378" s="26">
        <f t="shared" si="1690"/>
        <v>18000</v>
      </c>
      <c r="AI378" s="26">
        <f t="shared" si="1690"/>
        <v>0</v>
      </c>
      <c r="AJ378" s="26">
        <f t="shared" si="1690"/>
        <v>0</v>
      </c>
      <c r="AK378" s="26">
        <f t="shared" si="1690"/>
        <v>0</v>
      </c>
      <c r="AL378" s="26">
        <f t="shared" si="1690"/>
        <v>0</v>
      </c>
      <c r="AM378" s="26">
        <f t="shared" si="1690"/>
        <v>686500</v>
      </c>
      <c r="AN378" s="26">
        <f t="shared" si="1690"/>
        <v>0</v>
      </c>
      <c r="AO378" s="26">
        <f t="shared" si="1690"/>
        <v>668500</v>
      </c>
      <c r="AP378" s="26">
        <f t="shared" si="1690"/>
        <v>18000</v>
      </c>
      <c r="AQ378" s="26"/>
      <c r="AR378" s="26">
        <f t="shared" si="1690"/>
        <v>686500</v>
      </c>
      <c r="AS378" s="26">
        <f t="shared" ref="AS378:BC378" si="1691">AS379+AS382+AS386</f>
        <v>0</v>
      </c>
      <c r="AT378" s="26">
        <f t="shared" si="1691"/>
        <v>668500</v>
      </c>
      <c r="AU378" s="26">
        <f t="shared" si="1691"/>
        <v>18000</v>
      </c>
      <c r="AV378" s="26">
        <f t="shared" si="1691"/>
        <v>0</v>
      </c>
      <c r="AW378" s="26">
        <f t="shared" si="1691"/>
        <v>0</v>
      </c>
      <c r="AX378" s="26">
        <f t="shared" si="1691"/>
        <v>0</v>
      </c>
      <c r="AY378" s="26">
        <f t="shared" si="1691"/>
        <v>0</v>
      </c>
      <c r="AZ378" s="26">
        <f t="shared" si="1691"/>
        <v>686500</v>
      </c>
      <c r="BA378" s="26">
        <f t="shared" si="1691"/>
        <v>0</v>
      </c>
      <c r="BB378" s="26">
        <f t="shared" si="1691"/>
        <v>668500</v>
      </c>
      <c r="BC378" s="26">
        <f t="shared" si="1691"/>
        <v>18000</v>
      </c>
    </row>
    <row r="379" spans="1:55" s="12" customFormat="1" ht="16.5" hidden="1" customHeight="1" x14ac:dyDescent="0.25">
      <c r="A379" s="147" t="s">
        <v>20</v>
      </c>
      <c r="B379" s="146"/>
      <c r="C379" s="146"/>
      <c r="D379" s="146"/>
      <c r="E379" s="120">
        <v>857</v>
      </c>
      <c r="F379" s="143" t="s">
        <v>11</v>
      </c>
      <c r="G379" s="143" t="s">
        <v>135</v>
      </c>
      <c r="H379" s="145" t="s">
        <v>196</v>
      </c>
      <c r="I379" s="143"/>
      <c r="J379" s="110">
        <f t="shared" ref="J379:BC379" si="1692">J380</f>
        <v>24100</v>
      </c>
      <c r="K379" s="110">
        <f t="shared" si="1692"/>
        <v>0</v>
      </c>
      <c r="L379" s="110">
        <f t="shared" si="1692"/>
        <v>24100</v>
      </c>
      <c r="M379" s="110">
        <f t="shared" si="1692"/>
        <v>0</v>
      </c>
      <c r="N379" s="110">
        <f t="shared" si="1692"/>
        <v>0</v>
      </c>
      <c r="O379" s="110">
        <f t="shared" si="1692"/>
        <v>0</v>
      </c>
      <c r="P379" s="110">
        <f t="shared" si="1692"/>
        <v>0</v>
      </c>
      <c r="Q379" s="110">
        <f t="shared" si="1692"/>
        <v>0</v>
      </c>
      <c r="R379" s="110">
        <f t="shared" si="1692"/>
        <v>24100</v>
      </c>
      <c r="S379" s="110">
        <f t="shared" si="1692"/>
        <v>0</v>
      </c>
      <c r="T379" s="110">
        <f t="shared" si="1692"/>
        <v>24100</v>
      </c>
      <c r="U379" s="110">
        <f t="shared" si="1692"/>
        <v>0</v>
      </c>
      <c r="V379" s="110"/>
      <c r="W379" s="110"/>
      <c r="X379" s="110"/>
      <c r="Y379" s="110"/>
      <c r="Z379" s="110"/>
      <c r="AA379" s="110"/>
      <c r="AB379" s="110"/>
      <c r="AC379" s="110"/>
      <c r="AD379" s="26">
        <f t="shared" si="1686"/>
        <v>0</v>
      </c>
      <c r="AE379" s="110">
        <f t="shared" si="1692"/>
        <v>24100</v>
      </c>
      <c r="AF379" s="110">
        <f t="shared" si="1692"/>
        <v>0</v>
      </c>
      <c r="AG379" s="110">
        <f t="shared" si="1692"/>
        <v>24100</v>
      </c>
      <c r="AH379" s="110">
        <f t="shared" si="1692"/>
        <v>0</v>
      </c>
      <c r="AI379" s="110">
        <f t="shared" si="1692"/>
        <v>0</v>
      </c>
      <c r="AJ379" s="110">
        <f t="shared" si="1692"/>
        <v>0</v>
      </c>
      <c r="AK379" s="110">
        <f t="shared" si="1692"/>
        <v>0</v>
      </c>
      <c r="AL379" s="110">
        <f t="shared" si="1692"/>
        <v>0</v>
      </c>
      <c r="AM379" s="110">
        <f t="shared" si="1692"/>
        <v>24100</v>
      </c>
      <c r="AN379" s="110">
        <f t="shared" si="1692"/>
        <v>0</v>
      </c>
      <c r="AO379" s="110">
        <f t="shared" si="1692"/>
        <v>24100</v>
      </c>
      <c r="AP379" s="110">
        <f t="shared" si="1692"/>
        <v>0</v>
      </c>
      <c r="AQ379" s="110"/>
      <c r="AR379" s="110">
        <f t="shared" si="1692"/>
        <v>24100</v>
      </c>
      <c r="AS379" s="110">
        <f t="shared" si="1692"/>
        <v>0</v>
      </c>
      <c r="AT379" s="110">
        <f t="shared" si="1692"/>
        <v>24100</v>
      </c>
      <c r="AU379" s="110">
        <f t="shared" si="1692"/>
        <v>0</v>
      </c>
      <c r="AV379" s="110">
        <f t="shared" si="1692"/>
        <v>0</v>
      </c>
      <c r="AW379" s="110">
        <f t="shared" si="1692"/>
        <v>0</v>
      </c>
      <c r="AX379" s="110">
        <f t="shared" si="1692"/>
        <v>0</v>
      </c>
      <c r="AY379" s="110">
        <f t="shared" si="1692"/>
        <v>0</v>
      </c>
      <c r="AZ379" s="110">
        <f t="shared" si="1692"/>
        <v>24100</v>
      </c>
      <c r="BA379" s="110">
        <f t="shared" si="1692"/>
        <v>0</v>
      </c>
      <c r="BB379" s="110">
        <f t="shared" si="1692"/>
        <v>24100</v>
      </c>
      <c r="BC379" s="110">
        <f t="shared" si="1692"/>
        <v>0</v>
      </c>
    </row>
    <row r="380" spans="1:55" s="12" customFormat="1" ht="16.5" hidden="1" customHeight="1" x14ac:dyDescent="0.25">
      <c r="A380" s="147" t="s">
        <v>22</v>
      </c>
      <c r="B380" s="111"/>
      <c r="C380" s="111"/>
      <c r="D380" s="143" t="s">
        <v>11</v>
      </c>
      <c r="E380" s="120">
        <v>857</v>
      </c>
      <c r="F380" s="143" t="s">
        <v>11</v>
      </c>
      <c r="G380" s="143" t="s">
        <v>135</v>
      </c>
      <c r="H380" s="145" t="s">
        <v>196</v>
      </c>
      <c r="I380" s="143" t="s">
        <v>23</v>
      </c>
      <c r="J380" s="110">
        <f t="shared" ref="J380:BC380" si="1693">J381</f>
        <v>24100</v>
      </c>
      <c r="K380" s="110">
        <f t="shared" si="1693"/>
        <v>0</v>
      </c>
      <c r="L380" s="110">
        <f t="shared" si="1693"/>
        <v>24100</v>
      </c>
      <c r="M380" s="110">
        <f t="shared" si="1693"/>
        <v>0</v>
      </c>
      <c r="N380" s="110">
        <f t="shared" si="1693"/>
        <v>0</v>
      </c>
      <c r="O380" s="110">
        <f t="shared" si="1693"/>
        <v>0</v>
      </c>
      <c r="P380" s="110">
        <f t="shared" si="1693"/>
        <v>0</v>
      </c>
      <c r="Q380" s="110">
        <f t="shared" si="1693"/>
        <v>0</v>
      </c>
      <c r="R380" s="110">
        <f t="shared" si="1693"/>
        <v>24100</v>
      </c>
      <c r="S380" s="110">
        <f t="shared" si="1693"/>
        <v>0</v>
      </c>
      <c r="T380" s="110">
        <f t="shared" si="1693"/>
        <v>24100</v>
      </c>
      <c r="U380" s="110">
        <f t="shared" si="1693"/>
        <v>0</v>
      </c>
      <c r="V380" s="110"/>
      <c r="W380" s="110"/>
      <c r="X380" s="110"/>
      <c r="Y380" s="110"/>
      <c r="Z380" s="110"/>
      <c r="AA380" s="110"/>
      <c r="AB380" s="110"/>
      <c r="AC380" s="110"/>
      <c r="AD380" s="26">
        <f t="shared" ref="AD380:AD387" si="1694">N380-O380-P380</f>
        <v>0</v>
      </c>
      <c r="AE380" s="110">
        <f t="shared" si="1693"/>
        <v>24100</v>
      </c>
      <c r="AF380" s="110">
        <f t="shared" si="1693"/>
        <v>0</v>
      </c>
      <c r="AG380" s="110">
        <f t="shared" si="1693"/>
        <v>24100</v>
      </c>
      <c r="AH380" s="110">
        <f t="shared" si="1693"/>
        <v>0</v>
      </c>
      <c r="AI380" s="110">
        <f t="shared" si="1693"/>
        <v>0</v>
      </c>
      <c r="AJ380" s="110">
        <f t="shared" si="1693"/>
        <v>0</v>
      </c>
      <c r="AK380" s="110">
        <f t="shared" si="1693"/>
        <v>0</v>
      </c>
      <c r="AL380" s="110">
        <f t="shared" si="1693"/>
        <v>0</v>
      </c>
      <c r="AM380" s="110">
        <f t="shared" si="1693"/>
        <v>24100</v>
      </c>
      <c r="AN380" s="110">
        <f t="shared" si="1693"/>
        <v>0</v>
      </c>
      <c r="AO380" s="110">
        <f t="shared" si="1693"/>
        <v>24100</v>
      </c>
      <c r="AP380" s="110">
        <f t="shared" si="1693"/>
        <v>0</v>
      </c>
      <c r="AQ380" s="110"/>
      <c r="AR380" s="110">
        <f t="shared" si="1693"/>
        <v>24100</v>
      </c>
      <c r="AS380" s="110">
        <f t="shared" si="1693"/>
        <v>0</v>
      </c>
      <c r="AT380" s="110">
        <f t="shared" si="1693"/>
        <v>24100</v>
      </c>
      <c r="AU380" s="110">
        <f t="shared" si="1693"/>
        <v>0</v>
      </c>
      <c r="AV380" s="110">
        <f t="shared" si="1693"/>
        <v>0</v>
      </c>
      <c r="AW380" s="110">
        <f t="shared" si="1693"/>
        <v>0</v>
      </c>
      <c r="AX380" s="110">
        <f t="shared" si="1693"/>
        <v>0</v>
      </c>
      <c r="AY380" s="110">
        <f t="shared" si="1693"/>
        <v>0</v>
      </c>
      <c r="AZ380" s="110">
        <f t="shared" si="1693"/>
        <v>24100</v>
      </c>
      <c r="BA380" s="110">
        <f t="shared" si="1693"/>
        <v>0</v>
      </c>
      <c r="BB380" s="110">
        <f t="shared" si="1693"/>
        <v>24100</v>
      </c>
      <c r="BC380" s="110">
        <f t="shared" si="1693"/>
        <v>0</v>
      </c>
    </row>
    <row r="381" spans="1:55" s="12" customFormat="1" ht="16.5" hidden="1" customHeight="1" x14ac:dyDescent="0.25">
      <c r="A381" s="147" t="s">
        <v>9</v>
      </c>
      <c r="B381" s="35"/>
      <c r="C381" s="35"/>
      <c r="D381" s="143" t="s">
        <v>11</v>
      </c>
      <c r="E381" s="120">
        <v>857</v>
      </c>
      <c r="F381" s="143" t="s">
        <v>11</v>
      </c>
      <c r="G381" s="143" t="s">
        <v>135</v>
      </c>
      <c r="H381" s="145" t="s">
        <v>196</v>
      </c>
      <c r="I381" s="143" t="s">
        <v>24</v>
      </c>
      <c r="J381" s="110">
        <v>24100</v>
      </c>
      <c r="K381" s="110"/>
      <c r="L381" s="110">
        <f>J381</f>
        <v>24100</v>
      </c>
      <c r="M381" s="110"/>
      <c r="N381" s="110"/>
      <c r="O381" s="110"/>
      <c r="P381" s="110">
        <f>N381</f>
        <v>0</v>
      </c>
      <c r="Q381" s="110"/>
      <c r="R381" s="110">
        <f t="shared" si="1514"/>
        <v>24100</v>
      </c>
      <c r="S381" s="110">
        <f t="shared" si="1515"/>
        <v>0</v>
      </c>
      <c r="T381" s="110">
        <f t="shared" si="1516"/>
        <v>24100</v>
      </c>
      <c r="U381" s="110">
        <f t="shared" si="1517"/>
        <v>0</v>
      </c>
      <c r="V381" s="110"/>
      <c r="W381" s="110"/>
      <c r="X381" s="110"/>
      <c r="Y381" s="110"/>
      <c r="Z381" s="110"/>
      <c r="AA381" s="110"/>
      <c r="AB381" s="110"/>
      <c r="AC381" s="110"/>
      <c r="AD381" s="26">
        <f t="shared" si="1694"/>
        <v>0</v>
      </c>
      <c r="AE381" s="110">
        <v>24100</v>
      </c>
      <c r="AF381" s="110"/>
      <c r="AG381" s="110">
        <f>AE381</f>
        <v>24100</v>
      </c>
      <c r="AH381" s="110"/>
      <c r="AI381" s="110"/>
      <c r="AJ381" s="110"/>
      <c r="AK381" s="110">
        <f>AI381</f>
        <v>0</v>
      </c>
      <c r="AL381" s="110"/>
      <c r="AM381" s="110">
        <f t="shared" ref="AM381" si="1695">AE381+AI381</f>
        <v>24100</v>
      </c>
      <c r="AN381" s="110">
        <f t="shared" ref="AN381" si="1696">AF381+AJ381</f>
        <v>0</v>
      </c>
      <c r="AO381" s="110">
        <f t="shared" ref="AO381" si="1697">AG381+AK381</f>
        <v>24100</v>
      </c>
      <c r="AP381" s="110">
        <f t="shared" ref="AP381" si="1698">AH381+AL381</f>
        <v>0</v>
      </c>
      <c r="AQ381" s="110"/>
      <c r="AR381" s="110">
        <v>24100</v>
      </c>
      <c r="AS381" s="110"/>
      <c r="AT381" s="110">
        <f>AR381</f>
        <v>24100</v>
      </c>
      <c r="AU381" s="110"/>
      <c r="AV381" s="110"/>
      <c r="AW381" s="110"/>
      <c r="AX381" s="110">
        <f>AV381</f>
        <v>0</v>
      </c>
      <c r="AY381" s="110"/>
      <c r="AZ381" s="110">
        <f t="shared" ref="AZ381" si="1699">AR381+AV381</f>
        <v>24100</v>
      </c>
      <c r="BA381" s="110">
        <f t="shared" ref="BA381" si="1700">AS381+AW381</f>
        <v>0</v>
      </c>
      <c r="BB381" s="110">
        <f t="shared" ref="BB381" si="1701">AT381+AX381</f>
        <v>24100</v>
      </c>
      <c r="BC381" s="110">
        <f t="shared" ref="BC381" si="1702">AU381+AY381</f>
        <v>0</v>
      </c>
    </row>
    <row r="382" spans="1:55" s="109" customFormat="1" ht="16.5" hidden="1" customHeight="1" x14ac:dyDescent="0.25">
      <c r="A382" s="147" t="s">
        <v>198</v>
      </c>
      <c r="B382" s="35"/>
      <c r="C382" s="35"/>
      <c r="D382" s="35"/>
      <c r="E382" s="120">
        <v>857</v>
      </c>
      <c r="F382" s="143" t="s">
        <v>11</v>
      </c>
      <c r="G382" s="143" t="s">
        <v>135</v>
      </c>
      <c r="H382" s="145" t="s">
        <v>199</v>
      </c>
      <c r="I382" s="143"/>
      <c r="J382" s="110">
        <f t="shared" ref="J382:BC382" si="1703">J383</f>
        <v>644400</v>
      </c>
      <c r="K382" s="110">
        <f t="shared" si="1703"/>
        <v>0</v>
      </c>
      <c r="L382" s="110">
        <f t="shared" si="1703"/>
        <v>644400</v>
      </c>
      <c r="M382" s="110">
        <f t="shared" si="1703"/>
        <v>0</v>
      </c>
      <c r="N382" s="110">
        <f t="shared" si="1703"/>
        <v>0</v>
      </c>
      <c r="O382" s="110">
        <f t="shared" si="1703"/>
        <v>0</v>
      </c>
      <c r="P382" s="110">
        <f t="shared" si="1703"/>
        <v>0</v>
      </c>
      <c r="Q382" s="110">
        <f t="shared" si="1703"/>
        <v>0</v>
      </c>
      <c r="R382" s="110">
        <f t="shared" si="1703"/>
        <v>644400</v>
      </c>
      <c r="S382" s="110">
        <f t="shared" si="1703"/>
        <v>0</v>
      </c>
      <c r="T382" s="110">
        <f t="shared" si="1703"/>
        <v>644400</v>
      </c>
      <c r="U382" s="110">
        <f t="shared" si="1703"/>
        <v>0</v>
      </c>
      <c r="V382" s="110"/>
      <c r="W382" s="110"/>
      <c r="X382" s="110"/>
      <c r="Y382" s="110"/>
      <c r="Z382" s="110"/>
      <c r="AA382" s="110"/>
      <c r="AB382" s="110"/>
      <c r="AC382" s="110"/>
      <c r="AD382" s="26">
        <f t="shared" si="1694"/>
        <v>0</v>
      </c>
      <c r="AE382" s="110">
        <f t="shared" si="1703"/>
        <v>644400</v>
      </c>
      <c r="AF382" s="110">
        <f t="shared" si="1703"/>
        <v>0</v>
      </c>
      <c r="AG382" s="110">
        <f t="shared" si="1703"/>
        <v>644400</v>
      </c>
      <c r="AH382" s="110">
        <f t="shared" si="1703"/>
        <v>0</v>
      </c>
      <c r="AI382" s="110">
        <f t="shared" si="1703"/>
        <v>0</v>
      </c>
      <c r="AJ382" s="110">
        <f t="shared" si="1703"/>
        <v>0</v>
      </c>
      <c r="AK382" s="110">
        <f t="shared" si="1703"/>
        <v>0</v>
      </c>
      <c r="AL382" s="110">
        <f t="shared" si="1703"/>
        <v>0</v>
      </c>
      <c r="AM382" s="110">
        <f t="shared" si="1703"/>
        <v>644400</v>
      </c>
      <c r="AN382" s="110">
        <f t="shared" si="1703"/>
        <v>0</v>
      </c>
      <c r="AO382" s="110">
        <f t="shared" si="1703"/>
        <v>644400</v>
      </c>
      <c r="AP382" s="110">
        <f t="shared" si="1703"/>
        <v>0</v>
      </c>
      <c r="AQ382" s="110"/>
      <c r="AR382" s="110">
        <f t="shared" si="1703"/>
        <v>644400</v>
      </c>
      <c r="AS382" s="110">
        <f t="shared" si="1703"/>
        <v>0</v>
      </c>
      <c r="AT382" s="110">
        <f t="shared" si="1703"/>
        <v>644400</v>
      </c>
      <c r="AU382" s="110">
        <f t="shared" si="1703"/>
        <v>0</v>
      </c>
      <c r="AV382" s="110">
        <f t="shared" si="1703"/>
        <v>0</v>
      </c>
      <c r="AW382" s="110">
        <f t="shared" si="1703"/>
        <v>0</v>
      </c>
      <c r="AX382" s="110">
        <f t="shared" si="1703"/>
        <v>0</v>
      </c>
      <c r="AY382" s="110">
        <f t="shared" si="1703"/>
        <v>0</v>
      </c>
      <c r="AZ382" s="110">
        <f t="shared" si="1703"/>
        <v>644400</v>
      </c>
      <c r="BA382" s="110">
        <f t="shared" si="1703"/>
        <v>0</v>
      </c>
      <c r="BB382" s="110">
        <f t="shared" si="1703"/>
        <v>644400</v>
      </c>
      <c r="BC382" s="110">
        <f t="shared" si="1703"/>
        <v>0</v>
      </c>
    </row>
    <row r="383" spans="1:55" s="109" customFormat="1" ht="16.5" hidden="1" customHeight="1" x14ac:dyDescent="0.25">
      <c r="A383" s="147" t="s">
        <v>16</v>
      </c>
      <c r="B383" s="35"/>
      <c r="C383" s="35"/>
      <c r="D383" s="35"/>
      <c r="E383" s="120">
        <v>857</v>
      </c>
      <c r="F383" s="143" t="s">
        <v>17</v>
      </c>
      <c r="G383" s="143" t="s">
        <v>135</v>
      </c>
      <c r="H383" s="145" t="s">
        <v>199</v>
      </c>
      <c r="I383" s="143" t="s">
        <v>18</v>
      </c>
      <c r="J383" s="110">
        <f t="shared" ref="J383:BC383" si="1704">J384</f>
        <v>644400</v>
      </c>
      <c r="K383" s="110">
        <f t="shared" si="1704"/>
        <v>0</v>
      </c>
      <c r="L383" s="110">
        <f t="shared" si="1704"/>
        <v>644400</v>
      </c>
      <c r="M383" s="110">
        <f t="shared" si="1704"/>
        <v>0</v>
      </c>
      <c r="N383" s="110">
        <f t="shared" si="1704"/>
        <v>0</v>
      </c>
      <c r="O383" s="110">
        <f t="shared" si="1704"/>
        <v>0</v>
      </c>
      <c r="P383" s="110">
        <f t="shared" si="1704"/>
        <v>0</v>
      </c>
      <c r="Q383" s="110">
        <f t="shared" si="1704"/>
        <v>0</v>
      </c>
      <c r="R383" s="110">
        <f t="shared" si="1704"/>
        <v>644400</v>
      </c>
      <c r="S383" s="110">
        <f t="shared" si="1704"/>
        <v>0</v>
      </c>
      <c r="T383" s="110">
        <f t="shared" si="1704"/>
        <v>644400</v>
      </c>
      <c r="U383" s="110">
        <f t="shared" si="1704"/>
        <v>0</v>
      </c>
      <c r="V383" s="110"/>
      <c r="W383" s="110"/>
      <c r="X383" s="110"/>
      <c r="Y383" s="110"/>
      <c r="Z383" s="110"/>
      <c r="AA383" s="110"/>
      <c r="AB383" s="110"/>
      <c r="AC383" s="110"/>
      <c r="AD383" s="26">
        <f t="shared" si="1694"/>
        <v>0</v>
      </c>
      <c r="AE383" s="110">
        <f t="shared" si="1704"/>
        <v>644400</v>
      </c>
      <c r="AF383" s="110">
        <f t="shared" si="1704"/>
        <v>0</v>
      </c>
      <c r="AG383" s="110">
        <f t="shared" si="1704"/>
        <v>644400</v>
      </c>
      <c r="AH383" s="110">
        <f t="shared" si="1704"/>
        <v>0</v>
      </c>
      <c r="AI383" s="110">
        <f t="shared" si="1704"/>
        <v>0</v>
      </c>
      <c r="AJ383" s="110">
        <f t="shared" si="1704"/>
        <v>0</v>
      </c>
      <c r="AK383" s="110">
        <f t="shared" si="1704"/>
        <v>0</v>
      </c>
      <c r="AL383" s="110">
        <f t="shared" si="1704"/>
        <v>0</v>
      </c>
      <c r="AM383" s="110">
        <f t="shared" si="1704"/>
        <v>644400</v>
      </c>
      <c r="AN383" s="110">
        <f t="shared" si="1704"/>
        <v>0</v>
      </c>
      <c r="AO383" s="110">
        <f t="shared" si="1704"/>
        <v>644400</v>
      </c>
      <c r="AP383" s="110">
        <f t="shared" si="1704"/>
        <v>0</v>
      </c>
      <c r="AQ383" s="110"/>
      <c r="AR383" s="110">
        <f t="shared" si="1704"/>
        <v>644400</v>
      </c>
      <c r="AS383" s="110">
        <f t="shared" si="1704"/>
        <v>0</v>
      </c>
      <c r="AT383" s="110">
        <f t="shared" si="1704"/>
        <v>644400</v>
      </c>
      <c r="AU383" s="110">
        <f t="shared" si="1704"/>
        <v>0</v>
      </c>
      <c r="AV383" s="110">
        <f t="shared" si="1704"/>
        <v>0</v>
      </c>
      <c r="AW383" s="110">
        <f t="shared" si="1704"/>
        <v>0</v>
      </c>
      <c r="AX383" s="110">
        <f t="shared" si="1704"/>
        <v>0</v>
      </c>
      <c r="AY383" s="110">
        <f t="shared" si="1704"/>
        <v>0</v>
      </c>
      <c r="AZ383" s="110">
        <f t="shared" si="1704"/>
        <v>644400</v>
      </c>
      <c r="BA383" s="110">
        <f t="shared" si="1704"/>
        <v>0</v>
      </c>
      <c r="BB383" s="110">
        <f t="shared" si="1704"/>
        <v>644400</v>
      </c>
      <c r="BC383" s="110">
        <f t="shared" si="1704"/>
        <v>0</v>
      </c>
    </row>
    <row r="384" spans="1:55" s="109" customFormat="1" ht="16.5" hidden="1" customHeight="1" x14ac:dyDescent="0.25">
      <c r="A384" s="147" t="s">
        <v>715</v>
      </c>
      <c r="B384" s="111"/>
      <c r="C384" s="111"/>
      <c r="D384" s="111"/>
      <c r="E384" s="120">
        <v>857</v>
      </c>
      <c r="F384" s="143" t="s">
        <v>11</v>
      </c>
      <c r="G384" s="143" t="s">
        <v>135</v>
      </c>
      <c r="H384" s="145" t="s">
        <v>199</v>
      </c>
      <c r="I384" s="143" t="s">
        <v>19</v>
      </c>
      <c r="J384" s="110">
        <v>644400</v>
      </c>
      <c r="K384" s="110"/>
      <c r="L384" s="110">
        <f>J384</f>
        <v>644400</v>
      </c>
      <c r="M384" s="110"/>
      <c r="N384" s="110"/>
      <c r="O384" s="110"/>
      <c r="P384" s="110">
        <f>N384</f>
        <v>0</v>
      </c>
      <c r="Q384" s="110"/>
      <c r="R384" s="110">
        <f t="shared" si="1514"/>
        <v>644400</v>
      </c>
      <c r="S384" s="110">
        <f t="shared" si="1515"/>
        <v>0</v>
      </c>
      <c r="T384" s="110">
        <f t="shared" si="1516"/>
        <v>644400</v>
      </c>
      <c r="U384" s="110">
        <f t="shared" si="1517"/>
        <v>0</v>
      </c>
      <c r="V384" s="110"/>
      <c r="W384" s="110"/>
      <c r="X384" s="110"/>
      <c r="Y384" s="110"/>
      <c r="Z384" s="110"/>
      <c r="AA384" s="110"/>
      <c r="AB384" s="110"/>
      <c r="AC384" s="110"/>
      <c r="AD384" s="26">
        <f t="shared" si="1694"/>
        <v>0</v>
      </c>
      <c r="AE384" s="110">
        <v>644400</v>
      </c>
      <c r="AF384" s="110"/>
      <c r="AG384" s="110">
        <f>AE384</f>
        <v>644400</v>
      </c>
      <c r="AH384" s="110"/>
      <c r="AI384" s="110"/>
      <c r="AJ384" s="110"/>
      <c r="AK384" s="110">
        <f>AI384</f>
        <v>0</v>
      </c>
      <c r="AL384" s="110"/>
      <c r="AM384" s="110">
        <f t="shared" ref="AM384" si="1705">AE384+AI384</f>
        <v>644400</v>
      </c>
      <c r="AN384" s="110">
        <f t="shared" ref="AN384" si="1706">AF384+AJ384</f>
        <v>0</v>
      </c>
      <c r="AO384" s="110">
        <f t="shared" ref="AO384" si="1707">AG384+AK384</f>
        <v>644400</v>
      </c>
      <c r="AP384" s="110">
        <f t="shared" ref="AP384" si="1708">AH384+AL384</f>
        <v>0</v>
      </c>
      <c r="AQ384" s="110"/>
      <c r="AR384" s="110">
        <v>644400</v>
      </c>
      <c r="AS384" s="110"/>
      <c r="AT384" s="110">
        <f>AR384</f>
        <v>644400</v>
      </c>
      <c r="AU384" s="110"/>
      <c r="AV384" s="110"/>
      <c r="AW384" s="110"/>
      <c r="AX384" s="110">
        <f>AV384</f>
        <v>0</v>
      </c>
      <c r="AY384" s="110"/>
      <c r="AZ384" s="110">
        <f t="shared" ref="AZ384" si="1709">AR384+AV384</f>
        <v>644400</v>
      </c>
      <c r="BA384" s="110">
        <f t="shared" ref="BA384" si="1710">AS384+AW384</f>
        <v>0</v>
      </c>
      <c r="BB384" s="110">
        <f t="shared" ref="BB384" si="1711">AT384+AX384</f>
        <v>644400</v>
      </c>
      <c r="BC384" s="110">
        <f t="shared" ref="BC384" si="1712">AU384+AY384</f>
        <v>0</v>
      </c>
    </row>
    <row r="385" spans="1:55" s="109" customFormat="1" ht="16.5" hidden="1" customHeight="1" x14ac:dyDescent="0.25">
      <c r="A385" s="147" t="s">
        <v>200</v>
      </c>
      <c r="B385" s="35"/>
      <c r="C385" s="35"/>
      <c r="D385" s="143" t="s">
        <v>11</v>
      </c>
      <c r="E385" s="120">
        <v>857</v>
      </c>
      <c r="F385" s="143" t="s">
        <v>17</v>
      </c>
      <c r="G385" s="143" t="s">
        <v>135</v>
      </c>
      <c r="H385" s="145" t="s">
        <v>201</v>
      </c>
      <c r="I385" s="143"/>
      <c r="J385" s="110">
        <f t="shared" ref="J385:AV386" si="1713">J386</f>
        <v>18000</v>
      </c>
      <c r="K385" s="110">
        <f t="shared" si="1713"/>
        <v>0</v>
      </c>
      <c r="L385" s="110">
        <f t="shared" si="1713"/>
        <v>0</v>
      </c>
      <c r="M385" s="110">
        <f t="shared" si="1713"/>
        <v>18000</v>
      </c>
      <c r="N385" s="110">
        <f t="shared" si="1713"/>
        <v>0</v>
      </c>
      <c r="O385" s="110">
        <f t="shared" si="1713"/>
        <v>0</v>
      </c>
      <c r="P385" s="110">
        <f t="shared" si="1713"/>
        <v>0</v>
      </c>
      <c r="Q385" s="110">
        <f t="shared" si="1713"/>
        <v>0</v>
      </c>
      <c r="R385" s="110">
        <f t="shared" si="1713"/>
        <v>18000</v>
      </c>
      <c r="S385" s="110">
        <f t="shared" si="1713"/>
        <v>0</v>
      </c>
      <c r="T385" s="110">
        <f t="shared" si="1713"/>
        <v>0</v>
      </c>
      <c r="U385" s="110">
        <f t="shared" si="1713"/>
        <v>18000</v>
      </c>
      <c r="V385" s="110"/>
      <c r="W385" s="110"/>
      <c r="X385" s="110"/>
      <c r="Y385" s="110"/>
      <c r="Z385" s="110"/>
      <c r="AA385" s="110"/>
      <c r="AB385" s="110"/>
      <c r="AC385" s="110"/>
      <c r="AD385" s="26">
        <f t="shared" si="1694"/>
        <v>0</v>
      </c>
      <c r="AE385" s="110">
        <f t="shared" si="1713"/>
        <v>18000</v>
      </c>
      <c r="AF385" s="110">
        <f t="shared" si="1713"/>
        <v>0</v>
      </c>
      <c r="AG385" s="110">
        <f t="shared" si="1713"/>
        <v>0</v>
      </c>
      <c r="AH385" s="110">
        <f t="shared" si="1713"/>
        <v>18000</v>
      </c>
      <c r="AI385" s="110">
        <f t="shared" si="1713"/>
        <v>0</v>
      </c>
      <c r="AJ385" s="110">
        <f t="shared" si="1713"/>
        <v>0</v>
      </c>
      <c r="AK385" s="110">
        <f t="shared" si="1713"/>
        <v>0</v>
      </c>
      <c r="AL385" s="110">
        <f t="shared" si="1713"/>
        <v>0</v>
      </c>
      <c r="AM385" s="110">
        <f t="shared" si="1713"/>
        <v>18000</v>
      </c>
      <c r="AN385" s="110">
        <f t="shared" si="1713"/>
        <v>0</v>
      </c>
      <c r="AO385" s="110">
        <f t="shared" si="1713"/>
        <v>0</v>
      </c>
      <c r="AP385" s="110">
        <f t="shared" si="1713"/>
        <v>18000</v>
      </c>
      <c r="AQ385" s="110"/>
      <c r="AR385" s="110">
        <f t="shared" si="1713"/>
        <v>18000</v>
      </c>
      <c r="AS385" s="110">
        <f t="shared" si="1713"/>
        <v>0</v>
      </c>
      <c r="AT385" s="110">
        <f t="shared" si="1713"/>
        <v>0</v>
      </c>
      <c r="AU385" s="110">
        <f t="shared" si="1713"/>
        <v>18000</v>
      </c>
      <c r="AV385" s="110">
        <f t="shared" si="1713"/>
        <v>0</v>
      </c>
      <c r="AW385" s="110">
        <f t="shared" ref="AV385:BC386" si="1714">AW386</f>
        <v>0</v>
      </c>
      <c r="AX385" s="110">
        <f t="shared" si="1714"/>
        <v>0</v>
      </c>
      <c r="AY385" s="110">
        <f t="shared" si="1714"/>
        <v>0</v>
      </c>
      <c r="AZ385" s="110">
        <f t="shared" si="1714"/>
        <v>18000</v>
      </c>
      <c r="BA385" s="110">
        <f t="shared" si="1714"/>
        <v>0</v>
      </c>
      <c r="BB385" s="110">
        <f t="shared" si="1714"/>
        <v>0</v>
      </c>
      <c r="BC385" s="110">
        <f t="shared" si="1714"/>
        <v>18000</v>
      </c>
    </row>
    <row r="386" spans="1:55" s="109" customFormat="1" ht="16.5" hidden="1" customHeight="1" x14ac:dyDescent="0.25">
      <c r="A386" s="147" t="s">
        <v>22</v>
      </c>
      <c r="B386" s="111"/>
      <c r="C386" s="111"/>
      <c r="D386" s="143" t="s">
        <v>11</v>
      </c>
      <c r="E386" s="120">
        <v>857</v>
      </c>
      <c r="F386" s="143" t="s">
        <v>11</v>
      </c>
      <c r="G386" s="143" t="s">
        <v>135</v>
      </c>
      <c r="H386" s="145" t="s">
        <v>201</v>
      </c>
      <c r="I386" s="143" t="s">
        <v>23</v>
      </c>
      <c r="J386" s="110">
        <f t="shared" si="1713"/>
        <v>18000</v>
      </c>
      <c r="K386" s="110">
        <f t="shared" si="1713"/>
        <v>0</v>
      </c>
      <c r="L386" s="110">
        <f t="shared" si="1713"/>
        <v>0</v>
      </c>
      <c r="M386" s="110">
        <f t="shared" si="1713"/>
        <v>18000</v>
      </c>
      <c r="N386" s="110">
        <f t="shared" si="1713"/>
        <v>0</v>
      </c>
      <c r="O386" s="110">
        <f t="shared" si="1713"/>
        <v>0</v>
      </c>
      <c r="P386" s="110">
        <f t="shared" si="1713"/>
        <v>0</v>
      </c>
      <c r="Q386" s="110">
        <f t="shared" si="1713"/>
        <v>0</v>
      </c>
      <c r="R386" s="110">
        <f t="shared" si="1713"/>
        <v>18000</v>
      </c>
      <c r="S386" s="110">
        <f t="shared" si="1713"/>
        <v>0</v>
      </c>
      <c r="T386" s="110">
        <f t="shared" si="1713"/>
        <v>0</v>
      </c>
      <c r="U386" s="110">
        <f t="shared" si="1713"/>
        <v>18000</v>
      </c>
      <c r="V386" s="110"/>
      <c r="W386" s="110"/>
      <c r="X386" s="110"/>
      <c r="Y386" s="110"/>
      <c r="Z386" s="110"/>
      <c r="AA386" s="110"/>
      <c r="AB386" s="110"/>
      <c r="AC386" s="110"/>
      <c r="AD386" s="26">
        <f t="shared" si="1694"/>
        <v>0</v>
      </c>
      <c r="AE386" s="110">
        <f t="shared" si="1713"/>
        <v>18000</v>
      </c>
      <c r="AF386" s="110">
        <f t="shared" si="1713"/>
        <v>0</v>
      </c>
      <c r="AG386" s="110">
        <f t="shared" si="1713"/>
        <v>0</v>
      </c>
      <c r="AH386" s="110">
        <f t="shared" si="1713"/>
        <v>18000</v>
      </c>
      <c r="AI386" s="110">
        <f t="shared" si="1713"/>
        <v>0</v>
      </c>
      <c r="AJ386" s="110">
        <f t="shared" si="1713"/>
        <v>0</v>
      </c>
      <c r="AK386" s="110">
        <f t="shared" si="1713"/>
        <v>0</v>
      </c>
      <c r="AL386" s="110">
        <f t="shared" si="1713"/>
        <v>0</v>
      </c>
      <c r="AM386" s="110">
        <f t="shared" si="1713"/>
        <v>18000</v>
      </c>
      <c r="AN386" s="110">
        <f t="shared" si="1713"/>
        <v>0</v>
      </c>
      <c r="AO386" s="110">
        <f t="shared" si="1713"/>
        <v>0</v>
      </c>
      <c r="AP386" s="110">
        <f t="shared" si="1713"/>
        <v>18000</v>
      </c>
      <c r="AQ386" s="110"/>
      <c r="AR386" s="110">
        <f t="shared" si="1713"/>
        <v>18000</v>
      </c>
      <c r="AS386" s="110">
        <f t="shared" si="1713"/>
        <v>0</v>
      </c>
      <c r="AT386" s="110">
        <f t="shared" si="1713"/>
        <v>0</v>
      </c>
      <c r="AU386" s="110">
        <f t="shared" si="1713"/>
        <v>18000</v>
      </c>
      <c r="AV386" s="110">
        <f t="shared" si="1714"/>
        <v>0</v>
      </c>
      <c r="AW386" s="110">
        <f t="shared" si="1714"/>
        <v>0</v>
      </c>
      <c r="AX386" s="110">
        <f t="shared" si="1714"/>
        <v>0</v>
      </c>
      <c r="AY386" s="110">
        <f t="shared" si="1714"/>
        <v>0</v>
      </c>
      <c r="AZ386" s="110">
        <f t="shared" si="1714"/>
        <v>18000</v>
      </c>
      <c r="BA386" s="110">
        <f t="shared" si="1714"/>
        <v>0</v>
      </c>
      <c r="BB386" s="110">
        <f t="shared" si="1714"/>
        <v>0</v>
      </c>
      <c r="BC386" s="110">
        <f t="shared" si="1714"/>
        <v>18000</v>
      </c>
    </row>
    <row r="387" spans="1:55" s="109" customFormat="1" ht="16.5" hidden="1" customHeight="1" x14ac:dyDescent="0.25">
      <c r="A387" s="147" t="s">
        <v>9</v>
      </c>
      <c r="B387" s="35"/>
      <c r="C387" s="35"/>
      <c r="D387" s="143" t="s">
        <v>11</v>
      </c>
      <c r="E387" s="120">
        <v>857</v>
      </c>
      <c r="F387" s="143" t="s">
        <v>11</v>
      </c>
      <c r="G387" s="143" t="s">
        <v>135</v>
      </c>
      <c r="H387" s="145" t="s">
        <v>201</v>
      </c>
      <c r="I387" s="143" t="s">
        <v>24</v>
      </c>
      <c r="J387" s="110">
        <v>18000</v>
      </c>
      <c r="K387" s="110"/>
      <c r="L387" s="110"/>
      <c r="M387" s="110">
        <f>J387</f>
        <v>18000</v>
      </c>
      <c r="N387" s="110"/>
      <c r="O387" s="110"/>
      <c r="P387" s="110"/>
      <c r="Q387" s="110">
        <f>N387</f>
        <v>0</v>
      </c>
      <c r="R387" s="110">
        <f>J387+N387</f>
        <v>18000</v>
      </c>
      <c r="S387" s="110">
        <f t="shared" si="1515"/>
        <v>0</v>
      </c>
      <c r="T387" s="110">
        <f t="shared" si="1516"/>
        <v>0</v>
      </c>
      <c r="U387" s="110">
        <f t="shared" si="1517"/>
        <v>18000</v>
      </c>
      <c r="V387" s="110"/>
      <c r="W387" s="110"/>
      <c r="X387" s="110"/>
      <c r="Y387" s="110"/>
      <c r="Z387" s="110"/>
      <c r="AA387" s="110"/>
      <c r="AB387" s="110"/>
      <c r="AC387" s="110"/>
      <c r="AD387" s="26">
        <f t="shared" si="1694"/>
        <v>0</v>
      </c>
      <c r="AE387" s="110">
        <v>18000</v>
      </c>
      <c r="AF387" s="110"/>
      <c r="AG387" s="110"/>
      <c r="AH387" s="110">
        <f>AE387</f>
        <v>18000</v>
      </c>
      <c r="AI387" s="110"/>
      <c r="AJ387" s="110"/>
      <c r="AK387" s="110"/>
      <c r="AL387" s="110">
        <f>AI387</f>
        <v>0</v>
      </c>
      <c r="AM387" s="110">
        <f>AE387+AI387</f>
        <v>18000</v>
      </c>
      <c r="AN387" s="110">
        <f t="shared" ref="AN387" si="1715">AF387+AJ387</f>
        <v>0</v>
      </c>
      <c r="AO387" s="110">
        <f t="shared" ref="AO387" si="1716">AG387+AK387</f>
        <v>0</v>
      </c>
      <c r="AP387" s="110">
        <f t="shared" ref="AP387" si="1717">AH387+AL387</f>
        <v>18000</v>
      </c>
      <c r="AQ387" s="110"/>
      <c r="AR387" s="110">
        <v>18000</v>
      </c>
      <c r="AS387" s="110"/>
      <c r="AT387" s="110"/>
      <c r="AU387" s="110">
        <f>AR387</f>
        <v>18000</v>
      </c>
      <c r="AV387" s="110"/>
      <c r="AW387" s="110"/>
      <c r="AX387" s="110"/>
      <c r="AY387" s="110">
        <f>AV387</f>
        <v>0</v>
      </c>
      <c r="AZ387" s="110">
        <f>AR387+AV387</f>
        <v>18000</v>
      </c>
      <c r="BA387" s="110">
        <f t="shared" ref="BA387" si="1718">AS387+AW387</f>
        <v>0</v>
      </c>
      <c r="BB387" s="110">
        <f t="shared" ref="BB387" si="1719">AT387+AX387</f>
        <v>0</v>
      </c>
      <c r="BC387" s="110">
        <f t="shared" ref="BC387" si="1720">AU387+AY387</f>
        <v>18000</v>
      </c>
    </row>
    <row r="388" spans="1:55" s="109" customFormat="1" ht="17.25" customHeight="1" x14ac:dyDescent="0.25">
      <c r="A388" s="23" t="s">
        <v>202</v>
      </c>
      <c r="B388" s="23"/>
      <c r="C388" s="23"/>
      <c r="D388" s="23"/>
      <c r="E388" s="11"/>
      <c r="F388" s="25"/>
      <c r="G388" s="25"/>
      <c r="H388" s="90"/>
      <c r="I388" s="25"/>
      <c r="J388" s="26">
        <f t="shared" ref="J388:U388" si="1721">J8+J221+J340+J368+J376</f>
        <v>263978145.98000002</v>
      </c>
      <c r="K388" s="26">
        <f t="shared" si="1721"/>
        <v>133941842.98</v>
      </c>
      <c r="L388" s="26">
        <f t="shared" si="1721"/>
        <v>123538811</v>
      </c>
      <c r="M388" s="26">
        <f t="shared" si="1721"/>
        <v>6497492</v>
      </c>
      <c r="N388" s="26">
        <f t="shared" si="1721"/>
        <v>14720661.640000001</v>
      </c>
      <c r="O388" s="26">
        <f t="shared" si="1721"/>
        <v>-128148.32999999999</v>
      </c>
      <c r="P388" s="26">
        <f t="shared" si="1721"/>
        <v>14848809.970000001</v>
      </c>
      <c r="Q388" s="26">
        <f t="shared" si="1721"/>
        <v>0</v>
      </c>
      <c r="R388" s="26">
        <f t="shared" si="1721"/>
        <v>278698807.62</v>
      </c>
      <c r="S388" s="26">
        <f t="shared" si="1721"/>
        <v>133813694.65000001</v>
      </c>
      <c r="T388" s="26">
        <f t="shared" si="1721"/>
        <v>138387620.97</v>
      </c>
      <c r="U388" s="26">
        <f t="shared" si="1721"/>
        <v>6497492</v>
      </c>
      <c r="V388" s="26"/>
      <c r="W388" s="26"/>
      <c r="X388" s="26"/>
      <c r="Y388" s="26"/>
      <c r="Z388" s="26"/>
      <c r="AA388" s="26"/>
      <c r="AB388" s="26"/>
      <c r="AC388" s="26"/>
      <c r="AD388" s="26">
        <f>N388-O388-P388</f>
        <v>0</v>
      </c>
      <c r="AE388" s="26">
        <f t="shared" ref="AE388:AP388" si="1722">AE8+AE221+AE340+AE368+AE376</f>
        <v>279013997.69999999</v>
      </c>
      <c r="AF388" s="26">
        <f t="shared" si="1722"/>
        <v>149092518.69999999</v>
      </c>
      <c r="AG388" s="26">
        <f t="shared" si="1722"/>
        <v>123418600</v>
      </c>
      <c r="AH388" s="26">
        <f t="shared" si="1722"/>
        <v>6502879</v>
      </c>
      <c r="AI388" s="26">
        <f t="shared" si="1722"/>
        <v>1172000</v>
      </c>
      <c r="AJ388" s="26">
        <f t="shared" si="1722"/>
        <v>1172000</v>
      </c>
      <c r="AK388" s="26">
        <f t="shared" si="1722"/>
        <v>1.4551693183761927E-12</v>
      </c>
      <c r="AL388" s="26">
        <f t="shared" si="1722"/>
        <v>0</v>
      </c>
      <c r="AM388" s="26">
        <f t="shared" si="1722"/>
        <v>280185997.69999999</v>
      </c>
      <c r="AN388" s="26">
        <f t="shared" si="1722"/>
        <v>150264518.69999999</v>
      </c>
      <c r="AO388" s="26">
        <f t="shared" si="1722"/>
        <v>123418600</v>
      </c>
      <c r="AP388" s="26">
        <f t="shared" si="1722"/>
        <v>6502879</v>
      </c>
      <c r="AQ388" s="26"/>
      <c r="AR388" s="26">
        <f t="shared" ref="AR388:BC388" si="1723">AR8+AR221+AR340+AR368+AR376</f>
        <v>265157038.60000002</v>
      </c>
      <c r="AS388" s="26">
        <f t="shared" si="1723"/>
        <v>132224014.60000001</v>
      </c>
      <c r="AT388" s="26">
        <f t="shared" si="1723"/>
        <v>126406500</v>
      </c>
      <c r="AU388" s="26">
        <f t="shared" si="1723"/>
        <v>6526524</v>
      </c>
      <c r="AV388" s="26">
        <f t="shared" si="1723"/>
        <v>1172000</v>
      </c>
      <c r="AW388" s="26">
        <f t="shared" si="1723"/>
        <v>1172000</v>
      </c>
      <c r="AX388" s="26">
        <f t="shared" si="1723"/>
        <v>4.3655773440676171E-12</v>
      </c>
      <c r="AY388" s="26">
        <f t="shared" si="1723"/>
        <v>0</v>
      </c>
      <c r="AZ388" s="26">
        <f t="shared" si="1723"/>
        <v>266329038.59999999</v>
      </c>
      <c r="BA388" s="26">
        <f t="shared" si="1723"/>
        <v>133396014.60000001</v>
      </c>
      <c r="BB388" s="26">
        <f t="shared" si="1723"/>
        <v>126406500</v>
      </c>
      <c r="BC388" s="26">
        <f t="shared" si="1723"/>
        <v>6526524</v>
      </c>
    </row>
    <row r="389" spans="1:55" s="109" customFormat="1" x14ac:dyDescent="0.25">
      <c r="A389" s="150"/>
      <c r="H389" s="150"/>
    </row>
    <row r="390" spans="1:55" s="109" customFormat="1" x14ac:dyDescent="0.25">
      <c r="H390" s="150"/>
    </row>
    <row r="391" spans="1:55" s="109" customFormat="1" x14ac:dyDescent="0.25">
      <c r="H391" s="150"/>
    </row>
    <row r="392" spans="1:55" s="109" customFormat="1" x14ac:dyDescent="0.25">
      <c r="H392" s="150"/>
    </row>
    <row r="393" spans="1:55" s="109" customFormat="1" x14ac:dyDescent="0.25">
      <c r="H393" s="150"/>
    </row>
    <row r="394" spans="1:55" s="109" customFormat="1" x14ac:dyDescent="0.25">
      <c r="H394" s="150"/>
    </row>
    <row r="395" spans="1:55" s="109" customFormat="1" x14ac:dyDescent="0.25">
      <c r="H395" s="150"/>
    </row>
    <row r="396" spans="1:55" s="109" customFormat="1" x14ac:dyDescent="0.25">
      <c r="H396" s="150"/>
    </row>
    <row r="397" spans="1:55" s="109" customFormat="1" x14ac:dyDescent="0.25">
      <c r="H397" s="150"/>
    </row>
    <row r="398" spans="1:55" s="109" customFormat="1" x14ac:dyDescent="0.25">
      <c r="H398" s="150"/>
    </row>
    <row r="399" spans="1:55" x14ac:dyDescent="0.25">
      <c r="A399" s="8"/>
      <c r="E399" s="8"/>
      <c r="F399" s="8"/>
      <c r="G399" s="8"/>
      <c r="I399" s="8"/>
    </row>
    <row r="400" spans="1:55" x14ac:dyDescent="0.25">
      <c r="A400" s="8"/>
      <c r="E400" s="8"/>
      <c r="F400" s="8"/>
      <c r="G400" s="8"/>
      <c r="I400" s="8"/>
    </row>
    <row r="401" spans="1:9" x14ac:dyDescent="0.25">
      <c r="A401" s="8"/>
      <c r="E401" s="8"/>
      <c r="F401" s="8"/>
      <c r="G401" s="8"/>
      <c r="I401" s="8"/>
    </row>
    <row r="402" spans="1:9" x14ac:dyDescent="0.25">
      <c r="A402" s="8"/>
      <c r="E402" s="8"/>
      <c r="F402" s="8"/>
      <c r="G402" s="8"/>
      <c r="I402" s="8"/>
    </row>
    <row r="403" spans="1:9" x14ac:dyDescent="0.25">
      <c r="A403" s="8"/>
      <c r="E403" s="8"/>
      <c r="F403" s="8"/>
      <c r="G403" s="8"/>
      <c r="I403" s="8"/>
    </row>
    <row r="404" spans="1:9" x14ac:dyDescent="0.25">
      <c r="A404" s="8"/>
      <c r="E404" s="8"/>
      <c r="F404" s="8"/>
      <c r="G404" s="8"/>
      <c r="I404" s="8"/>
    </row>
    <row r="405" spans="1:9" x14ac:dyDescent="0.25">
      <c r="A405" s="8"/>
      <c r="E405" s="8"/>
      <c r="F405" s="8"/>
      <c r="G405" s="8"/>
      <c r="I405" s="8"/>
    </row>
    <row r="406" spans="1:9" x14ac:dyDescent="0.25">
      <c r="A406" s="8"/>
      <c r="E406" s="8"/>
      <c r="F406" s="8"/>
      <c r="G406" s="8"/>
      <c r="I406" s="8"/>
    </row>
    <row r="407" spans="1:9" x14ac:dyDescent="0.25">
      <c r="A407" s="8"/>
      <c r="E407" s="8"/>
      <c r="F407" s="8"/>
      <c r="G407" s="8"/>
      <c r="I407" s="8"/>
    </row>
    <row r="408" spans="1:9" x14ac:dyDescent="0.25">
      <c r="A408" s="8"/>
      <c r="E408" s="8"/>
      <c r="F408" s="8"/>
      <c r="G408" s="8"/>
      <c r="I408" s="8"/>
    </row>
    <row r="409" spans="1:9" x14ac:dyDescent="0.25">
      <c r="A409" s="8"/>
      <c r="E409" s="8"/>
      <c r="F409" s="8"/>
      <c r="G409" s="8"/>
      <c r="I409" s="8"/>
    </row>
    <row r="410" spans="1:9" x14ac:dyDescent="0.25">
      <c r="A410" s="8"/>
      <c r="E410" s="8"/>
      <c r="F410" s="8"/>
      <c r="G410" s="8"/>
      <c r="I410" s="8"/>
    </row>
    <row r="411" spans="1:9" x14ac:dyDescent="0.25">
      <c r="A411" s="8"/>
      <c r="E411" s="8"/>
      <c r="F411" s="8"/>
      <c r="G411" s="8"/>
      <c r="I411" s="8"/>
    </row>
    <row r="412" spans="1:9" x14ac:dyDescent="0.25">
      <c r="A412" s="8"/>
      <c r="E412" s="8"/>
      <c r="F412" s="8"/>
      <c r="G412" s="8"/>
      <c r="I412" s="8"/>
    </row>
    <row r="413" spans="1:9" x14ac:dyDescent="0.25">
      <c r="A413" s="8"/>
      <c r="E413" s="8"/>
      <c r="F413" s="8"/>
      <c r="G413" s="8"/>
      <c r="I413" s="8"/>
    </row>
    <row r="414" spans="1:9" x14ac:dyDescent="0.25">
      <c r="A414" s="8"/>
      <c r="E414" s="8"/>
      <c r="F414" s="8"/>
      <c r="G414" s="8"/>
      <c r="I414" s="8"/>
    </row>
    <row r="415" spans="1:9" x14ac:dyDescent="0.25">
      <c r="A415" s="8"/>
      <c r="E415" s="8"/>
      <c r="F415" s="8"/>
      <c r="G415" s="8"/>
      <c r="I415" s="8"/>
    </row>
    <row r="416" spans="1:9" x14ac:dyDescent="0.25">
      <c r="A416" s="8"/>
      <c r="E416" s="8"/>
      <c r="F416" s="8"/>
      <c r="G416" s="8"/>
      <c r="I416" s="8"/>
    </row>
    <row r="417" spans="1:9" x14ac:dyDescent="0.25">
      <c r="A417" s="8"/>
      <c r="E417" s="8"/>
      <c r="F417" s="8"/>
      <c r="G417" s="8"/>
      <c r="I417" s="8"/>
    </row>
    <row r="418" spans="1:9" x14ac:dyDescent="0.25">
      <c r="A418" s="8"/>
      <c r="E418" s="8"/>
      <c r="F418" s="8"/>
      <c r="G418" s="8"/>
      <c r="I418" s="8"/>
    </row>
    <row r="419" spans="1:9" x14ac:dyDescent="0.25">
      <c r="A419" s="8"/>
      <c r="E419" s="8"/>
      <c r="F419" s="8"/>
      <c r="G419" s="8"/>
      <c r="I419" s="8"/>
    </row>
    <row r="420" spans="1:9" x14ac:dyDescent="0.25">
      <c r="A420" s="8"/>
      <c r="E420" s="8"/>
      <c r="F420" s="8"/>
      <c r="G420" s="8"/>
      <c r="I420" s="8"/>
    </row>
    <row r="421" spans="1:9" x14ac:dyDescent="0.25">
      <c r="A421" s="8"/>
      <c r="E421" s="8"/>
      <c r="F421" s="8"/>
      <c r="G421" s="8"/>
      <c r="I421" s="8"/>
    </row>
    <row r="422" spans="1:9" x14ac:dyDescent="0.25">
      <c r="A422" s="8"/>
      <c r="E422" s="8"/>
      <c r="F422" s="8"/>
      <c r="G422" s="8"/>
      <c r="I422" s="8"/>
    </row>
    <row r="423" spans="1:9" x14ac:dyDescent="0.25">
      <c r="A423" s="8"/>
      <c r="E423" s="8"/>
      <c r="F423" s="8"/>
      <c r="G423" s="8"/>
      <c r="I423" s="8"/>
    </row>
    <row r="424" spans="1:9" x14ac:dyDescent="0.25">
      <c r="A424" s="8"/>
      <c r="E424" s="8"/>
      <c r="F424" s="8"/>
      <c r="G424" s="8"/>
      <c r="I424" s="8"/>
    </row>
    <row r="425" spans="1:9" x14ac:dyDescent="0.25">
      <c r="A425" s="8"/>
      <c r="E425" s="8"/>
      <c r="F425" s="8"/>
      <c r="G425" s="8"/>
      <c r="I425" s="8"/>
    </row>
    <row r="426" spans="1:9" x14ac:dyDescent="0.25">
      <c r="A426" s="8"/>
      <c r="E426" s="8"/>
      <c r="F426" s="8"/>
      <c r="G426" s="8"/>
      <c r="I426" s="8"/>
    </row>
    <row r="427" spans="1:9" x14ac:dyDescent="0.25">
      <c r="A427" s="8"/>
      <c r="E427" s="8"/>
      <c r="F427" s="8"/>
      <c r="G427" s="8"/>
      <c r="I427" s="8"/>
    </row>
    <row r="428" spans="1:9" x14ac:dyDescent="0.25">
      <c r="A428" s="8"/>
      <c r="E428" s="8"/>
      <c r="F428" s="8"/>
      <c r="G428" s="8"/>
      <c r="I428" s="8"/>
    </row>
    <row r="429" spans="1:9" x14ac:dyDescent="0.25">
      <c r="A429" s="8"/>
      <c r="E429" s="8"/>
      <c r="F429" s="8"/>
      <c r="G429" s="8"/>
      <c r="I429" s="8"/>
    </row>
    <row r="430" spans="1:9" x14ac:dyDescent="0.25">
      <c r="A430" s="8"/>
      <c r="E430" s="8"/>
      <c r="F430" s="8"/>
      <c r="G430" s="8"/>
      <c r="I430" s="8"/>
    </row>
    <row r="431" spans="1:9" x14ac:dyDescent="0.25">
      <c r="A431" s="8"/>
      <c r="E431" s="8"/>
      <c r="F431" s="8"/>
      <c r="G431" s="8"/>
      <c r="I431" s="8"/>
    </row>
    <row r="432" spans="1:9" x14ac:dyDescent="0.25">
      <c r="A432" s="8"/>
      <c r="E432" s="8"/>
      <c r="F432" s="8"/>
      <c r="G432" s="8"/>
      <c r="I432" s="8"/>
    </row>
    <row r="433" spans="1:9" x14ac:dyDescent="0.25">
      <c r="A433" s="8"/>
      <c r="E433" s="8"/>
      <c r="F433" s="8"/>
      <c r="G433" s="8"/>
      <c r="I433" s="8"/>
    </row>
    <row r="434" spans="1:9" x14ac:dyDescent="0.25">
      <c r="A434" s="8"/>
      <c r="E434" s="8"/>
      <c r="F434" s="8"/>
      <c r="G434" s="8"/>
      <c r="I434" s="8"/>
    </row>
    <row r="435" spans="1:9" x14ac:dyDescent="0.25">
      <c r="A435" s="8"/>
      <c r="E435" s="8"/>
      <c r="F435" s="8"/>
      <c r="G435" s="8"/>
      <c r="I435" s="8"/>
    </row>
    <row r="436" spans="1:9" x14ac:dyDescent="0.25">
      <c r="A436" s="8"/>
      <c r="E436" s="8"/>
      <c r="F436" s="8"/>
      <c r="G436" s="8"/>
      <c r="I436" s="8"/>
    </row>
    <row r="437" spans="1:9" x14ac:dyDescent="0.25">
      <c r="A437" s="8"/>
      <c r="E437" s="8"/>
      <c r="F437" s="8"/>
      <c r="G437" s="8"/>
      <c r="I437" s="8"/>
    </row>
    <row r="438" spans="1:9" x14ac:dyDescent="0.25">
      <c r="A438" s="8"/>
      <c r="E438" s="8"/>
      <c r="F438" s="8"/>
      <c r="G438" s="8"/>
      <c r="I438" s="8"/>
    </row>
    <row r="439" spans="1:9" x14ac:dyDescent="0.25">
      <c r="A439" s="8"/>
      <c r="E439" s="8"/>
      <c r="F439" s="8"/>
      <c r="G439" s="8"/>
      <c r="I439" s="8"/>
    </row>
    <row r="440" spans="1:9" x14ac:dyDescent="0.25">
      <c r="A440" s="8"/>
      <c r="E440" s="8"/>
      <c r="F440" s="8"/>
      <c r="G440" s="8"/>
      <c r="I440" s="8"/>
    </row>
    <row r="441" spans="1:9" x14ac:dyDescent="0.25">
      <c r="A441" s="8"/>
      <c r="E441" s="8"/>
      <c r="F441" s="8"/>
      <c r="G441" s="8"/>
      <c r="I441" s="8"/>
    </row>
    <row r="442" spans="1:9" x14ac:dyDescent="0.25">
      <c r="A442" s="8"/>
      <c r="E442" s="8"/>
      <c r="F442" s="8"/>
      <c r="G442" s="8"/>
      <c r="I442" s="8"/>
    </row>
    <row r="443" spans="1:9" x14ac:dyDescent="0.25">
      <c r="A443" s="8"/>
      <c r="E443" s="8"/>
      <c r="F443" s="8"/>
      <c r="G443" s="8"/>
      <c r="I443" s="8"/>
    </row>
    <row r="444" spans="1:9" x14ac:dyDescent="0.25">
      <c r="A444" s="8"/>
      <c r="E444" s="8"/>
      <c r="F444" s="8"/>
      <c r="G444" s="8"/>
      <c r="I444" s="8"/>
    </row>
    <row r="445" spans="1:9" x14ac:dyDescent="0.25">
      <c r="A445" s="8"/>
      <c r="E445" s="8"/>
      <c r="F445" s="8"/>
      <c r="G445" s="8"/>
      <c r="I445" s="8"/>
    </row>
    <row r="446" spans="1:9" x14ac:dyDescent="0.25">
      <c r="A446" s="8"/>
      <c r="E446" s="8"/>
      <c r="F446" s="8"/>
      <c r="G446" s="8"/>
      <c r="I446" s="8"/>
    </row>
    <row r="447" spans="1:9" x14ac:dyDescent="0.25">
      <c r="A447" s="8"/>
      <c r="E447" s="8"/>
      <c r="F447" s="8"/>
      <c r="G447" s="8"/>
      <c r="I447" s="8"/>
    </row>
    <row r="448" spans="1:9" x14ac:dyDescent="0.25">
      <c r="A448" s="8"/>
      <c r="E448" s="8"/>
      <c r="F448" s="8"/>
      <c r="G448" s="8"/>
      <c r="I448" s="8"/>
    </row>
    <row r="449" spans="1:9" x14ac:dyDescent="0.25">
      <c r="A449" s="8"/>
      <c r="E449" s="8"/>
      <c r="F449" s="8"/>
      <c r="G449" s="8"/>
      <c r="I449" s="8"/>
    </row>
    <row r="450" spans="1:9" x14ac:dyDescent="0.25">
      <c r="A450" s="8"/>
      <c r="E450" s="8"/>
      <c r="F450" s="8"/>
      <c r="G450" s="8"/>
      <c r="I450" s="8"/>
    </row>
    <row r="451" spans="1:9" x14ac:dyDescent="0.25">
      <c r="A451" s="8"/>
      <c r="E451" s="8"/>
      <c r="F451" s="8"/>
      <c r="G451" s="8"/>
      <c r="I451" s="8"/>
    </row>
    <row r="452" spans="1:9" x14ac:dyDescent="0.25">
      <c r="A452" s="8"/>
      <c r="E452" s="8"/>
      <c r="F452" s="8"/>
      <c r="G452" s="8"/>
      <c r="I452" s="8"/>
    </row>
    <row r="453" spans="1:9" x14ac:dyDescent="0.25">
      <c r="A453" s="8"/>
      <c r="E453" s="8"/>
      <c r="F453" s="8"/>
      <c r="G453" s="8"/>
      <c r="I453" s="8"/>
    </row>
    <row r="454" spans="1:9" x14ac:dyDescent="0.25">
      <c r="A454" s="8"/>
      <c r="E454" s="8"/>
      <c r="F454" s="8"/>
      <c r="G454" s="8"/>
      <c r="I454" s="8"/>
    </row>
    <row r="455" spans="1:9" x14ac:dyDescent="0.25">
      <c r="A455" s="8"/>
      <c r="E455" s="8"/>
      <c r="F455" s="8"/>
      <c r="G455" s="8"/>
      <c r="I455" s="8"/>
    </row>
    <row r="456" spans="1:9" x14ac:dyDescent="0.25">
      <c r="A456" s="8"/>
      <c r="E456" s="8"/>
      <c r="F456" s="8"/>
      <c r="G456" s="8"/>
      <c r="I456" s="8"/>
    </row>
    <row r="457" spans="1:9" x14ac:dyDescent="0.25">
      <c r="A457" s="8"/>
      <c r="E457" s="8"/>
      <c r="F457" s="8"/>
      <c r="G457" s="8"/>
      <c r="I457" s="8"/>
    </row>
    <row r="458" spans="1:9" x14ac:dyDescent="0.25">
      <c r="A458" s="8"/>
      <c r="E458" s="8"/>
      <c r="F458" s="8"/>
      <c r="G458" s="8"/>
      <c r="I458" s="8"/>
    </row>
    <row r="459" spans="1:9" x14ac:dyDescent="0.25">
      <c r="A459" s="8"/>
      <c r="E459" s="8"/>
      <c r="F459" s="8"/>
      <c r="G459" s="8"/>
      <c r="I459" s="8"/>
    </row>
    <row r="460" spans="1:9" x14ac:dyDescent="0.25">
      <c r="A460" s="8"/>
      <c r="E460" s="8"/>
      <c r="F460" s="8"/>
      <c r="G460" s="8"/>
      <c r="I460" s="8"/>
    </row>
    <row r="461" spans="1:9" x14ac:dyDescent="0.25">
      <c r="A461" s="8"/>
      <c r="E461" s="8"/>
      <c r="F461" s="8"/>
      <c r="G461" s="8"/>
      <c r="I461" s="8"/>
    </row>
    <row r="462" spans="1:9" x14ac:dyDescent="0.25">
      <c r="A462" s="8"/>
      <c r="E462" s="8"/>
      <c r="F462" s="8"/>
      <c r="G462" s="8"/>
      <c r="I462" s="8"/>
    </row>
    <row r="463" spans="1:9" x14ac:dyDescent="0.25">
      <c r="A463" s="8"/>
      <c r="E463" s="8"/>
      <c r="F463" s="8"/>
      <c r="G463" s="8"/>
      <c r="I463" s="8"/>
    </row>
    <row r="464" spans="1:9" x14ac:dyDescent="0.25">
      <c r="A464" s="8"/>
      <c r="E464" s="8"/>
      <c r="F464" s="8"/>
      <c r="G464" s="8"/>
      <c r="I464" s="8"/>
    </row>
    <row r="465" spans="1:9" x14ac:dyDescent="0.25">
      <c r="A465" s="8"/>
      <c r="E465" s="8"/>
      <c r="F465" s="8"/>
      <c r="G465" s="8"/>
      <c r="I465" s="8"/>
    </row>
    <row r="466" spans="1:9" x14ac:dyDescent="0.25">
      <c r="A466" s="8"/>
      <c r="E466" s="8"/>
      <c r="F466" s="8"/>
      <c r="G466" s="8"/>
      <c r="I466" s="8"/>
    </row>
    <row r="467" spans="1:9" x14ac:dyDescent="0.25">
      <c r="A467" s="8"/>
      <c r="E467" s="8"/>
      <c r="F467" s="8"/>
      <c r="G467" s="8"/>
      <c r="I467" s="8"/>
    </row>
    <row r="468" spans="1:9" x14ac:dyDescent="0.25">
      <c r="A468" s="8"/>
      <c r="E468" s="8"/>
      <c r="F468" s="8"/>
      <c r="G468" s="8"/>
      <c r="I468" s="8"/>
    </row>
    <row r="469" spans="1:9" x14ac:dyDescent="0.25">
      <c r="A469" s="8"/>
      <c r="E469" s="8"/>
      <c r="F469" s="8"/>
      <c r="G469" s="8"/>
      <c r="I469" s="8"/>
    </row>
    <row r="470" spans="1:9" x14ac:dyDescent="0.25">
      <c r="A470" s="8"/>
      <c r="E470" s="8"/>
      <c r="F470" s="8"/>
      <c r="G470" s="8"/>
      <c r="I470" s="8"/>
    </row>
    <row r="471" spans="1:9" x14ac:dyDescent="0.25">
      <c r="A471" s="8"/>
      <c r="E471" s="8"/>
      <c r="F471" s="8"/>
      <c r="G471" s="8"/>
      <c r="I471" s="8"/>
    </row>
    <row r="472" spans="1:9" x14ac:dyDescent="0.25">
      <c r="A472" s="8"/>
      <c r="E472" s="8"/>
      <c r="F472" s="8"/>
      <c r="G472" s="8"/>
      <c r="I472" s="8"/>
    </row>
    <row r="473" spans="1:9" x14ac:dyDescent="0.25">
      <c r="A473" s="8"/>
      <c r="E473" s="8"/>
      <c r="F473" s="8"/>
      <c r="G473" s="8"/>
      <c r="I473" s="8"/>
    </row>
    <row r="474" spans="1:9" x14ac:dyDescent="0.25">
      <c r="A474" s="8"/>
      <c r="E474" s="8"/>
      <c r="F474" s="8"/>
      <c r="G474" s="8"/>
      <c r="I474" s="8"/>
    </row>
    <row r="475" spans="1:9" x14ac:dyDescent="0.25">
      <c r="A475" s="8"/>
      <c r="E475" s="8"/>
      <c r="F475" s="8"/>
      <c r="G475" s="8"/>
      <c r="I475" s="8"/>
    </row>
    <row r="476" spans="1:9" x14ac:dyDescent="0.25">
      <c r="A476" s="8"/>
      <c r="E476" s="8"/>
      <c r="F476" s="8"/>
      <c r="G476" s="8"/>
      <c r="I476" s="8"/>
    </row>
    <row r="477" spans="1:9" x14ac:dyDescent="0.25">
      <c r="A477" s="8"/>
      <c r="E477" s="8"/>
      <c r="F477" s="8"/>
      <c r="G477" s="8"/>
      <c r="I477" s="8"/>
    </row>
    <row r="478" spans="1:9" x14ac:dyDescent="0.25">
      <c r="A478" s="8"/>
      <c r="E478" s="8"/>
      <c r="F478" s="8"/>
      <c r="G478" s="8"/>
      <c r="I478" s="8"/>
    </row>
    <row r="479" spans="1:9" x14ac:dyDescent="0.25">
      <c r="A479" s="8"/>
      <c r="E479" s="8"/>
      <c r="F479" s="8"/>
      <c r="G479" s="8"/>
      <c r="I479" s="8"/>
    </row>
    <row r="480" spans="1:9" x14ac:dyDescent="0.25">
      <c r="A480" s="8"/>
      <c r="E480" s="8"/>
      <c r="F480" s="8"/>
      <c r="G480" s="8"/>
      <c r="I480" s="8"/>
    </row>
    <row r="481" spans="1:9" x14ac:dyDescent="0.25">
      <c r="A481" s="8"/>
      <c r="E481" s="8"/>
      <c r="F481" s="8"/>
      <c r="G481" s="8"/>
      <c r="I481" s="8"/>
    </row>
    <row r="482" spans="1:9" x14ac:dyDescent="0.25">
      <c r="A482" s="8"/>
      <c r="E482" s="8"/>
      <c r="F482" s="8"/>
      <c r="G482" s="8"/>
      <c r="I482" s="8"/>
    </row>
    <row r="483" spans="1:9" x14ac:dyDescent="0.25">
      <c r="A483" s="8"/>
      <c r="E483" s="8"/>
      <c r="F483" s="8"/>
      <c r="G483" s="8"/>
      <c r="I483" s="8"/>
    </row>
    <row r="484" spans="1:9" x14ac:dyDescent="0.25">
      <c r="A484" s="8"/>
      <c r="E484" s="8"/>
      <c r="F484" s="8"/>
      <c r="G484" s="8"/>
      <c r="I484" s="8"/>
    </row>
    <row r="485" spans="1:9" x14ac:dyDescent="0.25">
      <c r="A485" s="8"/>
      <c r="E485" s="8"/>
      <c r="F485" s="8"/>
      <c r="G485" s="8"/>
      <c r="I485" s="8"/>
    </row>
    <row r="486" spans="1:9" x14ac:dyDescent="0.25">
      <c r="A486" s="8"/>
      <c r="E486" s="8"/>
      <c r="F486" s="8"/>
      <c r="G486" s="8"/>
      <c r="I486" s="8"/>
    </row>
    <row r="487" spans="1:9" x14ac:dyDescent="0.25">
      <c r="A487" s="8"/>
      <c r="E487" s="8"/>
      <c r="F487" s="8"/>
      <c r="G487" s="8"/>
      <c r="I487" s="8"/>
    </row>
    <row r="488" spans="1:9" x14ac:dyDescent="0.25">
      <c r="A488" s="8"/>
      <c r="E488" s="8"/>
      <c r="F488" s="8"/>
      <c r="G488" s="8"/>
      <c r="I488" s="8"/>
    </row>
    <row r="489" spans="1:9" x14ac:dyDescent="0.25">
      <c r="A489" s="8"/>
      <c r="E489" s="8"/>
      <c r="F489" s="8"/>
      <c r="G489" s="8"/>
      <c r="I489" s="8"/>
    </row>
    <row r="490" spans="1:9" x14ac:dyDescent="0.25">
      <c r="A490" s="8"/>
      <c r="E490" s="8"/>
      <c r="F490" s="8"/>
      <c r="G490" s="8"/>
      <c r="I490" s="8"/>
    </row>
    <row r="491" spans="1:9" x14ac:dyDescent="0.25">
      <c r="A491" s="8"/>
      <c r="E491" s="8"/>
      <c r="F491" s="8"/>
      <c r="G491" s="8"/>
      <c r="I491" s="8"/>
    </row>
    <row r="492" spans="1:9" x14ac:dyDescent="0.25">
      <c r="A492" s="8"/>
      <c r="E492" s="8"/>
      <c r="F492" s="8"/>
      <c r="G492" s="8"/>
      <c r="I492" s="8"/>
    </row>
    <row r="493" spans="1:9" x14ac:dyDescent="0.25">
      <c r="A493" s="8"/>
      <c r="E493" s="8"/>
      <c r="F493" s="8"/>
      <c r="G493" s="8"/>
      <c r="I493" s="8"/>
    </row>
    <row r="494" spans="1:9" x14ac:dyDescent="0.25">
      <c r="A494" s="8"/>
      <c r="E494" s="8"/>
      <c r="F494" s="8"/>
      <c r="G494" s="8"/>
      <c r="I494" s="8"/>
    </row>
    <row r="495" spans="1:9" x14ac:dyDescent="0.25">
      <c r="A495" s="8"/>
      <c r="E495" s="8"/>
      <c r="F495" s="8"/>
      <c r="G495" s="8"/>
      <c r="I495" s="8"/>
    </row>
    <row r="496" spans="1:9" x14ac:dyDescent="0.25">
      <c r="A496" s="8"/>
      <c r="E496" s="8"/>
      <c r="F496" s="8"/>
      <c r="G496" s="8"/>
      <c r="I496" s="8"/>
    </row>
    <row r="497" spans="1:9" x14ac:dyDescent="0.25">
      <c r="A497" s="8"/>
      <c r="E497" s="8"/>
      <c r="F497" s="8"/>
      <c r="G497" s="8"/>
      <c r="I497" s="8"/>
    </row>
    <row r="498" spans="1:9" x14ac:dyDescent="0.25">
      <c r="A498" s="8"/>
      <c r="E498" s="8"/>
      <c r="F498" s="8"/>
      <c r="G498" s="8"/>
      <c r="I498" s="8"/>
    </row>
    <row r="499" spans="1:9" x14ac:dyDescent="0.25">
      <c r="A499" s="8"/>
      <c r="E499" s="8"/>
      <c r="F499" s="8"/>
      <c r="G499" s="8"/>
      <c r="I499" s="8"/>
    </row>
    <row r="500" spans="1:9" x14ac:dyDescent="0.25">
      <c r="A500" s="8"/>
      <c r="E500" s="8"/>
      <c r="F500" s="8"/>
      <c r="G500" s="8"/>
      <c r="I500" s="8"/>
    </row>
    <row r="501" spans="1:9" x14ac:dyDescent="0.25">
      <c r="A501" s="8"/>
      <c r="E501" s="8"/>
      <c r="F501" s="8"/>
      <c r="G501" s="8"/>
      <c r="I501" s="8"/>
    </row>
    <row r="502" spans="1:9" x14ac:dyDescent="0.25">
      <c r="A502" s="8"/>
      <c r="E502" s="8"/>
      <c r="F502" s="8"/>
      <c r="G502" s="8"/>
      <c r="I502" s="8"/>
    </row>
    <row r="503" spans="1:9" x14ac:dyDescent="0.25">
      <c r="A503" s="8"/>
      <c r="E503" s="8"/>
      <c r="F503" s="8"/>
      <c r="G503" s="8"/>
      <c r="I503" s="8"/>
    </row>
    <row r="504" spans="1:9" x14ac:dyDescent="0.25">
      <c r="A504" s="8"/>
      <c r="E504" s="8"/>
      <c r="F504" s="8"/>
      <c r="G504" s="8"/>
      <c r="I504" s="8"/>
    </row>
    <row r="505" spans="1:9" x14ac:dyDescent="0.25">
      <c r="A505" s="8"/>
      <c r="E505" s="8"/>
      <c r="F505" s="8"/>
      <c r="G505" s="8"/>
      <c r="I505" s="8"/>
    </row>
    <row r="506" spans="1:9" x14ac:dyDescent="0.25">
      <c r="A506" s="8"/>
      <c r="E506" s="8"/>
      <c r="F506" s="8"/>
      <c r="G506" s="8"/>
      <c r="I506" s="8"/>
    </row>
    <row r="507" spans="1:9" x14ac:dyDescent="0.25">
      <c r="A507" s="8"/>
      <c r="E507" s="8"/>
      <c r="F507" s="8"/>
      <c r="G507" s="8"/>
      <c r="I507" s="8"/>
    </row>
    <row r="508" spans="1:9" x14ac:dyDescent="0.25">
      <c r="A508" s="8"/>
      <c r="E508" s="8"/>
      <c r="F508" s="8"/>
      <c r="G508" s="8"/>
      <c r="I508" s="8"/>
    </row>
    <row r="509" spans="1:9" x14ac:dyDescent="0.25">
      <c r="A509" s="8"/>
      <c r="E509" s="8"/>
      <c r="F509" s="8"/>
      <c r="G509" s="8"/>
      <c r="I509" s="8"/>
    </row>
    <row r="510" spans="1:9" x14ac:dyDescent="0.25">
      <c r="A510" s="8"/>
      <c r="E510" s="8"/>
      <c r="F510" s="8"/>
      <c r="G510" s="8"/>
      <c r="I510" s="8"/>
    </row>
    <row r="511" spans="1:9" x14ac:dyDescent="0.25">
      <c r="A511" s="8"/>
      <c r="E511" s="8"/>
      <c r="F511" s="8"/>
      <c r="G511" s="8"/>
      <c r="I511" s="8"/>
    </row>
    <row r="512" spans="1:9" x14ac:dyDescent="0.25">
      <c r="A512" s="8"/>
      <c r="E512" s="8"/>
      <c r="F512" s="8"/>
      <c r="G512" s="8"/>
      <c r="I512" s="8"/>
    </row>
    <row r="513" spans="1:9" x14ac:dyDescent="0.25">
      <c r="A513" s="8"/>
      <c r="E513" s="8"/>
      <c r="F513" s="8"/>
      <c r="G513" s="8"/>
      <c r="I513" s="8"/>
    </row>
    <row r="514" spans="1:9" x14ac:dyDescent="0.25">
      <c r="A514" s="8"/>
      <c r="E514" s="8"/>
      <c r="F514" s="8"/>
      <c r="G514" s="8"/>
      <c r="I514" s="8"/>
    </row>
    <row r="515" spans="1:9" x14ac:dyDescent="0.25">
      <c r="A515" s="8"/>
      <c r="E515" s="8"/>
      <c r="F515" s="8"/>
      <c r="G515" s="8"/>
      <c r="I515" s="8"/>
    </row>
    <row r="516" spans="1:9" x14ac:dyDescent="0.25">
      <c r="A516" s="8"/>
      <c r="E516" s="8"/>
      <c r="F516" s="8"/>
      <c r="G516" s="8"/>
      <c r="I516" s="8"/>
    </row>
    <row r="517" spans="1:9" x14ac:dyDescent="0.25">
      <c r="A517" s="8"/>
      <c r="E517" s="8"/>
      <c r="F517" s="8"/>
      <c r="G517" s="8"/>
      <c r="I517" s="8"/>
    </row>
    <row r="518" spans="1:9" x14ac:dyDescent="0.25">
      <c r="A518" s="8"/>
      <c r="E518" s="8"/>
      <c r="F518" s="8"/>
      <c r="G518" s="8"/>
      <c r="I518" s="8"/>
    </row>
    <row r="519" spans="1:9" x14ac:dyDescent="0.25">
      <c r="A519" s="8"/>
      <c r="E519" s="8"/>
      <c r="F519" s="8"/>
      <c r="G519" s="8"/>
      <c r="I519" s="8"/>
    </row>
    <row r="520" spans="1:9" x14ac:dyDescent="0.25">
      <c r="A520" s="8"/>
      <c r="E520" s="8"/>
      <c r="F520" s="8"/>
      <c r="G520" s="8"/>
      <c r="I520" s="8"/>
    </row>
    <row r="521" spans="1:9" x14ac:dyDescent="0.25">
      <c r="A521" s="8"/>
      <c r="E521" s="8"/>
      <c r="F521" s="8"/>
      <c r="G521" s="8"/>
      <c r="I521" s="8"/>
    </row>
    <row r="522" spans="1:9" x14ac:dyDescent="0.25">
      <c r="A522" s="8"/>
      <c r="E522" s="8"/>
      <c r="F522" s="8"/>
      <c r="G522" s="8"/>
      <c r="I522" s="8"/>
    </row>
    <row r="523" spans="1:9" x14ac:dyDescent="0.25">
      <c r="A523" s="8"/>
      <c r="E523" s="8"/>
      <c r="F523" s="8"/>
      <c r="G523" s="8"/>
      <c r="I523" s="8"/>
    </row>
    <row r="524" spans="1:9" x14ac:dyDescent="0.25">
      <c r="A524" s="8"/>
      <c r="E524" s="8"/>
      <c r="F524" s="8"/>
      <c r="G524" s="8"/>
      <c r="I524" s="8"/>
    </row>
    <row r="525" spans="1:9" x14ac:dyDescent="0.25">
      <c r="A525" s="8"/>
      <c r="E525" s="8"/>
      <c r="F525" s="8"/>
      <c r="G525" s="8"/>
      <c r="I525" s="8"/>
    </row>
    <row r="526" spans="1:9" x14ac:dyDescent="0.25">
      <c r="A526" s="8"/>
      <c r="E526" s="8"/>
      <c r="F526" s="8"/>
      <c r="G526" s="8"/>
      <c r="I526" s="8"/>
    </row>
    <row r="527" spans="1:9" x14ac:dyDescent="0.25">
      <c r="A527" s="8"/>
      <c r="E527" s="8"/>
      <c r="F527" s="8"/>
      <c r="G527" s="8"/>
      <c r="I527" s="8"/>
    </row>
    <row r="528" spans="1:9" x14ac:dyDescent="0.25">
      <c r="A528" s="8"/>
      <c r="E528" s="8"/>
      <c r="F528" s="8"/>
      <c r="G528" s="8"/>
      <c r="I528" s="8"/>
    </row>
    <row r="529" spans="1:9" x14ac:dyDescent="0.25">
      <c r="A529" s="8"/>
      <c r="E529" s="8"/>
      <c r="F529" s="8"/>
      <c r="G529" s="8"/>
      <c r="I529" s="8"/>
    </row>
    <row r="530" spans="1:9" x14ac:dyDescent="0.25">
      <c r="A530" s="8"/>
      <c r="E530" s="8"/>
      <c r="F530" s="8"/>
      <c r="G530" s="8"/>
      <c r="I530" s="8"/>
    </row>
    <row r="531" spans="1:9" x14ac:dyDescent="0.25">
      <c r="A531" s="8"/>
      <c r="E531" s="8"/>
      <c r="F531" s="8"/>
      <c r="G531" s="8"/>
      <c r="I531" s="8"/>
    </row>
    <row r="532" spans="1:9" x14ac:dyDescent="0.25">
      <c r="A532" s="8"/>
      <c r="E532" s="8"/>
      <c r="F532" s="8"/>
      <c r="G532" s="8"/>
      <c r="I532" s="8"/>
    </row>
    <row r="533" spans="1:9" x14ac:dyDescent="0.25">
      <c r="A533" s="8"/>
      <c r="E533" s="8"/>
      <c r="F533" s="8"/>
      <c r="G533" s="8"/>
      <c r="I533" s="8"/>
    </row>
    <row r="534" spans="1:9" x14ac:dyDescent="0.25">
      <c r="A534" s="8"/>
      <c r="E534" s="8"/>
      <c r="F534" s="8"/>
      <c r="G534" s="8"/>
      <c r="I534" s="8"/>
    </row>
    <row r="535" spans="1:9" x14ac:dyDescent="0.25">
      <c r="A535" s="8"/>
      <c r="E535" s="8"/>
      <c r="F535" s="8"/>
      <c r="G535" s="8"/>
      <c r="I535" s="8"/>
    </row>
    <row r="536" spans="1:9" x14ac:dyDescent="0.25">
      <c r="A536" s="8"/>
      <c r="E536" s="8"/>
      <c r="F536" s="8"/>
      <c r="G536" s="8"/>
      <c r="I536" s="8"/>
    </row>
    <row r="537" spans="1:9" x14ac:dyDescent="0.25">
      <c r="A537" s="8"/>
      <c r="E537" s="8"/>
      <c r="F537" s="8"/>
      <c r="G537" s="8"/>
      <c r="I537" s="8"/>
    </row>
    <row r="538" spans="1:9" x14ac:dyDescent="0.25">
      <c r="A538" s="8"/>
      <c r="E538" s="8"/>
      <c r="F538" s="8"/>
      <c r="G538" s="8"/>
      <c r="I538" s="8"/>
    </row>
    <row r="539" spans="1:9" x14ac:dyDescent="0.25">
      <c r="A539" s="8"/>
      <c r="E539" s="8"/>
      <c r="F539" s="8"/>
      <c r="G539" s="8"/>
      <c r="I539" s="8"/>
    </row>
    <row r="540" spans="1:9" x14ac:dyDescent="0.25">
      <c r="A540" s="8"/>
      <c r="E540" s="8"/>
      <c r="F540" s="8"/>
      <c r="G540" s="8"/>
      <c r="I540" s="8"/>
    </row>
    <row r="541" spans="1:9" x14ac:dyDescent="0.25">
      <c r="A541" s="8"/>
      <c r="E541" s="8"/>
      <c r="F541" s="8"/>
      <c r="G541" s="8"/>
      <c r="I541" s="8"/>
    </row>
    <row r="542" spans="1:9" x14ac:dyDescent="0.25">
      <c r="A542" s="8"/>
      <c r="E542" s="8"/>
      <c r="F542" s="8"/>
      <c r="G542" s="8"/>
      <c r="I542" s="8"/>
    </row>
    <row r="543" spans="1:9" x14ac:dyDescent="0.25">
      <c r="A543" s="8"/>
      <c r="E543" s="8"/>
      <c r="F543" s="8"/>
      <c r="G543" s="8"/>
      <c r="I543" s="8"/>
    </row>
    <row r="544" spans="1:9" x14ac:dyDescent="0.25">
      <c r="A544" s="8"/>
      <c r="E544" s="8"/>
      <c r="F544" s="8"/>
      <c r="G544" s="8"/>
      <c r="I544" s="8"/>
    </row>
    <row r="545" spans="1:9" x14ac:dyDescent="0.25">
      <c r="A545" s="8"/>
      <c r="E545" s="8"/>
      <c r="F545" s="8"/>
      <c r="G545" s="8"/>
      <c r="I545" s="8"/>
    </row>
    <row r="546" spans="1:9" x14ac:dyDescent="0.25">
      <c r="A546" s="8"/>
      <c r="E546" s="8"/>
      <c r="F546" s="8"/>
      <c r="G546" s="8"/>
      <c r="I546" s="8"/>
    </row>
    <row r="547" spans="1:9" x14ac:dyDescent="0.25">
      <c r="A547" s="8"/>
      <c r="E547" s="8"/>
      <c r="F547" s="8"/>
      <c r="G547" s="8"/>
      <c r="I547" s="8"/>
    </row>
    <row r="548" spans="1:9" x14ac:dyDescent="0.25">
      <c r="A548" s="8"/>
      <c r="E548" s="8"/>
      <c r="F548" s="8"/>
      <c r="G548" s="8"/>
      <c r="I548" s="8"/>
    </row>
    <row r="549" spans="1:9" x14ac:dyDescent="0.25">
      <c r="A549" s="8"/>
      <c r="E549" s="8"/>
      <c r="F549" s="8"/>
      <c r="G549" s="8"/>
      <c r="I549" s="8"/>
    </row>
    <row r="550" spans="1:9" x14ac:dyDescent="0.25">
      <c r="A550" s="8"/>
      <c r="E550" s="8"/>
      <c r="F550" s="8"/>
      <c r="G550" s="8"/>
      <c r="I550" s="8"/>
    </row>
    <row r="551" spans="1:9" x14ac:dyDescent="0.25">
      <c r="A551" s="8"/>
      <c r="E551" s="8"/>
      <c r="F551" s="8"/>
      <c r="G551" s="8"/>
      <c r="I551" s="8"/>
    </row>
    <row r="552" spans="1:9" x14ac:dyDescent="0.25">
      <c r="A552" s="8"/>
      <c r="E552" s="8"/>
      <c r="F552" s="8"/>
      <c r="G552" s="8"/>
      <c r="I552" s="8"/>
    </row>
    <row r="553" spans="1:9" x14ac:dyDescent="0.25">
      <c r="A553" s="8"/>
      <c r="E553" s="8"/>
      <c r="F553" s="8"/>
      <c r="G553" s="8"/>
      <c r="I553" s="8"/>
    </row>
    <row r="554" spans="1:9" x14ac:dyDescent="0.25">
      <c r="A554" s="8"/>
      <c r="E554" s="8"/>
      <c r="F554" s="8"/>
      <c r="G554" s="8"/>
      <c r="I554" s="8"/>
    </row>
    <row r="555" spans="1:9" x14ac:dyDescent="0.25">
      <c r="A555" s="8"/>
      <c r="E555" s="8"/>
      <c r="F555" s="8"/>
      <c r="G555" s="8"/>
      <c r="I555" s="8"/>
    </row>
    <row r="556" spans="1:9" x14ac:dyDescent="0.25">
      <c r="A556" s="8"/>
      <c r="E556" s="8"/>
      <c r="F556" s="8"/>
      <c r="G556" s="8"/>
      <c r="I556" s="8"/>
    </row>
    <row r="557" spans="1:9" x14ac:dyDescent="0.25">
      <c r="A557" s="8"/>
      <c r="E557" s="8"/>
      <c r="F557" s="8"/>
      <c r="G557" s="8"/>
      <c r="I557" s="8"/>
    </row>
    <row r="558" spans="1:9" x14ac:dyDescent="0.25">
      <c r="A558" s="8"/>
      <c r="E558" s="8"/>
      <c r="F558" s="8"/>
      <c r="G558" s="8"/>
      <c r="I558" s="8"/>
    </row>
    <row r="559" spans="1:9" x14ac:dyDescent="0.25">
      <c r="A559" s="8"/>
      <c r="E559" s="8"/>
      <c r="F559" s="8"/>
      <c r="G559" s="8"/>
      <c r="I559" s="8"/>
    </row>
    <row r="560" spans="1:9" x14ac:dyDescent="0.25">
      <c r="A560" s="8"/>
      <c r="E560" s="8"/>
      <c r="F560" s="8"/>
      <c r="G560" s="8"/>
      <c r="I560" s="8"/>
    </row>
    <row r="561" spans="1:9" x14ac:dyDescent="0.25">
      <c r="A561" s="8"/>
      <c r="E561" s="8"/>
      <c r="F561" s="8"/>
      <c r="G561" s="8"/>
      <c r="I561" s="8"/>
    </row>
    <row r="562" spans="1:9" x14ac:dyDescent="0.25">
      <c r="A562" s="8"/>
      <c r="E562" s="8"/>
      <c r="F562" s="8"/>
      <c r="G562" s="8"/>
      <c r="I562" s="8"/>
    </row>
    <row r="563" spans="1:9" x14ac:dyDescent="0.25">
      <c r="A563" s="8"/>
      <c r="E563" s="8"/>
      <c r="F563" s="8"/>
      <c r="G563" s="8"/>
      <c r="I563" s="8"/>
    </row>
    <row r="564" spans="1:9" x14ac:dyDescent="0.25">
      <c r="A564" s="8"/>
      <c r="E564" s="8"/>
      <c r="F564" s="8"/>
      <c r="G564" s="8"/>
      <c r="I564" s="8"/>
    </row>
    <row r="565" spans="1:9" x14ac:dyDescent="0.25">
      <c r="A565" s="8"/>
      <c r="E565" s="8"/>
      <c r="F565" s="8"/>
      <c r="G565" s="8"/>
      <c r="I565" s="8"/>
    </row>
    <row r="566" spans="1:9" x14ac:dyDescent="0.25">
      <c r="A566" s="8"/>
      <c r="E566" s="8"/>
      <c r="F566" s="8"/>
      <c r="G566" s="8"/>
      <c r="I566" s="8"/>
    </row>
    <row r="567" spans="1:9" x14ac:dyDescent="0.25">
      <c r="A567" s="8"/>
      <c r="E567" s="8"/>
      <c r="F567" s="8"/>
      <c r="G567" s="8"/>
      <c r="I567" s="8"/>
    </row>
    <row r="568" spans="1:9" x14ac:dyDescent="0.25">
      <c r="A568" s="8"/>
      <c r="E568" s="8"/>
      <c r="F568" s="8"/>
      <c r="G568" s="8"/>
      <c r="I568" s="8"/>
    </row>
    <row r="569" spans="1:9" x14ac:dyDescent="0.25">
      <c r="A569" s="8"/>
      <c r="E569" s="8"/>
      <c r="F569" s="8"/>
      <c r="G569" s="8"/>
      <c r="I569" s="8"/>
    </row>
    <row r="570" spans="1:9" x14ac:dyDescent="0.25">
      <c r="A570" s="8"/>
      <c r="E570" s="8"/>
      <c r="F570" s="8"/>
      <c r="G570" s="8"/>
      <c r="I570" s="8"/>
    </row>
    <row r="571" spans="1:9" x14ac:dyDescent="0.25">
      <c r="A571" s="8"/>
      <c r="E571" s="8"/>
      <c r="F571" s="8"/>
      <c r="G571" s="8"/>
      <c r="I571" s="8"/>
    </row>
    <row r="572" spans="1:9" x14ac:dyDescent="0.25">
      <c r="A572" s="8"/>
      <c r="E572" s="8"/>
      <c r="F572" s="8"/>
      <c r="G572" s="8"/>
      <c r="I572" s="8"/>
    </row>
    <row r="573" spans="1:9" x14ac:dyDescent="0.25">
      <c r="A573" s="8"/>
      <c r="E573" s="8"/>
      <c r="F573" s="8"/>
      <c r="G573" s="8"/>
      <c r="I573" s="8"/>
    </row>
    <row r="574" spans="1:9" x14ac:dyDescent="0.25">
      <c r="A574" s="8"/>
      <c r="E574" s="8"/>
      <c r="F574" s="8"/>
      <c r="G574" s="8"/>
      <c r="I574" s="8"/>
    </row>
    <row r="575" spans="1:9" x14ac:dyDescent="0.25">
      <c r="A575" s="8"/>
      <c r="E575" s="8"/>
      <c r="F575" s="8"/>
      <c r="G575" s="8"/>
      <c r="I575" s="8"/>
    </row>
    <row r="576" spans="1:9" x14ac:dyDescent="0.25">
      <c r="A576" s="8"/>
      <c r="E576" s="8"/>
      <c r="F576" s="8"/>
      <c r="G576" s="8"/>
      <c r="I576" s="8"/>
    </row>
    <row r="577" spans="1:9" x14ac:dyDescent="0.25">
      <c r="A577" s="8"/>
      <c r="E577" s="8"/>
      <c r="F577" s="8"/>
      <c r="G577" s="8"/>
      <c r="I577" s="8"/>
    </row>
    <row r="578" spans="1:9" x14ac:dyDescent="0.25">
      <c r="A578" s="8"/>
      <c r="E578" s="8"/>
      <c r="F578" s="8"/>
      <c r="G578" s="8"/>
      <c r="I578" s="8"/>
    </row>
    <row r="579" spans="1:9" x14ac:dyDescent="0.25">
      <c r="A579" s="8"/>
      <c r="E579" s="8"/>
      <c r="F579" s="8"/>
      <c r="G579" s="8"/>
      <c r="I579" s="8"/>
    </row>
    <row r="580" spans="1:9" x14ac:dyDescent="0.25">
      <c r="A580" s="8"/>
      <c r="E580" s="8"/>
      <c r="F580" s="8"/>
      <c r="G580" s="8"/>
      <c r="I580" s="8"/>
    </row>
    <row r="581" spans="1:9" x14ac:dyDescent="0.25">
      <c r="A581" s="8"/>
      <c r="E581" s="8"/>
      <c r="F581" s="8"/>
      <c r="G581" s="8"/>
      <c r="I581" s="8"/>
    </row>
    <row r="582" spans="1:9" x14ac:dyDescent="0.25">
      <c r="A582" s="8"/>
      <c r="E582" s="8"/>
      <c r="F582" s="8"/>
      <c r="G582" s="8"/>
      <c r="I582" s="8"/>
    </row>
    <row r="583" spans="1:9" x14ac:dyDescent="0.25">
      <c r="A583" s="8"/>
      <c r="E583" s="8"/>
      <c r="F583" s="8"/>
      <c r="G583" s="8"/>
      <c r="I583" s="8"/>
    </row>
    <row r="584" spans="1:9" x14ac:dyDescent="0.25">
      <c r="A584" s="8"/>
      <c r="E584" s="8"/>
      <c r="F584" s="8"/>
      <c r="G584" s="8"/>
      <c r="I584" s="8"/>
    </row>
    <row r="585" spans="1:9" x14ac:dyDescent="0.25">
      <c r="A585" s="8"/>
      <c r="E585" s="8"/>
      <c r="F585" s="8"/>
      <c r="G585" s="8"/>
      <c r="I585" s="8"/>
    </row>
    <row r="586" spans="1:9" x14ac:dyDescent="0.25">
      <c r="A586" s="8"/>
      <c r="E586" s="8"/>
      <c r="F586" s="8"/>
      <c r="G586" s="8"/>
      <c r="I586" s="8"/>
    </row>
    <row r="587" spans="1:9" x14ac:dyDescent="0.25">
      <c r="A587" s="8"/>
      <c r="E587" s="8"/>
      <c r="F587" s="8"/>
      <c r="G587" s="8"/>
      <c r="I587" s="8"/>
    </row>
    <row r="588" spans="1:9" x14ac:dyDescent="0.25">
      <c r="A588" s="8"/>
      <c r="E588" s="8"/>
      <c r="F588" s="8"/>
      <c r="G588" s="8"/>
      <c r="I588" s="8"/>
    </row>
    <row r="589" spans="1:9" x14ac:dyDescent="0.25">
      <c r="A589" s="8"/>
      <c r="E589" s="8"/>
      <c r="F589" s="8"/>
      <c r="G589" s="8"/>
      <c r="I589" s="8"/>
    </row>
    <row r="590" spans="1:9" x14ac:dyDescent="0.25">
      <c r="A590" s="8"/>
      <c r="E590" s="8"/>
      <c r="F590" s="8"/>
      <c r="G590" s="8"/>
      <c r="I590" s="8"/>
    </row>
    <row r="591" spans="1:9" x14ac:dyDescent="0.25">
      <c r="A591" s="8"/>
      <c r="E591" s="8"/>
      <c r="F591" s="8"/>
      <c r="G591" s="8"/>
      <c r="I591" s="8"/>
    </row>
    <row r="592" spans="1:9" x14ac:dyDescent="0.25">
      <c r="A592" s="8"/>
      <c r="E592" s="8"/>
      <c r="F592" s="8"/>
      <c r="G592" s="8"/>
      <c r="I592" s="8"/>
    </row>
    <row r="593" spans="1:9" x14ac:dyDescent="0.25">
      <c r="A593" s="8"/>
      <c r="E593" s="8"/>
      <c r="F593" s="8"/>
      <c r="G593" s="8"/>
      <c r="I593" s="8"/>
    </row>
    <row r="594" spans="1:9" x14ac:dyDescent="0.25">
      <c r="A594" s="8"/>
      <c r="E594" s="8"/>
      <c r="F594" s="8"/>
      <c r="G594" s="8"/>
      <c r="I594" s="8"/>
    </row>
    <row r="595" spans="1:9" x14ac:dyDescent="0.25">
      <c r="A595" s="8"/>
      <c r="E595" s="8"/>
      <c r="F595" s="8"/>
      <c r="G595" s="8"/>
      <c r="I595" s="8"/>
    </row>
    <row r="596" spans="1:9" x14ac:dyDescent="0.25">
      <c r="A596" s="8"/>
      <c r="E596" s="8"/>
      <c r="F596" s="8"/>
      <c r="G596" s="8"/>
      <c r="I596" s="8"/>
    </row>
    <row r="597" spans="1:9" x14ac:dyDescent="0.25">
      <c r="A597" s="8"/>
      <c r="E597" s="8"/>
      <c r="F597" s="8"/>
      <c r="G597" s="8"/>
      <c r="I597" s="8"/>
    </row>
    <row r="598" spans="1:9" x14ac:dyDescent="0.25">
      <c r="A598" s="8"/>
      <c r="E598" s="8"/>
      <c r="F598" s="8"/>
      <c r="G598" s="8"/>
      <c r="I598" s="8"/>
    </row>
    <row r="599" spans="1:9" x14ac:dyDescent="0.25">
      <c r="A599" s="8"/>
      <c r="E599" s="8"/>
      <c r="F599" s="8"/>
      <c r="G599" s="8"/>
      <c r="I599" s="8"/>
    </row>
    <row r="600" spans="1:9" x14ac:dyDescent="0.25">
      <c r="A600" s="8"/>
      <c r="E600" s="8"/>
      <c r="F600" s="8"/>
      <c r="G600" s="8"/>
      <c r="I600" s="8"/>
    </row>
    <row r="601" spans="1:9" x14ac:dyDescent="0.25">
      <c r="A601" s="8"/>
      <c r="E601" s="8"/>
      <c r="F601" s="8"/>
      <c r="G601" s="8"/>
      <c r="I601" s="8"/>
    </row>
    <row r="602" spans="1:9" x14ac:dyDescent="0.25">
      <c r="A602" s="8"/>
      <c r="E602" s="8"/>
      <c r="F602" s="8"/>
      <c r="G602" s="8"/>
      <c r="I602" s="8"/>
    </row>
    <row r="603" spans="1:9" x14ac:dyDescent="0.25">
      <c r="A603" s="8"/>
      <c r="E603" s="8"/>
      <c r="F603" s="8"/>
      <c r="G603" s="8"/>
      <c r="I603" s="8"/>
    </row>
    <row r="604" spans="1:9" x14ac:dyDescent="0.25">
      <c r="A604" s="8"/>
      <c r="E604" s="8"/>
      <c r="F604" s="8"/>
      <c r="G604" s="8"/>
      <c r="I604" s="8"/>
    </row>
    <row r="605" spans="1:9" x14ac:dyDescent="0.25">
      <c r="A605" s="8"/>
      <c r="E605" s="8"/>
      <c r="F605" s="8"/>
      <c r="G605" s="8"/>
      <c r="I605" s="8"/>
    </row>
    <row r="606" spans="1:9" x14ac:dyDescent="0.25">
      <c r="A606" s="8"/>
      <c r="E606" s="8"/>
      <c r="F606" s="8"/>
      <c r="G606" s="8"/>
      <c r="I606" s="8"/>
    </row>
    <row r="607" spans="1:9" x14ac:dyDescent="0.25">
      <c r="A607" s="8"/>
      <c r="E607" s="8"/>
      <c r="F607" s="8"/>
      <c r="G607" s="8"/>
      <c r="I607" s="8"/>
    </row>
    <row r="608" spans="1:9" x14ac:dyDescent="0.25">
      <c r="A608" s="8"/>
      <c r="E608" s="8"/>
      <c r="F608" s="8"/>
      <c r="G608" s="8"/>
      <c r="I608" s="8"/>
    </row>
    <row r="609" spans="1:9" x14ac:dyDescent="0.25">
      <c r="A609" s="8"/>
      <c r="E609" s="8"/>
      <c r="F609" s="8"/>
      <c r="G609" s="8"/>
      <c r="I609" s="8"/>
    </row>
    <row r="610" spans="1:9" x14ac:dyDescent="0.25">
      <c r="A610" s="8"/>
      <c r="E610" s="8"/>
      <c r="F610" s="8"/>
      <c r="G610" s="8"/>
      <c r="I610" s="8"/>
    </row>
    <row r="611" spans="1:9" x14ac:dyDescent="0.25">
      <c r="A611" s="8"/>
      <c r="E611" s="8"/>
      <c r="F611" s="8"/>
      <c r="G611" s="8"/>
      <c r="I611" s="8"/>
    </row>
    <row r="612" spans="1:9" x14ac:dyDescent="0.25">
      <c r="A612" s="8"/>
      <c r="E612" s="8"/>
      <c r="F612" s="8"/>
      <c r="G612" s="8"/>
      <c r="I612" s="8"/>
    </row>
    <row r="613" spans="1:9" x14ac:dyDescent="0.25">
      <c r="A613" s="8"/>
      <c r="E613" s="8"/>
      <c r="F613" s="8"/>
      <c r="G613" s="8"/>
      <c r="I613" s="8"/>
    </row>
    <row r="614" spans="1:9" x14ac:dyDescent="0.25">
      <c r="A614" s="8"/>
      <c r="E614" s="8"/>
      <c r="F614" s="8"/>
      <c r="G614" s="8"/>
      <c r="I614" s="8"/>
    </row>
    <row r="615" spans="1:9" x14ac:dyDescent="0.25">
      <c r="A615" s="8"/>
      <c r="E615" s="8"/>
      <c r="F615" s="8"/>
      <c r="G615" s="8"/>
      <c r="I615" s="8"/>
    </row>
    <row r="616" spans="1:9" x14ac:dyDescent="0.25">
      <c r="A616" s="8"/>
      <c r="E616" s="8"/>
      <c r="F616" s="8"/>
      <c r="G616" s="8"/>
      <c r="I616" s="8"/>
    </row>
    <row r="617" spans="1:9" x14ac:dyDescent="0.25">
      <c r="A617" s="8"/>
      <c r="E617" s="8"/>
      <c r="F617" s="8"/>
      <c r="G617" s="8"/>
      <c r="I617" s="8"/>
    </row>
    <row r="618" spans="1:9" x14ac:dyDescent="0.25">
      <c r="A618" s="8"/>
      <c r="E618" s="8"/>
      <c r="F618" s="8"/>
      <c r="G618" s="8"/>
      <c r="I618" s="8"/>
    </row>
    <row r="619" spans="1:9" x14ac:dyDescent="0.25">
      <c r="A619" s="8"/>
      <c r="E619" s="8"/>
      <c r="F619" s="8"/>
      <c r="G619" s="8"/>
      <c r="I619" s="8"/>
    </row>
    <row r="620" spans="1:9" x14ac:dyDescent="0.25">
      <c r="A620" s="8"/>
      <c r="E620" s="8"/>
      <c r="F620" s="8"/>
      <c r="G620" s="8"/>
      <c r="I620" s="8"/>
    </row>
    <row r="621" spans="1:9" x14ac:dyDescent="0.25">
      <c r="A621" s="8"/>
      <c r="E621" s="8"/>
      <c r="F621" s="8"/>
      <c r="G621" s="8"/>
      <c r="I621" s="8"/>
    </row>
    <row r="622" spans="1:9" x14ac:dyDescent="0.25">
      <c r="A622" s="8"/>
      <c r="E622" s="8"/>
      <c r="F622" s="8"/>
      <c r="G622" s="8"/>
      <c r="I622" s="8"/>
    </row>
    <row r="623" spans="1:9" x14ac:dyDescent="0.25">
      <c r="A623" s="8"/>
      <c r="E623" s="8"/>
      <c r="F623" s="8"/>
      <c r="G623" s="8"/>
      <c r="I623" s="8"/>
    </row>
    <row r="624" spans="1:9" x14ac:dyDescent="0.25">
      <c r="A624" s="8"/>
      <c r="E624" s="8"/>
      <c r="F624" s="8"/>
      <c r="G624" s="8"/>
      <c r="I624" s="8"/>
    </row>
    <row r="625" spans="1:9" x14ac:dyDescent="0.25">
      <c r="A625" s="8"/>
      <c r="E625" s="8"/>
      <c r="F625" s="8"/>
      <c r="G625" s="8"/>
      <c r="I625" s="8"/>
    </row>
    <row r="626" spans="1:9" x14ac:dyDescent="0.25">
      <c r="A626" s="8"/>
      <c r="E626" s="8"/>
      <c r="F626" s="8"/>
      <c r="G626" s="8"/>
      <c r="I626" s="8"/>
    </row>
    <row r="627" spans="1:9" x14ac:dyDescent="0.25">
      <c r="A627" s="8"/>
      <c r="E627" s="8"/>
      <c r="F627" s="8"/>
      <c r="G627" s="8"/>
      <c r="I627" s="8"/>
    </row>
    <row r="628" spans="1:9" x14ac:dyDescent="0.25">
      <c r="A628" s="8"/>
      <c r="E628" s="8"/>
      <c r="F628" s="8"/>
      <c r="G628" s="8"/>
      <c r="I628" s="8"/>
    </row>
    <row r="629" spans="1:9" x14ac:dyDescent="0.25">
      <c r="A629" s="8"/>
      <c r="E629" s="8"/>
      <c r="F629" s="8"/>
      <c r="G629" s="8"/>
      <c r="I629" s="8"/>
    </row>
    <row r="630" spans="1:9" x14ac:dyDescent="0.25">
      <c r="A630" s="8"/>
      <c r="E630" s="8"/>
      <c r="F630" s="8"/>
      <c r="G630" s="8"/>
      <c r="I630" s="8"/>
    </row>
    <row r="631" spans="1:9" x14ac:dyDescent="0.25">
      <c r="A631" s="8"/>
      <c r="E631" s="8"/>
      <c r="F631" s="8"/>
      <c r="G631" s="8"/>
      <c r="I631" s="8"/>
    </row>
    <row r="632" spans="1:9" x14ac:dyDescent="0.25">
      <c r="A632" s="8"/>
      <c r="E632" s="8"/>
      <c r="F632" s="8"/>
      <c r="G632" s="8"/>
      <c r="I632" s="8"/>
    </row>
    <row r="633" spans="1:9" x14ac:dyDescent="0.25">
      <c r="A633" s="8"/>
      <c r="E633" s="8"/>
      <c r="F633" s="8"/>
      <c r="G633" s="8"/>
      <c r="I633" s="8"/>
    </row>
    <row r="634" spans="1:9" x14ac:dyDescent="0.25">
      <c r="A634" s="8"/>
      <c r="E634" s="8"/>
      <c r="F634" s="8"/>
      <c r="G634" s="8"/>
      <c r="I634" s="8"/>
    </row>
    <row r="635" spans="1:9" x14ac:dyDescent="0.25">
      <c r="A635" s="8"/>
      <c r="E635" s="8"/>
      <c r="F635" s="8"/>
      <c r="G635" s="8"/>
      <c r="I635" s="8"/>
    </row>
    <row r="636" spans="1:9" x14ac:dyDescent="0.25">
      <c r="A636" s="8"/>
      <c r="E636" s="8"/>
      <c r="F636" s="8"/>
      <c r="G636" s="8"/>
      <c r="I636" s="8"/>
    </row>
    <row r="637" spans="1:9" x14ac:dyDescent="0.25">
      <c r="A637" s="8"/>
      <c r="E637" s="8"/>
      <c r="F637" s="8"/>
      <c r="G637" s="8"/>
      <c r="I637" s="8"/>
    </row>
    <row r="638" spans="1:9" x14ac:dyDescent="0.25">
      <c r="A638" s="8"/>
      <c r="E638" s="8"/>
      <c r="F638" s="8"/>
      <c r="G638" s="8"/>
      <c r="I638" s="8"/>
    </row>
    <row r="639" spans="1:9" x14ac:dyDescent="0.25">
      <c r="A639" s="8"/>
      <c r="E639" s="8"/>
      <c r="F639" s="8"/>
      <c r="G639" s="8"/>
      <c r="I639" s="8"/>
    </row>
    <row r="640" spans="1:9" x14ac:dyDescent="0.25">
      <c r="A640" s="8"/>
      <c r="E640" s="8"/>
      <c r="F640" s="8"/>
      <c r="G640" s="8"/>
      <c r="I640" s="8"/>
    </row>
    <row r="641" spans="1:9" x14ac:dyDescent="0.25">
      <c r="A641" s="8"/>
      <c r="E641" s="8"/>
      <c r="F641" s="8"/>
      <c r="G641" s="8"/>
      <c r="I641" s="8"/>
    </row>
    <row r="642" spans="1:9" x14ac:dyDescent="0.25">
      <c r="A642" s="8"/>
      <c r="E642" s="8"/>
      <c r="F642" s="8"/>
      <c r="G642" s="8"/>
      <c r="I642" s="8"/>
    </row>
    <row r="643" spans="1:9" x14ac:dyDescent="0.25">
      <c r="A643" s="8"/>
      <c r="E643" s="8"/>
      <c r="F643" s="8"/>
      <c r="G643" s="8"/>
      <c r="I643" s="8"/>
    </row>
    <row r="644" spans="1:9" x14ac:dyDescent="0.25">
      <c r="A644" s="8"/>
      <c r="E644" s="8"/>
      <c r="F644" s="8"/>
      <c r="G644" s="8"/>
      <c r="I644" s="8"/>
    </row>
    <row r="645" spans="1:9" x14ac:dyDescent="0.25">
      <c r="A645" s="8"/>
      <c r="E645" s="8"/>
      <c r="F645" s="8"/>
      <c r="G645" s="8"/>
      <c r="I645" s="8"/>
    </row>
    <row r="646" spans="1:9" x14ac:dyDescent="0.25">
      <c r="A646" s="8"/>
      <c r="E646" s="8"/>
      <c r="F646" s="8"/>
      <c r="G646" s="8"/>
      <c r="I646" s="8"/>
    </row>
    <row r="647" spans="1:9" x14ac:dyDescent="0.25">
      <c r="A647" s="8"/>
      <c r="E647" s="8"/>
      <c r="F647" s="8"/>
      <c r="G647" s="8"/>
      <c r="I647" s="8"/>
    </row>
    <row r="648" spans="1:9" x14ac:dyDescent="0.25">
      <c r="A648" s="8"/>
      <c r="E648" s="8"/>
      <c r="F648" s="8"/>
      <c r="G648" s="8"/>
      <c r="I648" s="8"/>
    </row>
    <row r="649" spans="1:9" x14ac:dyDescent="0.25">
      <c r="A649" s="8"/>
      <c r="E649" s="8"/>
      <c r="F649" s="8"/>
      <c r="G649" s="8"/>
      <c r="I649" s="8"/>
    </row>
    <row r="650" spans="1:9" x14ac:dyDescent="0.25">
      <c r="A650" s="8"/>
      <c r="E650" s="8"/>
      <c r="F650" s="8"/>
      <c r="G650" s="8"/>
      <c r="I650" s="8"/>
    </row>
    <row r="651" spans="1:9" x14ac:dyDescent="0.25">
      <c r="A651" s="8"/>
      <c r="E651" s="8"/>
      <c r="F651" s="8"/>
      <c r="G651" s="8"/>
      <c r="I651" s="8"/>
    </row>
    <row r="652" spans="1:9" x14ac:dyDescent="0.25">
      <c r="A652" s="8"/>
      <c r="E652" s="8"/>
      <c r="F652" s="8"/>
      <c r="G652" s="8"/>
      <c r="I652" s="8"/>
    </row>
    <row r="653" spans="1:9" x14ac:dyDescent="0.25">
      <c r="A653" s="8"/>
      <c r="E653" s="8"/>
      <c r="F653" s="8"/>
      <c r="G653" s="8"/>
      <c r="I653" s="8"/>
    </row>
    <row r="654" spans="1:9" x14ac:dyDescent="0.25">
      <c r="A654" s="8"/>
      <c r="E654" s="8"/>
      <c r="F654" s="8"/>
      <c r="G654" s="8"/>
      <c r="I654" s="8"/>
    </row>
    <row r="655" spans="1:9" x14ac:dyDescent="0.25">
      <c r="A655" s="8"/>
      <c r="E655" s="8"/>
      <c r="F655" s="8"/>
      <c r="G655" s="8"/>
      <c r="I655" s="8"/>
    </row>
    <row r="656" spans="1:9" x14ac:dyDescent="0.25">
      <c r="A656" s="8"/>
      <c r="E656" s="8"/>
      <c r="F656" s="8"/>
      <c r="G656" s="8"/>
      <c r="I656" s="8"/>
    </row>
    <row r="657" spans="1:9" x14ac:dyDescent="0.25">
      <c r="A657" s="8"/>
      <c r="E657" s="8"/>
      <c r="F657" s="8"/>
      <c r="G657" s="8"/>
      <c r="I657" s="8"/>
    </row>
    <row r="658" spans="1:9" x14ac:dyDescent="0.25">
      <c r="A658" s="8"/>
      <c r="E658" s="8"/>
      <c r="F658" s="8"/>
      <c r="G658" s="8"/>
      <c r="I658" s="8"/>
    </row>
    <row r="659" spans="1:9" x14ac:dyDescent="0.25">
      <c r="A659" s="8"/>
      <c r="E659" s="8"/>
      <c r="F659" s="8"/>
      <c r="G659" s="8"/>
      <c r="I659" s="8"/>
    </row>
    <row r="660" spans="1:9" x14ac:dyDescent="0.25">
      <c r="A660" s="8"/>
      <c r="E660" s="8"/>
      <c r="F660" s="8"/>
      <c r="G660" s="8"/>
      <c r="I660" s="8"/>
    </row>
    <row r="661" spans="1:9" x14ac:dyDescent="0.25">
      <c r="A661" s="8"/>
      <c r="E661" s="8"/>
      <c r="F661" s="8"/>
      <c r="G661" s="8"/>
      <c r="I661" s="8"/>
    </row>
    <row r="662" spans="1:9" x14ac:dyDescent="0.25">
      <c r="A662" s="8"/>
      <c r="E662" s="8"/>
      <c r="F662" s="8"/>
      <c r="G662" s="8"/>
      <c r="I662" s="8"/>
    </row>
    <row r="663" spans="1:9" x14ac:dyDescent="0.25">
      <c r="A663" s="8"/>
      <c r="E663" s="8"/>
      <c r="F663" s="8"/>
      <c r="G663" s="8"/>
      <c r="I663" s="8"/>
    </row>
    <row r="664" spans="1:9" x14ac:dyDescent="0.25">
      <c r="A664" s="8"/>
      <c r="E664" s="8"/>
      <c r="F664" s="8"/>
      <c r="G664" s="8"/>
      <c r="I664" s="8"/>
    </row>
    <row r="665" spans="1:9" x14ac:dyDescent="0.25">
      <c r="A665" s="8"/>
      <c r="E665" s="8"/>
      <c r="F665" s="8"/>
      <c r="G665" s="8"/>
      <c r="I665" s="8"/>
    </row>
    <row r="666" spans="1:9" x14ac:dyDescent="0.25">
      <c r="A666" s="8"/>
      <c r="E666" s="8"/>
      <c r="F666" s="8"/>
      <c r="G666" s="8"/>
      <c r="I666" s="8"/>
    </row>
    <row r="667" spans="1:9" x14ac:dyDescent="0.25">
      <c r="A667" s="8"/>
      <c r="E667" s="8"/>
      <c r="F667" s="8"/>
      <c r="G667" s="8"/>
      <c r="I667" s="8"/>
    </row>
    <row r="668" spans="1:9" x14ac:dyDescent="0.25">
      <c r="A668" s="8"/>
      <c r="E668" s="8"/>
      <c r="F668" s="8"/>
      <c r="G668" s="8"/>
      <c r="I668" s="8"/>
    </row>
    <row r="669" spans="1:9" x14ac:dyDescent="0.25">
      <c r="A669" s="8"/>
      <c r="E669" s="8"/>
      <c r="F669" s="8"/>
      <c r="G669" s="8"/>
      <c r="I669" s="8"/>
    </row>
    <row r="670" spans="1:9" x14ac:dyDescent="0.25">
      <c r="A670" s="8"/>
      <c r="E670" s="8"/>
      <c r="F670" s="8"/>
      <c r="G670" s="8"/>
      <c r="I670" s="8"/>
    </row>
    <row r="671" spans="1:9" x14ac:dyDescent="0.25">
      <c r="A671" s="8"/>
      <c r="E671" s="8"/>
      <c r="F671" s="8"/>
      <c r="G671" s="8"/>
      <c r="I671" s="8"/>
    </row>
    <row r="672" spans="1:9" x14ac:dyDescent="0.25">
      <c r="A672" s="8"/>
      <c r="E672" s="8"/>
      <c r="F672" s="8"/>
      <c r="G672" s="8"/>
      <c r="I672" s="8"/>
    </row>
    <row r="673" spans="1:9" x14ac:dyDescent="0.25">
      <c r="A673" s="8"/>
      <c r="E673" s="8"/>
      <c r="F673" s="8"/>
      <c r="G673" s="8"/>
      <c r="I673" s="8"/>
    </row>
    <row r="674" spans="1:9" x14ac:dyDescent="0.25">
      <c r="A674" s="8"/>
      <c r="E674" s="8"/>
      <c r="F674" s="8"/>
      <c r="G674" s="8"/>
      <c r="I674" s="8"/>
    </row>
    <row r="675" spans="1:9" x14ac:dyDescent="0.25">
      <c r="A675" s="8"/>
      <c r="E675" s="8"/>
      <c r="F675" s="8"/>
      <c r="G675" s="8"/>
      <c r="I675" s="8"/>
    </row>
    <row r="676" spans="1:9" x14ac:dyDescent="0.25">
      <c r="A676" s="8"/>
      <c r="E676" s="8"/>
      <c r="F676" s="8"/>
      <c r="G676" s="8"/>
      <c r="I676" s="8"/>
    </row>
    <row r="677" spans="1:9" x14ac:dyDescent="0.25">
      <c r="A677" s="8"/>
      <c r="E677" s="8"/>
      <c r="F677" s="8"/>
      <c r="G677" s="8"/>
      <c r="I677" s="8"/>
    </row>
    <row r="678" spans="1:9" x14ac:dyDescent="0.25">
      <c r="A678" s="8"/>
      <c r="E678" s="8"/>
      <c r="F678" s="8"/>
      <c r="G678" s="8"/>
      <c r="I678" s="8"/>
    </row>
    <row r="679" spans="1:9" x14ac:dyDescent="0.25">
      <c r="A679" s="8"/>
      <c r="E679" s="8"/>
      <c r="F679" s="8"/>
      <c r="G679" s="8"/>
      <c r="I679" s="8"/>
    </row>
    <row r="680" spans="1:9" x14ac:dyDescent="0.25">
      <c r="A680" s="8"/>
      <c r="E680" s="8"/>
      <c r="F680" s="8"/>
      <c r="G680" s="8"/>
      <c r="I680" s="8"/>
    </row>
    <row r="681" spans="1:9" x14ac:dyDescent="0.25">
      <c r="A681" s="8"/>
      <c r="E681" s="8"/>
      <c r="F681" s="8"/>
      <c r="G681" s="8"/>
      <c r="I681" s="8"/>
    </row>
    <row r="682" spans="1:9" x14ac:dyDescent="0.25">
      <c r="A682" s="8"/>
      <c r="E682" s="8"/>
      <c r="F682" s="8"/>
      <c r="G682" s="8"/>
      <c r="I682" s="8"/>
    </row>
    <row r="683" spans="1:9" x14ac:dyDescent="0.25">
      <c r="A683" s="8"/>
      <c r="E683" s="8"/>
      <c r="F683" s="8"/>
      <c r="G683" s="8"/>
      <c r="I683" s="8"/>
    </row>
    <row r="684" spans="1:9" x14ac:dyDescent="0.25">
      <c r="A684" s="8"/>
      <c r="E684" s="8"/>
      <c r="F684" s="8"/>
      <c r="G684" s="8"/>
      <c r="I684" s="8"/>
    </row>
    <row r="685" spans="1:9" x14ac:dyDescent="0.25">
      <c r="A685" s="8"/>
      <c r="E685" s="8"/>
      <c r="F685" s="8"/>
      <c r="G685" s="8"/>
      <c r="I685" s="8"/>
    </row>
    <row r="686" spans="1:9" x14ac:dyDescent="0.25">
      <c r="A686" s="8"/>
      <c r="E686" s="8"/>
      <c r="F686" s="8"/>
      <c r="G686" s="8"/>
      <c r="I686" s="8"/>
    </row>
    <row r="687" spans="1:9" x14ac:dyDescent="0.25">
      <c r="A687" s="8"/>
      <c r="E687" s="8"/>
      <c r="F687" s="8"/>
      <c r="G687" s="8"/>
      <c r="I687" s="8"/>
    </row>
    <row r="688" spans="1:9" x14ac:dyDescent="0.25">
      <c r="A688" s="8"/>
      <c r="E688" s="8"/>
      <c r="F688" s="8"/>
      <c r="G688" s="8"/>
      <c r="I688" s="8"/>
    </row>
    <row r="689" spans="1:9" x14ac:dyDescent="0.25">
      <c r="A689" s="8"/>
      <c r="E689" s="8"/>
      <c r="F689" s="8"/>
      <c r="G689" s="8"/>
      <c r="I689" s="8"/>
    </row>
    <row r="690" spans="1:9" x14ac:dyDescent="0.25">
      <c r="A690" s="8"/>
      <c r="E690" s="8"/>
      <c r="F690" s="8"/>
      <c r="G690" s="8"/>
      <c r="I690" s="8"/>
    </row>
    <row r="691" spans="1:9" x14ac:dyDescent="0.25">
      <c r="A691" s="8"/>
      <c r="E691" s="8"/>
      <c r="F691" s="8"/>
      <c r="G691" s="8"/>
      <c r="I691" s="8"/>
    </row>
    <row r="692" spans="1:9" x14ac:dyDescent="0.25">
      <c r="A692" s="8"/>
      <c r="E692" s="8"/>
      <c r="F692" s="8"/>
      <c r="G692" s="8"/>
      <c r="I692" s="8"/>
    </row>
    <row r="693" spans="1:9" x14ac:dyDescent="0.25">
      <c r="A693" s="8"/>
      <c r="E693" s="8"/>
      <c r="F693" s="8"/>
      <c r="G693" s="8"/>
      <c r="I693" s="8"/>
    </row>
    <row r="694" spans="1:9" x14ac:dyDescent="0.25">
      <c r="A694" s="8"/>
      <c r="E694" s="8"/>
      <c r="F694" s="8"/>
      <c r="G694" s="8"/>
      <c r="I694" s="8"/>
    </row>
    <row r="695" spans="1:9" x14ac:dyDescent="0.25">
      <c r="A695" s="8"/>
      <c r="E695" s="8"/>
      <c r="F695" s="8"/>
      <c r="G695" s="8"/>
      <c r="I695" s="8"/>
    </row>
    <row r="696" spans="1:9" x14ac:dyDescent="0.25">
      <c r="A696" s="8"/>
      <c r="E696" s="8"/>
      <c r="F696" s="8"/>
      <c r="G696" s="8"/>
      <c r="I696" s="8"/>
    </row>
    <row r="697" spans="1:9" x14ac:dyDescent="0.25">
      <c r="A697" s="8"/>
      <c r="E697" s="8"/>
      <c r="F697" s="8"/>
      <c r="G697" s="8"/>
      <c r="I697" s="8"/>
    </row>
    <row r="698" spans="1:9" x14ac:dyDescent="0.25">
      <c r="A698" s="8"/>
      <c r="E698" s="8"/>
      <c r="F698" s="8"/>
      <c r="G698" s="8"/>
      <c r="I698" s="8"/>
    </row>
    <row r="699" spans="1:9" x14ac:dyDescent="0.25">
      <c r="A699" s="8"/>
      <c r="E699" s="8"/>
      <c r="F699" s="8"/>
      <c r="G699" s="8"/>
      <c r="I699" s="8"/>
    </row>
    <row r="700" spans="1:9" x14ac:dyDescent="0.25">
      <c r="A700" s="8"/>
      <c r="E700" s="8"/>
      <c r="F700" s="8"/>
      <c r="G700" s="8"/>
      <c r="I700" s="8"/>
    </row>
    <row r="701" spans="1:9" x14ac:dyDescent="0.25">
      <c r="A701" s="8"/>
      <c r="E701" s="8"/>
      <c r="F701" s="8"/>
      <c r="G701" s="8"/>
      <c r="I701" s="8"/>
    </row>
    <row r="702" spans="1:9" x14ac:dyDescent="0.25">
      <c r="A702" s="8"/>
      <c r="E702" s="8"/>
      <c r="F702" s="8"/>
      <c r="G702" s="8"/>
      <c r="I702" s="8"/>
    </row>
    <row r="703" spans="1:9" x14ac:dyDescent="0.25">
      <c r="A703" s="8"/>
      <c r="E703" s="8"/>
      <c r="F703" s="8"/>
      <c r="G703" s="8"/>
      <c r="I703" s="8"/>
    </row>
    <row r="704" spans="1:9" x14ac:dyDescent="0.25">
      <c r="A704" s="8"/>
      <c r="E704" s="8"/>
      <c r="F704" s="8"/>
      <c r="G704" s="8"/>
      <c r="I704" s="8"/>
    </row>
    <row r="705" spans="1:9" x14ac:dyDescent="0.25">
      <c r="A705" s="8"/>
      <c r="E705" s="8"/>
      <c r="F705" s="8"/>
      <c r="G705" s="8"/>
      <c r="I705" s="8"/>
    </row>
    <row r="706" spans="1:9" x14ac:dyDescent="0.25">
      <c r="A706" s="8"/>
      <c r="E706" s="8"/>
      <c r="F706" s="8"/>
      <c r="G706" s="8"/>
      <c r="I706" s="8"/>
    </row>
    <row r="707" spans="1:9" x14ac:dyDescent="0.25">
      <c r="A707" s="8"/>
      <c r="E707" s="8"/>
      <c r="F707" s="8"/>
      <c r="G707" s="8"/>
      <c r="I707" s="8"/>
    </row>
    <row r="708" spans="1:9" x14ac:dyDescent="0.25">
      <c r="A708" s="8"/>
      <c r="E708" s="8"/>
      <c r="F708" s="8"/>
      <c r="G708" s="8"/>
      <c r="I708" s="8"/>
    </row>
    <row r="709" spans="1:9" x14ac:dyDescent="0.25">
      <c r="A709" s="8"/>
      <c r="E709" s="8"/>
      <c r="F709" s="8"/>
      <c r="G709" s="8"/>
      <c r="I709" s="8"/>
    </row>
    <row r="710" spans="1:9" x14ac:dyDescent="0.25">
      <c r="A710" s="8"/>
      <c r="E710" s="8"/>
      <c r="F710" s="8"/>
      <c r="G710" s="8"/>
      <c r="I710" s="8"/>
    </row>
    <row r="711" spans="1:9" x14ac:dyDescent="0.25">
      <c r="A711" s="8"/>
      <c r="E711" s="8"/>
      <c r="F711" s="8"/>
      <c r="G711" s="8"/>
      <c r="I711" s="8"/>
    </row>
    <row r="712" spans="1:9" x14ac:dyDescent="0.25">
      <c r="A712" s="8"/>
      <c r="E712" s="8"/>
      <c r="F712" s="8"/>
      <c r="G712" s="8"/>
      <c r="I712" s="8"/>
    </row>
    <row r="713" spans="1:9" x14ac:dyDescent="0.25">
      <c r="A713" s="8"/>
      <c r="E713" s="8"/>
      <c r="F713" s="8"/>
      <c r="G713" s="8"/>
      <c r="I713" s="8"/>
    </row>
    <row r="714" spans="1:9" x14ac:dyDescent="0.25">
      <c r="A714" s="8"/>
      <c r="E714" s="8"/>
      <c r="F714" s="8"/>
      <c r="G714" s="8"/>
      <c r="I714" s="8"/>
    </row>
    <row r="715" spans="1:9" x14ac:dyDescent="0.25">
      <c r="A715" s="8"/>
      <c r="E715" s="8"/>
      <c r="F715" s="8"/>
      <c r="G715" s="8"/>
      <c r="I715" s="8"/>
    </row>
    <row r="716" spans="1:9" x14ac:dyDescent="0.25">
      <c r="A716" s="8"/>
      <c r="E716" s="8"/>
      <c r="F716" s="8"/>
      <c r="G716" s="8"/>
      <c r="I716" s="8"/>
    </row>
    <row r="717" spans="1:9" x14ac:dyDescent="0.25">
      <c r="A717" s="8"/>
      <c r="E717" s="8"/>
      <c r="F717" s="8"/>
      <c r="G717" s="8"/>
      <c r="I717" s="8"/>
    </row>
    <row r="718" spans="1:9" x14ac:dyDescent="0.25">
      <c r="A718" s="8"/>
      <c r="E718" s="8"/>
      <c r="F718" s="8"/>
      <c r="G718" s="8"/>
      <c r="I718" s="8"/>
    </row>
    <row r="719" spans="1:9" x14ac:dyDescent="0.25">
      <c r="A719" s="8"/>
      <c r="E719" s="8"/>
      <c r="F719" s="8"/>
      <c r="G719" s="8"/>
      <c r="I719" s="8"/>
    </row>
    <row r="720" spans="1:9" x14ac:dyDescent="0.25">
      <c r="A720" s="8"/>
      <c r="E720" s="8"/>
      <c r="F720" s="8"/>
      <c r="G720" s="8"/>
      <c r="I720" s="8"/>
    </row>
    <row r="721" spans="1:9" x14ac:dyDescent="0.25">
      <c r="A721" s="8"/>
      <c r="E721" s="8"/>
      <c r="F721" s="8"/>
      <c r="G721" s="8"/>
      <c r="I721" s="8"/>
    </row>
    <row r="722" spans="1:9" x14ac:dyDescent="0.25">
      <c r="A722" s="8"/>
      <c r="E722" s="8"/>
      <c r="F722" s="8"/>
      <c r="G722" s="8"/>
      <c r="I722" s="8"/>
    </row>
    <row r="723" spans="1:9" x14ac:dyDescent="0.25">
      <c r="A723" s="8"/>
      <c r="E723" s="8"/>
      <c r="F723" s="8"/>
      <c r="G723" s="8"/>
      <c r="I723" s="8"/>
    </row>
    <row r="724" spans="1:9" x14ac:dyDescent="0.25">
      <c r="A724" s="8"/>
      <c r="E724" s="8"/>
      <c r="F724" s="8"/>
      <c r="G724" s="8"/>
      <c r="I724" s="8"/>
    </row>
    <row r="725" spans="1:9" x14ac:dyDescent="0.25">
      <c r="A725" s="8"/>
      <c r="E725" s="8"/>
      <c r="F725" s="8"/>
      <c r="G725" s="8"/>
      <c r="I725" s="8"/>
    </row>
    <row r="726" spans="1:9" x14ac:dyDescent="0.25">
      <c r="A726" s="8"/>
      <c r="E726" s="8"/>
      <c r="F726" s="8"/>
      <c r="G726" s="8"/>
      <c r="I726" s="8"/>
    </row>
    <row r="727" spans="1:9" x14ac:dyDescent="0.25">
      <c r="A727" s="8"/>
      <c r="E727" s="8"/>
      <c r="F727" s="8"/>
      <c r="G727" s="8"/>
      <c r="I727" s="8"/>
    </row>
    <row r="728" spans="1:9" x14ac:dyDescent="0.25">
      <c r="A728" s="8"/>
      <c r="E728" s="8"/>
      <c r="F728" s="8"/>
      <c r="G728" s="8"/>
      <c r="I728" s="8"/>
    </row>
    <row r="729" spans="1:9" x14ac:dyDescent="0.25">
      <c r="A729" s="8"/>
      <c r="E729" s="8"/>
      <c r="F729" s="8"/>
      <c r="G729" s="8"/>
      <c r="I729" s="8"/>
    </row>
    <row r="730" spans="1:9" x14ac:dyDescent="0.25">
      <c r="A730" s="8"/>
      <c r="E730" s="8"/>
      <c r="F730" s="8"/>
      <c r="G730" s="8"/>
      <c r="I730" s="8"/>
    </row>
    <row r="731" spans="1:9" x14ac:dyDescent="0.25">
      <c r="A731" s="8"/>
      <c r="E731" s="8"/>
      <c r="F731" s="8"/>
      <c r="G731" s="8"/>
      <c r="I731" s="8"/>
    </row>
    <row r="732" spans="1:9" x14ac:dyDescent="0.25">
      <c r="A732" s="8"/>
      <c r="E732" s="8"/>
      <c r="F732" s="8"/>
      <c r="G732" s="8"/>
      <c r="I732" s="8"/>
    </row>
    <row r="733" spans="1:9" x14ac:dyDescent="0.25">
      <c r="A733" s="8"/>
      <c r="E733" s="8"/>
      <c r="F733" s="8"/>
      <c r="G733" s="8"/>
      <c r="I733" s="8"/>
    </row>
    <row r="734" spans="1:9" x14ac:dyDescent="0.25">
      <c r="A734" s="8"/>
      <c r="E734" s="8"/>
      <c r="F734" s="8"/>
      <c r="G734" s="8"/>
      <c r="I734" s="8"/>
    </row>
    <row r="735" spans="1:9" x14ac:dyDescent="0.25">
      <c r="A735" s="8"/>
      <c r="E735" s="8"/>
      <c r="F735" s="8"/>
      <c r="G735" s="8"/>
      <c r="I735" s="8"/>
    </row>
    <row r="736" spans="1:9" x14ac:dyDescent="0.25">
      <c r="A736" s="8"/>
      <c r="E736" s="8"/>
      <c r="F736" s="8"/>
      <c r="G736" s="8"/>
      <c r="I736" s="8"/>
    </row>
    <row r="737" spans="1:9" x14ac:dyDescent="0.25">
      <c r="A737" s="8"/>
      <c r="E737" s="8"/>
      <c r="F737" s="8"/>
      <c r="G737" s="8"/>
      <c r="I737" s="8"/>
    </row>
    <row r="738" spans="1:9" x14ac:dyDescent="0.25">
      <c r="A738" s="8"/>
      <c r="E738" s="8"/>
      <c r="F738" s="8"/>
      <c r="G738" s="8"/>
      <c r="I738" s="8"/>
    </row>
    <row r="739" spans="1:9" x14ac:dyDescent="0.25">
      <c r="A739" s="8"/>
      <c r="E739" s="8"/>
      <c r="F739" s="8"/>
      <c r="G739" s="8"/>
      <c r="I739" s="8"/>
    </row>
    <row r="740" spans="1:9" x14ac:dyDescent="0.25">
      <c r="A740" s="8"/>
      <c r="E740" s="8"/>
      <c r="F740" s="8"/>
      <c r="G740" s="8"/>
      <c r="I740" s="8"/>
    </row>
    <row r="741" spans="1:9" x14ac:dyDescent="0.25">
      <c r="A741" s="8"/>
      <c r="E741" s="8"/>
      <c r="F741" s="8"/>
      <c r="G741" s="8"/>
      <c r="I741" s="8"/>
    </row>
    <row r="742" spans="1:9" x14ac:dyDescent="0.25">
      <c r="A742" s="8"/>
      <c r="E742" s="8"/>
      <c r="F742" s="8"/>
      <c r="G742" s="8"/>
      <c r="I742" s="8"/>
    </row>
    <row r="743" spans="1:9" x14ac:dyDescent="0.25">
      <c r="A743" s="8"/>
      <c r="E743" s="8"/>
      <c r="F743" s="8"/>
      <c r="G743" s="8"/>
      <c r="I743" s="8"/>
    </row>
    <row r="744" spans="1:9" x14ac:dyDescent="0.25">
      <c r="A744" s="8"/>
      <c r="E744" s="8"/>
      <c r="F744" s="8"/>
      <c r="G744" s="8"/>
      <c r="I744" s="8"/>
    </row>
    <row r="745" spans="1:9" x14ac:dyDescent="0.25">
      <c r="A745" s="8"/>
      <c r="E745" s="8"/>
      <c r="F745" s="8"/>
      <c r="G745" s="8"/>
      <c r="I745" s="8"/>
    </row>
    <row r="746" spans="1:9" x14ac:dyDescent="0.25">
      <c r="A746" s="8"/>
      <c r="E746" s="8"/>
      <c r="F746" s="8"/>
      <c r="G746" s="8"/>
      <c r="I746" s="8"/>
    </row>
    <row r="747" spans="1:9" x14ac:dyDescent="0.25">
      <c r="A747" s="8"/>
      <c r="E747" s="8"/>
      <c r="F747" s="8"/>
      <c r="G747" s="8"/>
      <c r="I747" s="8"/>
    </row>
    <row r="748" spans="1:9" x14ac:dyDescent="0.25">
      <c r="A748" s="8"/>
      <c r="E748" s="8"/>
      <c r="F748" s="8"/>
      <c r="G748" s="8"/>
      <c r="I748" s="8"/>
    </row>
    <row r="749" spans="1:9" x14ac:dyDescent="0.25">
      <c r="A749" s="8"/>
      <c r="E749" s="8"/>
      <c r="F749" s="8"/>
      <c r="G749" s="8"/>
      <c r="I749" s="8"/>
    </row>
    <row r="750" spans="1:9" x14ac:dyDescent="0.25">
      <c r="A750" s="8"/>
      <c r="E750" s="8"/>
      <c r="F750" s="8"/>
      <c r="G750" s="8"/>
      <c r="I750" s="8"/>
    </row>
    <row r="751" spans="1:9" x14ac:dyDescent="0.25">
      <c r="A751" s="8"/>
      <c r="E751" s="8"/>
      <c r="F751" s="8"/>
      <c r="G751" s="8"/>
      <c r="I751" s="8"/>
    </row>
    <row r="752" spans="1:9" x14ac:dyDescent="0.25">
      <c r="A752" s="8"/>
      <c r="E752" s="8"/>
      <c r="F752" s="8"/>
      <c r="G752" s="8"/>
      <c r="I752" s="8"/>
    </row>
    <row r="753" spans="1:9" x14ac:dyDescent="0.25">
      <c r="A753" s="8"/>
      <c r="E753" s="8"/>
      <c r="F753" s="8"/>
      <c r="G753" s="8"/>
      <c r="I753" s="8"/>
    </row>
    <row r="754" spans="1:9" x14ac:dyDescent="0.25">
      <c r="A754" s="8"/>
      <c r="E754" s="8"/>
      <c r="F754" s="8"/>
      <c r="G754" s="8"/>
      <c r="I754" s="8"/>
    </row>
    <row r="755" spans="1:9" x14ac:dyDescent="0.25">
      <c r="A755" s="8"/>
      <c r="E755" s="8"/>
      <c r="F755" s="8"/>
      <c r="G755" s="8"/>
      <c r="I755" s="8"/>
    </row>
    <row r="756" spans="1:9" x14ac:dyDescent="0.25">
      <c r="A756" s="8"/>
      <c r="E756" s="8"/>
      <c r="F756" s="8"/>
      <c r="G756" s="8"/>
      <c r="I756" s="8"/>
    </row>
    <row r="757" spans="1:9" x14ac:dyDescent="0.25">
      <c r="A757" s="8"/>
      <c r="E757" s="8"/>
      <c r="F757" s="8"/>
      <c r="G757" s="8"/>
      <c r="I757" s="8"/>
    </row>
    <row r="758" spans="1:9" x14ac:dyDescent="0.25">
      <c r="A758" s="8"/>
      <c r="E758" s="8"/>
      <c r="F758" s="8"/>
      <c r="G758" s="8"/>
      <c r="I758" s="8"/>
    </row>
    <row r="759" spans="1:9" x14ac:dyDescent="0.25">
      <c r="A759" s="8"/>
      <c r="E759" s="8"/>
      <c r="F759" s="8"/>
      <c r="G759" s="8"/>
      <c r="I759" s="8"/>
    </row>
    <row r="760" spans="1:9" x14ac:dyDescent="0.25">
      <c r="A760" s="8"/>
      <c r="E760" s="8"/>
      <c r="F760" s="8"/>
      <c r="G760" s="8"/>
      <c r="I760" s="8"/>
    </row>
    <row r="761" spans="1:9" x14ac:dyDescent="0.25">
      <c r="A761" s="8"/>
      <c r="E761" s="8"/>
      <c r="F761" s="8"/>
      <c r="G761" s="8"/>
      <c r="I761" s="8"/>
    </row>
    <row r="762" spans="1:9" x14ac:dyDescent="0.25">
      <c r="A762" s="8"/>
      <c r="E762" s="8"/>
      <c r="F762" s="8"/>
      <c r="G762" s="8"/>
      <c r="I762" s="8"/>
    </row>
    <row r="763" spans="1:9" x14ac:dyDescent="0.25">
      <c r="A763" s="8"/>
      <c r="E763" s="8"/>
      <c r="F763" s="8"/>
      <c r="G763" s="8"/>
      <c r="I763" s="8"/>
    </row>
    <row r="764" spans="1:9" x14ac:dyDescent="0.25">
      <c r="A764" s="8"/>
      <c r="E764" s="8"/>
      <c r="F764" s="8"/>
      <c r="G764" s="8"/>
      <c r="I764" s="8"/>
    </row>
    <row r="765" spans="1:9" x14ac:dyDescent="0.25">
      <c r="A765" s="8"/>
      <c r="E765" s="8"/>
      <c r="F765" s="8"/>
      <c r="G765" s="8"/>
      <c r="I765" s="8"/>
    </row>
    <row r="766" spans="1:9" x14ac:dyDescent="0.25">
      <c r="A766" s="8"/>
      <c r="E766" s="8"/>
      <c r="F766" s="8"/>
      <c r="G766" s="8"/>
      <c r="I766" s="8"/>
    </row>
    <row r="767" spans="1:9" x14ac:dyDescent="0.25">
      <c r="A767" s="8"/>
      <c r="E767" s="8"/>
      <c r="F767" s="8"/>
      <c r="G767" s="8"/>
      <c r="I767" s="8"/>
    </row>
    <row r="768" spans="1:9" x14ac:dyDescent="0.25">
      <c r="A768" s="8"/>
      <c r="E768" s="8"/>
      <c r="F768" s="8"/>
      <c r="G768" s="8"/>
      <c r="I768" s="8"/>
    </row>
    <row r="769" spans="1:9" x14ac:dyDescent="0.25">
      <c r="A769" s="8"/>
      <c r="E769" s="8"/>
      <c r="F769" s="8"/>
      <c r="G769" s="8"/>
      <c r="I769" s="8"/>
    </row>
    <row r="770" spans="1:9" x14ac:dyDescent="0.25">
      <c r="A770" s="8"/>
      <c r="E770" s="8"/>
      <c r="F770" s="8"/>
      <c r="G770" s="8"/>
      <c r="I770" s="8"/>
    </row>
    <row r="771" spans="1:9" x14ac:dyDescent="0.25">
      <c r="A771" s="8"/>
      <c r="E771" s="8"/>
      <c r="F771" s="8"/>
      <c r="G771" s="8"/>
      <c r="I771" s="8"/>
    </row>
    <row r="772" spans="1:9" x14ac:dyDescent="0.25">
      <c r="A772" s="8"/>
      <c r="E772" s="8"/>
      <c r="F772" s="8"/>
      <c r="G772" s="8"/>
      <c r="I772" s="8"/>
    </row>
    <row r="773" spans="1:9" x14ac:dyDescent="0.25">
      <c r="A773" s="8"/>
      <c r="E773" s="8"/>
      <c r="F773" s="8"/>
      <c r="G773" s="8"/>
      <c r="I773" s="8"/>
    </row>
    <row r="774" spans="1:9" x14ac:dyDescent="0.25">
      <c r="A774" s="8"/>
      <c r="E774" s="8"/>
      <c r="F774" s="8"/>
      <c r="G774" s="8"/>
      <c r="I774" s="8"/>
    </row>
    <row r="775" spans="1:9" x14ac:dyDescent="0.25">
      <c r="A775" s="8"/>
      <c r="E775" s="8"/>
      <c r="F775" s="8"/>
      <c r="G775" s="8"/>
      <c r="I775" s="8"/>
    </row>
    <row r="776" spans="1:9" x14ac:dyDescent="0.25">
      <c r="A776" s="8"/>
      <c r="E776" s="8"/>
      <c r="F776" s="8"/>
      <c r="G776" s="8"/>
      <c r="I776" s="8"/>
    </row>
    <row r="777" spans="1:9" x14ac:dyDescent="0.25">
      <c r="A777" s="8"/>
      <c r="E777" s="8"/>
      <c r="F777" s="8"/>
      <c r="G777" s="8"/>
      <c r="I777" s="8"/>
    </row>
    <row r="778" spans="1:9" x14ac:dyDescent="0.25">
      <c r="A778" s="8"/>
      <c r="E778" s="8"/>
      <c r="F778" s="8"/>
      <c r="G778" s="8"/>
      <c r="I778" s="8"/>
    </row>
    <row r="779" spans="1:9" x14ac:dyDescent="0.25">
      <c r="A779" s="8"/>
      <c r="E779" s="8"/>
      <c r="F779" s="8"/>
      <c r="G779" s="8"/>
      <c r="I779" s="8"/>
    </row>
    <row r="780" spans="1:9" x14ac:dyDescent="0.25">
      <c r="A780" s="8"/>
      <c r="E780" s="8"/>
      <c r="F780" s="8"/>
      <c r="G780" s="8"/>
      <c r="I780" s="8"/>
    </row>
    <row r="781" spans="1:9" x14ac:dyDescent="0.25">
      <c r="A781" s="8"/>
      <c r="E781" s="8"/>
      <c r="F781" s="8"/>
      <c r="G781" s="8"/>
      <c r="I781" s="8"/>
    </row>
    <row r="782" spans="1:9" x14ac:dyDescent="0.25">
      <c r="A782" s="8"/>
      <c r="E782" s="8"/>
      <c r="F782" s="8"/>
      <c r="G782" s="8"/>
      <c r="I782" s="8"/>
    </row>
    <row r="783" spans="1:9" x14ac:dyDescent="0.25">
      <c r="A783" s="8"/>
      <c r="E783" s="8"/>
      <c r="F783" s="8"/>
      <c r="G783" s="8"/>
      <c r="I783" s="8"/>
    </row>
    <row r="784" spans="1:9" x14ac:dyDescent="0.25">
      <c r="A784" s="8"/>
      <c r="E784" s="8"/>
      <c r="F784" s="8"/>
      <c r="G784" s="8"/>
      <c r="I784" s="8"/>
    </row>
    <row r="785" spans="1:9" x14ac:dyDescent="0.25">
      <c r="A785" s="8"/>
      <c r="E785" s="8"/>
      <c r="F785" s="8"/>
      <c r="G785" s="8"/>
      <c r="I785" s="8"/>
    </row>
    <row r="786" spans="1:9" x14ac:dyDescent="0.25">
      <c r="A786" s="8"/>
      <c r="E786" s="8"/>
      <c r="F786" s="8"/>
      <c r="G786" s="8"/>
      <c r="I786" s="8"/>
    </row>
    <row r="787" spans="1:9" x14ac:dyDescent="0.25">
      <c r="A787" s="8"/>
      <c r="E787" s="8"/>
      <c r="F787" s="8"/>
      <c r="G787" s="8"/>
      <c r="I787" s="8"/>
    </row>
    <row r="788" spans="1:9" x14ac:dyDescent="0.25">
      <c r="A788" s="8"/>
      <c r="E788" s="8"/>
      <c r="F788" s="8"/>
      <c r="G788" s="8"/>
      <c r="I788" s="8"/>
    </row>
    <row r="789" spans="1:9" x14ac:dyDescent="0.25">
      <c r="A789" s="8"/>
      <c r="E789" s="8"/>
      <c r="F789" s="8"/>
      <c r="G789" s="8"/>
      <c r="I789" s="8"/>
    </row>
    <row r="790" spans="1:9" x14ac:dyDescent="0.25">
      <c r="A790" s="8"/>
      <c r="E790" s="8"/>
      <c r="F790" s="8"/>
      <c r="G790" s="8"/>
      <c r="I790" s="8"/>
    </row>
    <row r="791" spans="1:9" x14ac:dyDescent="0.25">
      <c r="A791" s="8"/>
      <c r="E791" s="8"/>
      <c r="F791" s="8"/>
      <c r="G791" s="8"/>
      <c r="I791" s="8"/>
    </row>
    <row r="792" spans="1:9" x14ac:dyDescent="0.25">
      <c r="A792" s="8"/>
      <c r="E792" s="8"/>
      <c r="F792" s="8"/>
      <c r="G792" s="8"/>
      <c r="I792" s="8"/>
    </row>
    <row r="793" spans="1:9" x14ac:dyDescent="0.25">
      <c r="A793" s="8"/>
      <c r="E793" s="8"/>
      <c r="F793" s="8"/>
      <c r="G793" s="8"/>
      <c r="I793" s="8"/>
    </row>
    <row r="794" spans="1:9" x14ac:dyDescent="0.25">
      <c r="A794" s="8"/>
      <c r="E794" s="8"/>
      <c r="F794" s="8"/>
      <c r="G794" s="8"/>
      <c r="I794" s="8"/>
    </row>
    <row r="795" spans="1:9" x14ac:dyDescent="0.25">
      <c r="A795" s="8"/>
      <c r="E795" s="8"/>
      <c r="F795" s="8"/>
      <c r="G795" s="8"/>
      <c r="I795" s="8"/>
    </row>
    <row r="796" spans="1:9" x14ac:dyDescent="0.25">
      <c r="A796" s="8"/>
      <c r="E796" s="8"/>
      <c r="F796" s="8"/>
      <c r="G796" s="8"/>
      <c r="I796" s="8"/>
    </row>
    <row r="797" spans="1:9" x14ac:dyDescent="0.25">
      <c r="A797" s="8"/>
      <c r="E797" s="8"/>
      <c r="F797" s="8"/>
      <c r="G797" s="8"/>
      <c r="I797" s="8"/>
    </row>
    <row r="798" spans="1:9" x14ac:dyDescent="0.25">
      <c r="A798" s="8"/>
      <c r="E798" s="8"/>
      <c r="F798" s="8"/>
      <c r="G798" s="8"/>
      <c r="I798" s="8"/>
    </row>
    <row r="799" spans="1:9" x14ac:dyDescent="0.25">
      <c r="A799" s="8"/>
      <c r="E799" s="8"/>
      <c r="F799" s="8"/>
      <c r="G799" s="8"/>
      <c r="I799" s="8"/>
    </row>
    <row r="800" spans="1:9" x14ac:dyDescent="0.25">
      <c r="A800" s="8"/>
      <c r="E800" s="8"/>
      <c r="F800" s="8"/>
      <c r="G800" s="8"/>
      <c r="I800" s="8"/>
    </row>
    <row r="801" spans="1:9" x14ac:dyDescent="0.25">
      <c r="A801" s="8"/>
      <c r="E801" s="8"/>
      <c r="F801" s="8"/>
      <c r="G801" s="8"/>
      <c r="I801" s="8"/>
    </row>
    <row r="802" spans="1:9" x14ac:dyDescent="0.25">
      <c r="A802" s="8"/>
      <c r="E802" s="8"/>
      <c r="F802" s="8"/>
      <c r="G802" s="8"/>
      <c r="I802" s="8"/>
    </row>
    <row r="803" spans="1:9" x14ac:dyDescent="0.25">
      <c r="A803" s="8"/>
      <c r="E803" s="8"/>
      <c r="F803" s="8"/>
      <c r="G803" s="8"/>
      <c r="I803" s="8"/>
    </row>
    <row r="804" spans="1:9" x14ac:dyDescent="0.25">
      <c r="A804" s="8"/>
      <c r="E804" s="8"/>
      <c r="F804" s="8"/>
      <c r="G804" s="8"/>
      <c r="I804" s="8"/>
    </row>
    <row r="805" spans="1:9" x14ac:dyDescent="0.25">
      <c r="A805" s="8"/>
      <c r="E805" s="8"/>
      <c r="F805" s="8"/>
      <c r="G805" s="8"/>
      <c r="I805" s="8"/>
    </row>
    <row r="806" spans="1:9" x14ac:dyDescent="0.25">
      <c r="A806" s="8"/>
      <c r="E806" s="8"/>
      <c r="F806" s="8"/>
      <c r="G806" s="8"/>
      <c r="I806" s="8"/>
    </row>
    <row r="807" spans="1:9" x14ac:dyDescent="0.25">
      <c r="A807" s="8"/>
      <c r="E807" s="8"/>
      <c r="F807" s="8"/>
      <c r="G807" s="8"/>
      <c r="I807" s="8"/>
    </row>
    <row r="808" spans="1:9" x14ac:dyDescent="0.25">
      <c r="A808" s="8"/>
      <c r="E808" s="8"/>
      <c r="F808" s="8"/>
      <c r="G808" s="8"/>
      <c r="I808" s="8"/>
    </row>
    <row r="809" spans="1:9" x14ac:dyDescent="0.25">
      <c r="A809" s="8"/>
      <c r="E809" s="8"/>
      <c r="F809" s="8"/>
      <c r="G809" s="8"/>
      <c r="I809" s="8"/>
    </row>
    <row r="810" spans="1:9" x14ac:dyDescent="0.25">
      <c r="A810" s="8"/>
      <c r="E810" s="8"/>
      <c r="F810" s="8"/>
      <c r="G810" s="8"/>
      <c r="I810" s="8"/>
    </row>
    <row r="811" spans="1:9" x14ac:dyDescent="0.25">
      <c r="A811" s="8"/>
      <c r="E811" s="8"/>
      <c r="F811" s="8"/>
      <c r="G811" s="8"/>
      <c r="I811" s="8"/>
    </row>
    <row r="812" spans="1:9" x14ac:dyDescent="0.25">
      <c r="A812" s="8"/>
      <c r="E812" s="8"/>
      <c r="F812" s="8"/>
      <c r="G812" s="8"/>
      <c r="I812" s="8"/>
    </row>
    <row r="813" spans="1:9" x14ac:dyDescent="0.25">
      <c r="A813" s="8"/>
      <c r="E813" s="8"/>
      <c r="F813" s="8"/>
      <c r="G813" s="8"/>
      <c r="I813" s="8"/>
    </row>
    <row r="814" spans="1:9" x14ac:dyDescent="0.25">
      <c r="A814" s="8"/>
      <c r="E814" s="8"/>
      <c r="F814" s="8"/>
      <c r="G814" s="8"/>
      <c r="I814" s="8"/>
    </row>
    <row r="815" spans="1:9" x14ac:dyDescent="0.25">
      <c r="A815" s="8"/>
      <c r="E815" s="8"/>
      <c r="F815" s="8"/>
      <c r="G815" s="8"/>
      <c r="I815" s="8"/>
    </row>
    <row r="816" spans="1:9" x14ac:dyDescent="0.25">
      <c r="A816" s="8"/>
      <c r="E816" s="8"/>
      <c r="F816" s="8"/>
      <c r="G816" s="8"/>
      <c r="I816" s="8"/>
    </row>
    <row r="817" spans="1:9" x14ac:dyDescent="0.25">
      <c r="A817" s="8"/>
      <c r="E817" s="8"/>
      <c r="F817" s="8"/>
      <c r="G817" s="8"/>
      <c r="I817" s="8"/>
    </row>
    <row r="818" spans="1:9" x14ac:dyDescent="0.25">
      <c r="A818" s="8"/>
      <c r="E818" s="8"/>
      <c r="F818" s="8"/>
      <c r="G818" s="8"/>
      <c r="I818" s="8"/>
    </row>
    <row r="819" spans="1:9" x14ac:dyDescent="0.25">
      <c r="A819" s="8"/>
      <c r="E819" s="8"/>
      <c r="F819" s="8"/>
      <c r="G819" s="8"/>
      <c r="I819" s="8"/>
    </row>
    <row r="820" spans="1:9" x14ac:dyDescent="0.25">
      <c r="A820" s="8"/>
      <c r="E820" s="8"/>
      <c r="F820" s="8"/>
      <c r="G820" s="8"/>
      <c r="I820" s="8"/>
    </row>
    <row r="821" spans="1:9" x14ac:dyDescent="0.25">
      <c r="A821" s="8"/>
      <c r="E821" s="8"/>
      <c r="F821" s="8"/>
      <c r="G821" s="8"/>
      <c r="I821" s="8"/>
    </row>
    <row r="822" spans="1:9" x14ac:dyDescent="0.25">
      <c r="A822" s="8"/>
      <c r="E822" s="8"/>
      <c r="F822" s="8"/>
      <c r="G822" s="8"/>
      <c r="I822" s="8"/>
    </row>
    <row r="823" spans="1:9" x14ac:dyDescent="0.25">
      <c r="A823" s="8"/>
      <c r="E823" s="8"/>
      <c r="F823" s="8"/>
      <c r="G823" s="8"/>
      <c r="I823" s="8"/>
    </row>
    <row r="824" spans="1:9" x14ac:dyDescent="0.25">
      <c r="A824" s="8"/>
      <c r="E824" s="8"/>
      <c r="F824" s="8"/>
      <c r="G824" s="8"/>
      <c r="I824" s="8"/>
    </row>
    <row r="825" spans="1:9" x14ac:dyDescent="0.25">
      <c r="A825" s="8"/>
      <c r="E825" s="8"/>
      <c r="F825" s="8"/>
      <c r="G825" s="8"/>
      <c r="I825" s="8"/>
    </row>
    <row r="826" spans="1:9" x14ac:dyDescent="0.25">
      <c r="A826" s="8"/>
      <c r="E826" s="8"/>
      <c r="F826" s="8"/>
      <c r="G826" s="8"/>
      <c r="I826" s="8"/>
    </row>
    <row r="827" spans="1:9" x14ac:dyDescent="0.25">
      <c r="A827" s="8"/>
      <c r="E827" s="8"/>
      <c r="F827" s="8"/>
      <c r="G827" s="8"/>
      <c r="I827" s="8"/>
    </row>
    <row r="828" spans="1:9" x14ac:dyDescent="0.25">
      <c r="A828" s="8"/>
      <c r="E828" s="8"/>
      <c r="F828" s="8"/>
      <c r="G828" s="8"/>
      <c r="I828" s="8"/>
    </row>
    <row r="829" spans="1:9" x14ac:dyDescent="0.25">
      <c r="A829" s="8"/>
      <c r="E829" s="8"/>
      <c r="F829" s="8"/>
      <c r="G829" s="8"/>
      <c r="I829" s="8"/>
    </row>
    <row r="830" spans="1:9" x14ac:dyDescent="0.25">
      <c r="A830" s="8"/>
      <c r="E830" s="8"/>
      <c r="F830" s="8"/>
      <c r="G830" s="8"/>
      <c r="I830" s="8"/>
    </row>
    <row r="831" spans="1:9" x14ac:dyDescent="0.25">
      <c r="A831" s="8"/>
      <c r="E831" s="8"/>
      <c r="F831" s="8"/>
      <c r="G831" s="8"/>
      <c r="I831" s="8"/>
    </row>
    <row r="832" spans="1:9" x14ac:dyDescent="0.25">
      <c r="A832" s="8"/>
      <c r="E832" s="8"/>
      <c r="F832" s="8"/>
      <c r="G832" s="8"/>
      <c r="I832" s="8"/>
    </row>
    <row r="833" spans="1:9" x14ac:dyDescent="0.25">
      <c r="A833" s="8"/>
      <c r="E833" s="8"/>
      <c r="F833" s="8"/>
      <c r="G833" s="8"/>
      <c r="I833" s="8"/>
    </row>
    <row r="834" spans="1:9" x14ac:dyDescent="0.25">
      <c r="A834" s="8"/>
      <c r="E834" s="8"/>
      <c r="F834" s="8"/>
      <c r="G834" s="8"/>
      <c r="I834" s="8"/>
    </row>
    <row r="835" spans="1:9" x14ac:dyDescent="0.25">
      <c r="A835" s="8"/>
      <c r="E835" s="8"/>
      <c r="F835" s="8"/>
      <c r="G835" s="8"/>
      <c r="I835" s="8"/>
    </row>
    <row r="836" spans="1:9" x14ac:dyDescent="0.25">
      <c r="A836" s="8"/>
      <c r="E836" s="8"/>
      <c r="F836" s="8"/>
      <c r="G836" s="8"/>
      <c r="I836" s="8"/>
    </row>
    <row r="837" spans="1:9" x14ac:dyDescent="0.25">
      <c r="A837" s="8"/>
      <c r="E837" s="8"/>
      <c r="F837" s="8"/>
      <c r="G837" s="8"/>
      <c r="I837" s="8"/>
    </row>
    <row r="838" spans="1:9" x14ac:dyDescent="0.25">
      <c r="A838" s="8"/>
      <c r="E838" s="8"/>
      <c r="F838" s="8"/>
      <c r="G838" s="8"/>
      <c r="I838" s="8"/>
    </row>
    <row r="839" spans="1:9" x14ac:dyDescent="0.25">
      <c r="A839" s="8"/>
      <c r="E839" s="8"/>
      <c r="F839" s="8"/>
      <c r="G839" s="8"/>
      <c r="I839" s="8"/>
    </row>
    <row r="840" spans="1:9" x14ac:dyDescent="0.25">
      <c r="A840" s="8"/>
      <c r="E840" s="8"/>
      <c r="F840" s="8"/>
      <c r="G840" s="8"/>
      <c r="I840" s="8"/>
    </row>
    <row r="841" spans="1:9" x14ac:dyDescent="0.25">
      <c r="A841" s="8"/>
      <c r="E841" s="8"/>
      <c r="F841" s="8"/>
      <c r="G841" s="8"/>
      <c r="I841" s="8"/>
    </row>
    <row r="842" spans="1:9" x14ac:dyDescent="0.25">
      <c r="A842" s="8"/>
      <c r="E842" s="8"/>
      <c r="F842" s="8"/>
      <c r="G842" s="8"/>
      <c r="I842" s="8"/>
    </row>
    <row r="843" spans="1:9" x14ac:dyDescent="0.25">
      <c r="A843" s="8"/>
      <c r="E843" s="8"/>
      <c r="F843" s="8"/>
      <c r="G843" s="8"/>
      <c r="I843" s="8"/>
    </row>
    <row r="844" spans="1:9" x14ac:dyDescent="0.25">
      <c r="A844" s="8"/>
      <c r="E844" s="8"/>
      <c r="F844" s="8"/>
      <c r="G844" s="8"/>
      <c r="I844" s="8"/>
    </row>
    <row r="845" spans="1:9" x14ac:dyDescent="0.25">
      <c r="A845" s="8"/>
      <c r="E845" s="8"/>
      <c r="F845" s="8"/>
      <c r="G845" s="8"/>
      <c r="I845" s="8"/>
    </row>
    <row r="846" spans="1:9" x14ac:dyDescent="0.25">
      <c r="A846" s="8"/>
      <c r="E846" s="8"/>
      <c r="F846" s="8"/>
      <c r="G846" s="8"/>
      <c r="I846" s="8"/>
    </row>
    <row r="847" spans="1:9" x14ac:dyDescent="0.25">
      <c r="A847" s="8"/>
      <c r="E847" s="8"/>
      <c r="F847" s="8"/>
      <c r="G847" s="8"/>
      <c r="I847" s="8"/>
    </row>
    <row r="848" spans="1:9" x14ac:dyDescent="0.25">
      <c r="A848" s="8"/>
      <c r="E848" s="8"/>
      <c r="F848" s="8"/>
      <c r="G848" s="8"/>
      <c r="I848" s="8"/>
    </row>
    <row r="849" spans="1:9" x14ac:dyDescent="0.25">
      <c r="A849" s="8"/>
      <c r="E849" s="8"/>
      <c r="F849" s="8"/>
      <c r="G849" s="8"/>
      <c r="I849" s="8"/>
    </row>
    <row r="850" spans="1:9" x14ac:dyDescent="0.25">
      <c r="A850" s="8"/>
      <c r="E850" s="8"/>
      <c r="F850" s="8"/>
      <c r="G850" s="8"/>
      <c r="I850" s="8"/>
    </row>
    <row r="851" spans="1:9" x14ac:dyDescent="0.25">
      <c r="A851" s="8"/>
      <c r="E851" s="8"/>
      <c r="F851" s="8"/>
      <c r="G851" s="8"/>
      <c r="I851" s="8"/>
    </row>
    <row r="852" spans="1:9" x14ac:dyDescent="0.25">
      <c r="A852" s="8"/>
      <c r="E852" s="8"/>
      <c r="F852" s="8"/>
      <c r="G852" s="8"/>
      <c r="I852" s="8"/>
    </row>
    <row r="853" spans="1:9" x14ac:dyDescent="0.25">
      <c r="A853" s="8"/>
      <c r="E853" s="8"/>
      <c r="F853" s="8"/>
      <c r="G853" s="8"/>
      <c r="I853" s="8"/>
    </row>
    <row r="854" spans="1:9" x14ac:dyDescent="0.25">
      <c r="A854" s="8"/>
      <c r="E854" s="8"/>
      <c r="F854" s="8"/>
      <c r="G854" s="8"/>
      <c r="I854" s="8"/>
    </row>
    <row r="855" spans="1:9" x14ac:dyDescent="0.25">
      <c r="A855" s="8"/>
      <c r="E855" s="8"/>
      <c r="F855" s="8"/>
      <c r="G855" s="8"/>
      <c r="I855" s="8"/>
    </row>
    <row r="856" spans="1:9" x14ac:dyDescent="0.25">
      <c r="A856" s="8"/>
      <c r="E856" s="8"/>
      <c r="F856" s="8"/>
      <c r="G856" s="8"/>
      <c r="I856" s="8"/>
    </row>
    <row r="857" spans="1:9" x14ac:dyDescent="0.25">
      <c r="A857" s="8"/>
      <c r="E857" s="8"/>
      <c r="F857" s="8"/>
      <c r="G857" s="8"/>
      <c r="I857" s="8"/>
    </row>
    <row r="858" spans="1:9" x14ac:dyDescent="0.25">
      <c r="A858" s="8"/>
      <c r="E858" s="8"/>
      <c r="F858" s="8"/>
      <c r="G858" s="8"/>
      <c r="I858" s="8"/>
    </row>
    <row r="859" spans="1:9" x14ac:dyDescent="0.25">
      <c r="A859" s="8"/>
      <c r="E859" s="8"/>
      <c r="F859" s="8"/>
      <c r="G859" s="8"/>
      <c r="I859" s="8"/>
    </row>
    <row r="860" spans="1:9" x14ac:dyDescent="0.25">
      <c r="A860" s="8"/>
      <c r="E860" s="8"/>
      <c r="F860" s="8"/>
      <c r="G860" s="8"/>
      <c r="I860" s="8"/>
    </row>
    <row r="861" spans="1:9" x14ac:dyDescent="0.25">
      <c r="A861" s="8"/>
      <c r="E861" s="8"/>
      <c r="F861" s="8"/>
      <c r="G861" s="8"/>
      <c r="I861" s="8"/>
    </row>
    <row r="862" spans="1:9" x14ac:dyDescent="0.25">
      <c r="A862" s="8"/>
      <c r="E862" s="8"/>
      <c r="F862" s="8"/>
      <c r="G862" s="8"/>
      <c r="I862" s="8"/>
    </row>
    <row r="863" spans="1:9" x14ac:dyDescent="0.25">
      <c r="A863" s="8"/>
      <c r="E863" s="8"/>
      <c r="F863" s="8"/>
      <c r="G863" s="8"/>
      <c r="I863" s="8"/>
    </row>
    <row r="864" spans="1:9" x14ac:dyDescent="0.25">
      <c r="A864" s="8"/>
      <c r="E864" s="8"/>
      <c r="F864" s="8"/>
      <c r="G864" s="8"/>
      <c r="I864" s="8"/>
    </row>
    <row r="865" spans="1:9" x14ac:dyDescent="0.25">
      <c r="A865" s="8"/>
      <c r="E865" s="8"/>
      <c r="F865" s="8"/>
      <c r="G865" s="8"/>
      <c r="I865" s="8"/>
    </row>
    <row r="866" spans="1:9" x14ac:dyDescent="0.25">
      <c r="A866" s="8"/>
      <c r="E866" s="8"/>
      <c r="F866" s="8"/>
      <c r="G866" s="8"/>
      <c r="I866" s="8"/>
    </row>
    <row r="867" spans="1:9" x14ac:dyDescent="0.25">
      <c r="A867" s="8"/>
      <c r="E867" s="8"/>
      <c r="F867" s="8"/>
      <c r="G867" s="8"/>
      <c r="I867" s="8"/>
    </row>
    <row r="868" spans="1:9" x14ac:dyDescent="0.25">
      <c r="A868" s="8"/>
      <c r="E868" s="8"/>
      <c r="F868" s="8"/>
      <c r="G868" s="8"/>
      <c r="I868" s="8"/>
    </row>
    <row r="869" spans="1:9" x14ac:dyDescent="0.25">
      <c r="A869" s="8"/>
      <c r="E869" s="8"/>
      <c r="F869" s="8"/>
      <c r="G869" s="8"/>
      <c r="I869" s="8"/>
    </row>
    <row r="870" spans="1:9" x14ac:dyDescent="0.25">
      <c r="A870" s="8"/>
      <c r="E870" s="8"/>
      <c r="F870" s="8"/>
      <c r="G870" s="8"/>
      <c r="I870" s="8"/>
    </row>
    <row r="871" spans="1:9" x14ac:dyDescent="0.25">
      <c r="A871" s="8"/>
      <c r="E871" s="8"/>
      <c r="F871" s="8"/>
      <c r="G871" s="8"/>
      <c r="I871" s="8"/>
    </row>
    <row r="872" spans="1:9" x14ac:dyDescent="0.25">
      <c r="A872" s="8"/>
      <c r="E872" s="8"/>
      <c r="F872" s="8"/>
      <c r="G872" s="8"/>
      <c r="I872" s="8"/>
    </row>
    <row r="873" spans="1:9" x14ac:dyDescent="0.25">
      <c r="A873" s="8"/>
      <c r="E873" s="8"/>
      <c r="F873" s="8"/>
      <c r="G873" s="8"/>
      <c r="I873" s="8"/>
    </row>
    <row r="874" spans="1:9" x14ac:dyDescent="0.25">
      <c r="A874" s="8"/>
      <c r="E874" s="8"/>
      <c r="F874" s="8"/>
      <c r="G874" s="8"/>
      <c r="I874" s="8"/>
    </row>
    <row r="875" spans="1:9" x14ac:dyDescent="0.25">
      <c r="A875" s="8"/>
      <c r="E875" s="8"/>
      <c r="F875" s="8"/>
      <c r="G875" s="8"/>
      <c r="I875" s="8"/>
    </row>
    <row r="876" spans="1:9" x14ac:dyDescent="0.25">
      <c r="A876" s="8"/>
      <c r="E876" s="8"/>
      <c r="F876" s="8"/>
      <c r="G876" s="8"/>
      <c r="I876" s="8"/>
    </row>
    <row r="877" spans="1:9" x14ac:dyDescent="0.25">
      <c r="A877" s="8"/>
      <c r="E877" s="8"/>
      <c r="F877" s="8"/>
      <c r="G877" s="8"/>
      <c r="I877" s="8"/>
    </row>
    <row r="878" spans="1:9" x14ac:dyDescent="0.25">
      <c r="A878" s="8"/>
      <c r="E878" s="8"/>
      <c r="F878" s="8"/>
      <c r="G878" s="8"/>
      <c r="I878" s="8"/>
    </row>
    <row r="879" spans="1:9" x14ac:dyDescent="0.25">
      <c r="A879" s="8"/>
      <c r="E879" s="8"/>
      <c r="F879" s="8"/>
      <c r="G879" s="8"/>
      <c r="I879" s="8"/>
    </row>
    <row r="880" spans="1:9" x14ac:dyDescent="0.25">
      <c r="A880" s="8"/>
      <c r="E880" s="8"/>
      <c r="F880" s="8"/>
      <c r="G880" s="8"/>
      <c r="I880" s="8"/>
    </row>
    <row r="881" spans="1:9" x14ac:dyDescent="0.25">
      <c r="A881" s="8"/>
      <c r="E881" s="8"/>
      <c r="F881" s="8"/>
      <c r="G881" s="8"/>
      <c r="I881" s="8"/>
    </row>
    <row r="882" spans="1:9" x14ac:dyDescent="0.25">
      <c r="A882" s="8"/>
      <c r="E882" s="8"/>
      <c r="F882" s="8"/>
      <c r="G882" s="8"/>
      <c r="I882" s="8"/>
    </row>
    <row r="883" spans="1:9" x14ac:dyDescent="0.25">
      <c r="A883" s="8"/>
      <c r="E883" s="8"/>
      <c r="F883" s="8"/>
      <c r="G883" s="8"/>
      <c r="I883" s="8"/>
    </row>
    <row r="884" spans="1:9" x14ac:dyDescent="0.25">
      <c r="A884" s="8"/>
      <c r="E884" s="8"/>
      <c r="F884" s="8"/>
      <c r="G884" s="8"/>
      <c r="I884" s="8"/>
    </row>
    <row r="885" spans="1:9" x14ac:dyDescent="0.25">
      <c r="A885" s="8"/>
      <c r="E885" s="8"/>
      <c r="F885" s="8"/>
      <c r="G885" s="8"/>
      <c r="I885" s="8"/>
    </row>
    <row r="886" spans="1:9" x14ac:dyDescent="0.25">
      <c r="A886" s="8"/>
      <c r="E886" s="8"/>
      <c r="F886" s="8"/>
      <c r="G886" s="8"/>
      <c r="I886" s="8"/>
    </row>
    <row r="887" spans="1:9" x14ac:dyDescent="0.25">
      <c r="A887" s="8"/>
      <c r="E887" s="8"/>
      <c r="F887" s="8"/>
      <c r="G887" s="8"/>
      <c r="I887" s="8"/>
    </row>
    <row r="888" spans="1:9" x14ac:dyDescent="0.25">
      <c r="A888" s="8"/>
      <c r="E888" s="8"/>
      <c r="F888" s="8"/>
      <c r="G888" s="8"/>
      <c r="I888" s="8"/>
    </row>
    <row r="889" spans="1:9" x14ac:dyDescent="0.25">
      <c r="A889" s="8"/>
      <c r="E889" s="8"/>
      <c r="F889" s="8"/>
      <c r="G889" s="8"/>
      <c r="I889" s="8"/>
    </row>
    <row r="890" spans="1:9" x14ac:dyDescent="0.25">
      <c r="A890" s="8"/>
      <c r="E890" s="8"/>
      <c r="F890" s="8"/>
      <c r="G890" s="8"/>
      <c r="I890" s="8"/>
    </row>
    <row r="891" spans="1:9" x14ac:dyDescent="0.25">
      <c r="A891" s="8"/>
      <c r="E891" s="8"/>
      <c r="F891" s="8"/>
      <c r="G891" s="8"/>
      <c r="I891" s="8"/>
    </row>
    <row r="892" spans="1:9" x14ac:dyDescent="0.25">
      <c r="A892" s="8"/>
      <c r="E892" s="8"/>
      <c r="F892" s="8"/>
      <c r="G892" s="8"/>
      <c r="I892" s="8"/>
    </row>
    <row r="893" spans="1:9" x14ac:dyDescent="0.25">
      <c r="A893" s="8"/>
      <c r="E893" s="8"/>
      <c r="F893" s="8"/>
      <c r="G893" s="8"/>
      <c r="I893" s="8"/>
    </row>
    <row r="894" spans="1:9" x14ac:dyDescent="0.25">
      <c r="A894" s="8"/>
      <c r="E894" s="8"/>
      <c r="F894" s="8"/>
      <c r="G894" s="8"/>
      <c r="I894" s="8"/>
    </row>
    <row r="895" spans="1:9" x14ac:dyDescent="0.25">
      <c r="A895" s="8"/>
      <c r="E895" s="8"/>
      <c r="F895" s="8"/>
      <c r="G895" s="8"/>
      <c r="I895" s="8"/>
    </row>
    <row r="896" spans="1:9" x14ac:dyDescent="0.25">
      <c r="A896" s="8"/>
      <c r="E896" s="8"/>
      <c r="F896" s="8"/>
      <c r="G896" s="8"/>
      <c r="I896" s="8"/>
    </row>
    <row r="897" spans="1:9" x14ac:dyDescent="0.25">
      <c r="A897" s="8"/>
      <c r="E897" s="8"/>
      <c r="F897" s="8"/>
      <c r="G897" s="8"/>
      <c r="I897" s="8"/>
    </row>
    <row r="898" spans="1:9" x14ac:dyDescent="0.25">
      <c r="A898" s="8"/>
      <c r="E898" s="8"/>
      <c r="F898" s="8"/>
      <c r="G898" s="8"/>
      <c r="I898" s="8"/>
    </row>
    <row r="899" spans="1:9" x14ac:dyDescent="0.25">
      <c r="A899" s="8"/>
      <c r="E899" s="8"/>
      <c r="F899" s="8"/>
      <c r="G899" s="8"/>
      <c r="I899" s="8"/>
    </row>
    <row r="900" spans="1:9" x14ac:dyDescent="0.25">
      <c r="A900" s="8"/>
      <c r="E900" s="8"/>
      <c r="F900" s="8"/>
      <c r="G900" s="8"/>
      <c r="I900" s="8"/>
    </row>
    <row r="901" spans="1:9" x14ac:dyDescent="0.25">
      <c r="A901" s="8"/>
      <c r="E901" s="8"/>
      <c r="F901" s="8"/>
      <c r="G901" s="8"/>
      <c r="I901" s="8"/>
    </row>
    <row r="902" spans="1:9" x14ac:dyDescent="0.25">
      <c r="A902" s="8"/>
      <c r="E902" s="8"/>
      <c r="F902" s="8"/>
      <c r="G902" s="8"/>
      <c r="I902" s="8"/>
    </row>
    <row r="903" spans="1:9" x14ac:dyDescent="0.25">
      <c r="A903" s="8"/>
      <c r="E903" s="8"/>
      <c r="F903" s="8"/>
      <c r="G903" s="8"/>
      <c r="I903" s="8"/>
    </row>
    <row r="904" spans="1:9" x14ac:dyDescent="0.25">
      <c r="A904" s="8"/>
      <c r="E904" s="8"/>
      <c r="F904" s="8"/>
      <c r="G904" s="8"/>
      <c r="I904" s="8"/>
    </row>
    <row r="905" spans="1:9" x14ac:dyDescent="0.25">
      <c r="A905" s="8"/>
      <c r="E905" s="8"/>
      <c r="F905" s="8"/>
      <c r="G905" s="8"/>
      <c r="I905" s="8"/>
    </row>
    <row r="906" spans="1:9" x14ac:dyDescent="0.25">
      <c r="A906" s="8"/>
      <c r="E906" s="8"/>
      <c r="F906" s="8"/>
      <c r="G906" s="8"/>
      <c r="I906" s="8"/>
    </row>
    <row r="907" spans="1:9" x14ac:dyDescent="0.25">
      <c r="A907" s="8"/>
      <c r="E907" s="8"/>
      <c r="F907" s="8"/>
      <c r="G907" s="8"/>
      <c r="I907" s="8"/>
    </row>
    <row r="908" spans="1:9" x14ac:dyDescent="0.25">
      <c r="A908" s="8"/>
      <c r="E908" s="8"/>
      <c r="F908" s="8"/>
      <c r="G908" s="8"/>
      <c r="I908" s="8"/>
    </row>
    <row r="909" spans="1:9" x14ac:dyDescent="0.25">
      <c r="A909" s="8"/>
      <c r="E909" s="8"/>
      <c r="F909" s="8"/>
      <c r="G909" s="8"/>
      <c r="I909" s="8"/>
    </row>
    <row r="910" spans="1:9" x14ac:dyDescent="0.25">
      <c r="A910" s="8"/>
      <c r="E910" s="8"/>
      <c r="F910" s="8"/>
      <c r="G910" s="8"/>
      <c r="I910" s="8"/>
    </row>
    <row r="911" spans="1:9" x14ac:dyDescent="0.25">
      <c r="A911" s="8"/>
      <c r="E911" s="8"/>
      <c r="F911" s="8"/>
      <c r="G911" s="8"/>
      <c r="I911" s="8"/>
    </row>
    <row r="912" spans="1:9" x14ac:dyDescent="0.25">
      <c r="A912" s="8"/>
      <c r="E912" s="8"/>
      <c r="F912" s="8"/>
      <c r="G912" s="8"/>
      <c r="I912" s="8"/>
    </row>
    <row r="913" spans="1:9" x14ac:dyDescent="0.25">
      <c r="A913" s="8"/>
      <c r="E913" s="8"/>
      <c r="F913" s="8"/>
      <c r="G913" s="8"/>
      <c r="I913" s="8"/>
    </row>
    <row r="914" spans="1:9" x14ac:dyDescent="0.25">
      <c r="A914" s="8"/>
      <c r="E914" s="8"/>
      <c r="F914" s="8"/>
      <c r="G914" s="8"/>
      <c r="I914" s="8"/>
    </row>
    <row r="915" spans="1:9" x14ac:dyDescent="0.25">
      <c r="A915" s="8"/>
      <c r="E915" s="8"/>
      <c r="F915" s="8"/>
      <c r="G915" s="8"/>
      <c r="I915" s="8"/>
    </row>
    <row r="916" spans="1:9" x14ac:dyDescent="0.25">
      <c r="A916" s="8"/>
      <c r="E916" s="8"/>
      <c r="F916" s="8"/>
      <c r="G916" s="8"/>
      <c r="I916" s="8"/>
    </row>
    <row r="917" spans="1:9" x14ac:dyDescent="0.25">
      <c r="A917" s="8"/>
      <c r="E917" s="8"/>
      <c r="F917" s="8"/>
      <c r="G917" s="8"/>
      <c r="I917" s="8"/>
    </row>
    <row r="918" spans="1:9" x14ac:dyDescent="0.25">
      <c r="A918" s="8"/>
      <c r="E918" s="8"/>
      <c r="F918" s="8"/>
      <c r="G918" s="8"/>
      <c r="I918" s="8"/>
    </row>
    <row r="919" spans="1:9" x14ac:dyDescent="0.25">
      <c r="A919" s="8"/>
      <c r="E919" s="8"/>
      <c r="F919" s="8"/>
      <c r="G919" s="8"/>
      <c r="I919" s="8"/>
    </row>
    <row r="920" spans="1:9" x14ac:dyDescent="0.25">
      <c r="A920" s="8"/>
      <c r="E920" s="8"/>
      <c r="F920" s="8"/>
      <c r="G920" s="8"/>
      <c r="I920" s="8"/>
    </row>
    <row r="921" spans="1:9" x14ac:dyDescent="0.25">
      <c r="A921" s="8"/>
      <c r="E921" s="8"/>
      <c r="F921" s="8"/>
      <c r="G921" s="8"/>
      <c r="I921" s="8"/>
    </row>
    <row r="922" spans="1:9" x14ac:dyDescent="0.25">
      <c r="A922" s="8"/>
      <c r="E922" s="8"/>
      <c r="F922" s="8"/>
      <c r="G922" s="8"/>
      <c r="I922" s="8"/>
    </row>
    <row r="923" spans="1:9" x14ac:dyDescent="0.25">
      <c r="A923" s="8"/>
      <c r="E923" s="8"/>
      <c r="F923" s="8"/>
      <c r="G923" s="8"/>
      <c r="I923" s="8"/>
    </row>
    <row r="924" spans="1:9" x14ac:dyDescent="0.25">
      <c r="A924" s="8"/>
      <c r="E924" s="8"/>
      <c r="F924" s="8"/>
      <c r="G924" s="8"/>
      <c r="I924" s="8"/>
    </row>
    <row r="925" spans="1:9" x14ac:dyDescent="0.25">
      <c r="A925" s="8"/>
      <c r="E925" s="8"/>
      <c r="F925" s="8"/>
      <c r="G925" s="8"/>
      <c r="I925" s="8"/>
    </row>
    <row r="926" spans="1:9" x14ac:dyDescent="0.25">
      <c r="A926" s="8"/>
      <c r="E926" s="8"/>
      <c r="F926" s="8"/>
      <c r="G926" s="8"/>
      <c r="I926" s="8"/>
    </row>
  </sheetData>
  <mergeCells count="5">
    <mergeCell ref="A5:AV5"/>
    <mergeCell ref="N4:AV4"/>
    <mergeCell ref="N3:AV3"/>
    <mergeCell ref="J2:AV2"/>
    <mergeCell ref="J1:AV1"/>
  </mergeCells>
  <pageMargins left="0.6692913385826772" right="0.59055118110236227" top="0.39370078740157483" bottom="0.19685039370078741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B373"/>
  <sheetViews>
    <sheetView topLeftCell="A3" zoomScale="80" zoomScaleNormal="80" workbookViewId="0">
      <pane xSplit="9" ySplit="7" topLeftCell="J77" activePane="bottomRight" state="frozen"/>
      <selection activeCell="BE4" sqref="BE4"/>
      <selection pane="topRight" activeCell="BE4" sqref="BE4"/>
      <selection pane="bottomLeft" activeCell="BE4" sqref="BE4"/>
      <selection pane="bottomRight" activeCell="A79" sqref="A79"/>
    </sheetView>
  </sheetViews>
  <sheetFormatPr defaultRowHeight="15" x14ac:dyDescent="0.25"/>
  <cols>
    <col min="1" max="1" width="25.85546875" style="8" customWidth="1"/>
    <col min="2" max="4" width="4" style="8" hidden="1" customWidth="1"/>
    <col min="5" max="5" width="4.5703125" style="7" hidden="1" customWidth="1"/>
    <col min="6" max="7" width="4.28515625" style="7" customWidth="1"/>
    <col min="8" max="8" width="14" style="1" customWidth="1"/>
    <col min="9" max="9" width="5" style="8" customWidth="1"/>
    <col min="10" max="13" width="15.42578125" style="8" hidden="1" customWidth="1"/>
    <col min="14" max="14" width="15.42578125" style="8" customWidth="1"/>
    <col min="15" max="28" width="15.42578125" style="8" hidden="1" customWidth="1"/>
    <col min="29" max="29" width="0.42578125" style="8" hidden="1" customWidth="1"/>
    <col min="30" max="33" width="15.42578125" style="8" hidden="1" customWidth="1"/>
    <col min="34" max="34" width="14.140625" style="8" customWidth="1"/>
    <col min="35" max="41" width="15.42578125" style="8" hidden="1" customWidth="1"/>
    <col min="42" max="42" width="0.42578125" style="8" hidden="1" customWidth="1"/>
    <col min="43" max="43" width="15.42578125" style="8" hidden="1" customWidth="1"/>
    <col min="44" max="46" width="14.42578125" style="8" hidden="1" customWidth="1"/>
    <col min="47" max="47" width="14.28515625" style="8" customWidth="1"/>
    <col min="48" max="54" width="15.42578125" style="8" hidden="1" customWidth="1"/>
    <col min="55" max="173" width="9.140625" style="8"/>
    <col min="174" max="174" width="1.42578125" style="8" customWidth="1"/>
    <col min="175" max="175" width="59.5703125" style="8" customWidth="1"/>
    <col min="176" max="176" width="9.140625" style="8" customWidth="1"/>
    <col min="177" max="178" width="3.85546875" style="8" customWidth="1"/>
    <col min="179" max="179" width="10.5703125" style="8" customWidth="1"/>
    <col min="180" max="180" width="3.85546875" style="8" customWidth="1"/>
    <col min="181" max="183" width="14.42578125" style="8" customWidth="1"/>
    <col min="184" max="184" width="4.140625" style="8" customWidth="1"/>
    <col min="185" max="185" width="15" style="8" customWidth="1"/>
    <col min="186" max="187" width="9.140625" style="8" customWidth="1"/>
    <col min="188" max="188" width="11.5703125" style="8" customWidth="1"/>
    <col min="189" max="189" width="18.140625" style="8" customWidth="1"/>
    <col min="190" max="190" width="13.140625" style="8" customWidth="1"/>
    <col min="191" max="191" width="12.28515625" style="8" customWidth="1"/>
    <col min="192" max="429" width="9.140625" style="8"/>
    <col min="430" max="430" width="1.42578125" style="8" customWidth="1"/>
    <col min="431" max="431" width="59.5703125" style="8" customWidth="1"/>
    <col min="432" max="432" width="9.140625" style="8" customWidth="1"/>
    <col min="433" max="434" width="3.85546875" style="8" customWidth="1"/>
    <col min="435" max="435" width="10.5703125" style="8" customWidth="1"/>
    <col min="436" max="436" width="3.85546875" style="8" customWidth="1"/>
    <col min="437" max="439" width="14.42578125" style="8" customWidth="1"/>
    <col min="440" max="440" width="4.140625" style="8" customWidth="1"/>
    <col min="441" max="441" width="15" style="8" customWidth="1"/>
    <col min="442" max="443" width="9.140625" style="8" customWidth="1"/>
    <col min="444" max="444" width="11.5703125" style="8" customWidth="1"/>
    <col min="445" max="445" width="18.140625" style="8" customWidth="1"/>
    <col min="446" max="446" width="13.140625" style="8" customWidth="1"/>
    <col min="447" max="447" width="12.28515625" style="8" customWidth="1"/>
    <col min="448" max="685" width="9.140625" style="8"/>
    <col min="686" max="686" width="1.42578125" style="8" customWidth="1"/>
    <col min="687" max="687" width="59.5703125" style="8" customWidth="1"/>
    <col min="688" max="688" width="9.140625" style="8" customWidth="1"/>
    <col min="689" max="690" width="3.85546875" style="8" customWidth="1"/>
    <col min="691" max="691" width="10.5703125" style="8" customWidth="1"/>
    <col min="692" max="692" width="3.85546875" style="8" customWidth="1"/>
    <col min="693" max="695" width="14.42578125" style="8" customWidth="1"/>
    <col min="696" max="696" width="4.140625" style="8" customWidth="1"/>
    <col min="697" max="697" width="15" style="8" customWidth="1"/>
    <col min="698" max="699" width="9.140625" style="8" customWidth="1"/>
    <col min="700" max="700" width="11.5703125" style="8" customWidth="1"/>
    <col min="701" max="701" width="18.140625" style="8" customWidth="1"/>
    <col min="702" max="702" width="13.140625" style="8" customWidth="1"/>
    <col min="703" max="703" width="12.28515625" style="8" customWidth="1"/>
    <col min="704" max="941" width="9.140625" style="8"/>
    <col min="942" max="942" width="1.42578125" style="8" customWidth="1"/>
    <col min="943" max="943" width="59.5703125" style="8" customWidth="1"/>
    <col min="944" max="944" width="9.140625" style="8" customWidth="1"/>
    <col min="945" max="946" width="3.85546875" style="8" customWidth="1"/>
    <col min="947" max="947" width="10.5703125" style="8" customWidth="1"/>
    <col min="948" max="948" width="3.85546875" style="8" customWidth="1"/>
    <col min="949" max="951" width="14.42578125" style="8" customWidth="1"/>
    <col min="952" max="952" width="4.140625" style="8" customWidth="1"/>
    <col min="953" max="953" width="15" style="8" customWidth="1"/>
    <col min="954" max="955" width="9.140625" style="8" customWidth="1"/>
    <col min="956" max="956" width="11.5703125" style="8" customWidth="1"/>
    <col min="957" max="957" width="18.140625" style="8" customWidth="1"/>
    <col min="958" max="958" width="13.140625" style="8" customWidth="1"/>
    <col min="959" max="959" width="12.28515625" style="8" customWidth="1"/>
    <col min="960" max="1197" width="9.140625" style="8"/>
    <col min="1198" max="1198" width="1.42578125" style="8" customWidth="1"/>
    <col min="1199" max="1199" width="59.5703125" style="8" customWidth="1"/>
    <col min="1200" max="1200" width="9.140625" style="8" customWidth="1"/>
    <col min="1201" max="1202" width="3.85546875" style="8" customWidth="1"/>
    <col min="1203" max="1203" width="10.5703125" style="8" customWidth="1"/>
    <col min="1204" max="1204" width="3.85546875" style="8" customWidth="1"/>
    <col min="1205" max="1207" width="14.42578125" style="8" customWidth="1"/>
    <col min="1208" max="1208" width="4.140625" style="8" customWidth="1"/>
    <col min="1209" max="1209" width="15" style="8" customWidth="1"/>
    <col min="1210" max="1211" width="9.140625" style="8" customWidth="1"/>
    <col min="1212" max="1212" width="11.5703125" style="8" customWidth="1"/>
    <col min="1213" max="1213" width="18.140625" style="8" customWidth="1"/>
    <col min="1214" max="1214" width="13.140625" style="8" customWidth="1"/>
    <col min="1215" max="1215" width="12.28515625" style="8" customWidth="1"/>
    <col min="1216" max="1453" width="9.140625" style="8"/>
    <col min="1454" max="1454" width="1.42578125" style="8" customWidth="1"/>
    <col min="1455" max="1455" width="59.5703125" style="8" customWidth="1"/>
    <col min="1456" max="1456" width="9.140625" style="8" customWidth="1"/>
    <col min="1457" max="1458" width="3.85546875" style="8" customWidth="1"/>
    <col min="1459" max="1459" width="10.5703125" style="8" customWidth="1"/>
    <col min="1460" max="1460" width="3.85546875" style="8" customWidth="1"/>
    <col min="1461" max="1463" width="14.42578125" style="8" customWidth="1"/>
    <col min="1464" max="1464" width="4.140625" style="8" customWidth="1"/>
    <col min="1465" max="1465" width="15" style="8" customWidth="1"/>
    <col min="1466" max="1467" width="9.140625" style="8" customWidth="1"/>
    <col min="1468" max="1468" width="11.5703125" style="8" customWidth="1"/>
    <col min="1469" max="1469" width="18.140625" style="8" customWidth="1"/>
    <col min="1470" max="1470" width="13.140625" style="8" customWidth="1"/>
    <col min="1471" max="1471" width="12.28515625" style="8" customWidth="1"/>
    <col min="1472" max="1709" width="9.140625" style="8"/>
    <col min="1710" max="1710" width="1.42578125" style="8" customWidth="1"/>
    <col min="1711" max="1711" width="59.5703125" style="8" customWidth="1"/>
    <col min="1712" max="1712" width="9.140625" style="8" customWidth="1"/>
    <col min="1713" max="1714" width="3.85546875" style="8" customWidth="1"/>
    <col min="1715" max="1715" width="10.5703125" style="8" customWidth="1"/>
    <col min="1716" max="1716" width="3.85546875" style="8" customWidth="1"/>
    <col min="1717" max="1719" width="14.42578125" style="8" customWidth="1"/>
    <col min="1720" max="1720" width="4.140625" style="8" customWidth="1"/>
    <col min="1721" max="1721" width="15" style="8" customWidth="1"/>
    <col min="1722" max="1723" width="9.140625" style="8" customWidth="1"/>
    <col min="1724" max="1724" width="11.5703125" style="8" customWidth="1"/>
    <col min="1725" max="1725" width="18.140625" style="8" customWidth="1"/>
    <col min="1726" max="1726" width="13.140625" style="8" customWidth="1"/>
    <col min="1727" max="1727" width="12.28515625" style="8" customWidth="1"/>
    <col min="1728" max="1965" width="9.140625" style="8"/>
    <col min="1966" max="1966" width="1.42578125" style="8" customWidth="1"/>
    <col min="1967" max="1967" width="59.5703125" style="8" customWidth="1"/>
    <col min="1968" max="1968" width="9.140625" style="8" customWidth="1"/>
    <col min="1969" max="1970" width="3.85546875" style="8" customWidth="1"/>
    <col min="1971" max="1971" width="10.5703125" style="8" customWidth="1"/>
    <col min="1972" max="1972" width="3.85546875" style="8" customWidth="1"/>
    <col min="1973" max="1975" width="14.42578125" style="8" customWidth="1"/>
    <col min="1976" max="1976" width="4.140625" style="8" customWidth="1"/>
    <col min="1977" max="1977" width="15" style="8" customWidth="1"/>
    <col min="1978" max="1979" width="9.140625" style="8" customWidth="1"/>
    <col min="1980" max="1980" width="11.5703125" style="8" customWidth="1"/>
    <col min="1981" max="1981" width="18.140625" style="8" customWidth="1"/>
    <col min="1982" max="1982" width="13.140625" style="8" customWidth="1"/>
    <col min="1983" max="1983" width="12.28515625" style="8" customWidth="1"/>
    <col min="1984" max="2221" width="9.140625" style="8"/>
    <col min="2222" max="2222" width="1.42578125" style="8" customWidth="1"/>
    <col min="2223" max="2223" width="59.5703125" style="8" customWidth="1"/>
    <col min="2224" max="2224" width="9.140625" style="8" customWidth="1"/>
    <col min="2225" max="2226" width="3.85546875" style="8" customWidth="1"/>
    <col min="2227" max="2227" width="10.5703125" style="8" customWidth="1"/>
    <col min="2228" max="2228" width="3.85546875" style="8" customWidth="1"/>
    <col min="2229" max="2231" width="14.42578125" style="8" customWidth="1"/>
    <col min="2232" max="2232" width="4.140625" style="8" customWidth="1"/>
    <col min="2233" max="2233" width="15" style="8" customWidth="1"/>
    <col min="2234" max="2235" width="9.140625" style="8" customWidth="1"/>
    <col min="2236" max="2236" width="11.5703125" style="8" customWidth="1"/>
    <col min="2237" max="2237" width="18.140625" style="8" customWidth="1"/>
    <col min="2238" max="2238" width="13.140625" style="8" customWidth="1"/>
    <col min="2239" max="2239" width="12.28515625" style="8" customWidth="1"/>
    <col min="2240" max="2477" width="9.140625" style="8"/>
    <col min="2478" max="2478" width="1.42578125" style="8" customWidth="1"/>
    <col min="2479" max="2479" width="59.5703125" style="8" customWidth="1"/>
    <col min="2480" max="2480" width="9.140625" style="8" customWidth="1"/>
    <col min="2481" max="2482" width="3.85546875" style="8" customWidth="1"/>
    <col min="2483" max="2483" width="10.5703125" style="8" customWidth="1"/>
    <col min="2484" max="2484" width="3.85546875" style="8" customWidth="1"/>
    <col min="2485" max="2487" width="14.42578125" style="8" customWidth="1"/>
    <col min="2488" max="2488" width="4.140625" style="8" customWidth="1"/>
    <col min="2489" max="2489" width="15" style="8" customWidth="1"/>
    <col min="2490" max="2491" width="9.140625" style="8" customWidth="1"/>
    <col min="2492" max="2492" width="11.5703125" style="8" customWidth="1"/>
    <col min="2493" max="2493" width="18.140625" style="8" customWidth="1"/>
    <col min="2494" max="2494" width="13.140625" style="8" customWidth="1"/>
    <col min="2495" max="2495" width="12.28515625" style="8" customWidth="1"/>
    <col min="2496" max="2733" width="9.140625" style="8"/>
    <col min="2734" max="2734" width="1.42578125" style="8" customWidth="1"/>
    <col min="2735" max="2735" width="59.5703125" style="8" customWidth="1"/>
    <col min="2736" max="2736" width="9.140625" style="8" customWidth="1"/>
    <col min="2737" max="2738" width="3.85546875" style="8" customWidth="1"/>
    <col min="2739" max="2739" width="10.5703125" style="8" customWidth="1"/>
    <col min="2740" max="2740" width="3.85546875" style="8" customWidth="1"/>
    <col min="2741" max="2743" width="14.42578125" style="8" customWidth="1"/>
    <col min="2744" max="2744" width="4.140625" style="8" customWidth="1"/>
    <col min="2745" max="2745" width="15" style="8" customWidth="1"/>
    <col min="2746" max="2747" width="9.140625" style="8" customWidth="1"/>
    <col min="2748" max="2748" width="11.5703125" style="8" customWidth="1"/>
    <col min="2749" max="2749" width="18.140625" style="8" customWidth="1"/>
    <col min="2750" max="2750" width="13.140625" style="8" customWidth="1"/>
    <col min="2751" max="2751" width="12.28515625" style="8" customWidth="1"/>
    <col min="2752" max="2989" width="9.140625" style="8"/>
    <col min="2990" max="2990" width="1.42578125" style="8" customWidth="1"/>
    <col min="2991" max="2991" width="59.5703125" style="8" customWidth="1"/>
    <col min="2992" max="2992" width="9.140625" style="8" customWidth="1"/>
    <col min="2993" max="2994" width="3.85546875" style="8" customWidth="1"/>
    <col min="2995" max="2995" width="10.5703125" style="8" customWidth="1"/>
    <col min="2996" max="2996" width="3.85546875" style="8" customWidth="1"/>
    <col min="2997" max="2999" width="14.42578125" style="8" customWidth="1"/>
    <col min="3000" max="3000" width="4.140625" style="8" customWidth="1"/>
    <col min="3001" max="3001" width="15" style="8" customWidth="1"/>
    <col min="3002" max="3003" width="9.140625" style="8" customWidth="1"/>
    <col min="3004" max="3004" width="11.5703125" style="8" customWidth="1"/>
    <col min="3005" max="3005" width="18.140625" style="8" customWidth="1"/>
    <col min="3006" max="3006" width="13.140625" style="8" customWidth="1"/>
    <col min="3007" max="3007" width="12.28515625" style="8" customWidth="1"/>
    <col min="3008" max="3245" width="9.140625" style="8"/>
    <col min="3246" max="3246" width="1.42578125" style="8" customWidth="1"/>
    <col min="3247" max="3247" width="59.5703125" style="8" customWidth="1"/>
    <col min="3248" max="3248" width="9.140625" style="8" customWidth="1"/>
    <col min="3249" max="3250" width="3.85546875" style="8" customWidth="1"/>
    <col min="3251" max="3251" width="10.5703125" style="8" customWidth="1"/>
    <col min="3252" max="3252" width="3.85546875" style="8" customWidth="1"/>
    <col min="3253" max="3255" width="14.42578125" style="8" customWidth="1"/>
    <col min="3256" max="3256" width="4.140625" style="8" customWidth="1"/>
    <col min="3257" max="3257" width="15" style="8" customWidth="1"/>
    <col min="3258" max="3259" width="9.140625" style="8" customWidth="1"/>
    <col min="3260" max="3260" width="11.5703125" style="8" customWidth="1"/>
    <col min="3261" max="3261" width="18.140625" style="8" customWidth="1"/>
    <col min="3262" max="3262" width="13.140625" style="8" customWidth="1"/>
    <col min="3263" max="3263" width="12.28515625" style="8" customWidth="1"/>
    <col min="3264" max="3501" width="9.140625" style="8"/>
    <col min="3502" max="3502" width="1.42578125" style="8" customWidth="1"/>
    <col min="3503" max="3503" width="59.5703125" style="8" customWidth="1"/>
    <col min="3504" max="3504" width="9.140625" style="8" customWidth="1"/>
    <col min="3505" max="3506" width="3.85546875" style="8" customWidth="1"/>
    <col min="3507" max="3507" width="10.5703125" style="8" customWidth="1"/>
    <col min="3508" max="3508" width="3.85546875" style="8" customWidth="1"/>
    <col min="3509" max="3511" width="14.42578125" style="8" customWidth="1"/>
    <col min="3512" max="3512" width="4.140625" style="8" customWidth="1"/>
    <col min="3513" max="3513" width="15" style="8" customWidth="1"/>
    <col min="3514" max="3515" width="9.140625" style="8" customWidth="1"/>
    <col min="3516" max="3516" width="11.5703125" style="8" customWidth="1"/>
    <col min="3517" max="3517" width="18.140625" style="8" customWidth="1"/>
    <col min="3518" max="3518" width="13.140625" style="8" customWidth="1"/>
    <col min="3519" max="3519" width="12.28515625" style="8" customWidth="1"/>
    <col min="3520" max="3757" width="9.140625" style="8"/>
    <col min="3758" max="3758" width="1.42578125" style="8" customWidth="1"/>
    <col min="3759" max="3759" width="59.5703125" style="8" customWidth="1"/>
    <col min="3760" max="3760" width="9.140625" style="8" customWidth="1"/>
    <col min="3761" max="3762" width="3.85546875" style="8" customWidth="1"/>
    <col min="3763" max="3763" width="10.5703125" style="8" customWidth="1"/>
    <col min="3764" max="3764" width="3.85546875" style="8" customWidth="1"/>
    <col min="3765" max="3767" width="14.42578125" style="8" customWidth="1"/>
    <col min="3768" max="3768" width="4.140625" style="8" customWidth="1"/>
    <col min="3769" max="3769" width="15" style="8" customWidth="1"/>
    <col min="3770" max="3771" width="9.140625" style="8" customWidth="1"/>
    <col min="3772" max="3772" width="11.5703125" style="8" customWidth="1"/>
    <col min="3773" max="3773" width="18.140625" style="8" customWidth="1"/>
    <col min="3774" max="3774" width="13.140625" style="8" customWidth="1"/>
    <col min="3775" max="3775" width="12.28515625" style="8" customWidth="1"/>
    <col min="3776" max="4013" width="9.140625" style="8"/>
    <col min="4014" max="4014" width="1.42578125" style="8" customWidth="1"/>
    <col min="4015" max="4015" width="59.5703125" style="8" customWidth="1"/>
    <col min="4016" max="4016" width="9.140625" style="8" customWidth="1"/>
    <col min="4017" max="4018" width="3.85546875" style="8" customWidth="1"/>
    <col min="4019" max="4019" width="10.5703125" style="8" customWidth="1"/>
    <col min="4020" max="4020" width="3.85546875" style="8" customWidth="1"/>
    <col min="4021" max="4023" width="14.42578125" style="8" customWidth="1"/>
    <col min="4024" max="4024" width="4.140625" style="8" customWidth="1"/>
    <col min="4025" max="4025" width="15" style="8" customWidth="1"/>
    <col min="4026" max="4027" width="9.140625" style="8" customWidth="1"/>
    <col min="4028" max="4028" width="11.5703125" style="8" customWidth="1"/>
    <col min="4029" max="4029" width="18.140625" style="8" customWidth="1"/>
    <col min="4030" max="4030" width="13.140625" style="8" customWidth="1"/>
    <col min="4031" max="4031" width="12.28515625" style="8" customWidth="1"/>
    <col min="4032" max="4269" width="9.140625" style="8"/>
    <col min="4270" max="4270" width="1.42578125" style="8" customWidth="1"/>
    <col min="4271" max="4271" width="59.5703125" style="8" customWidth="1"/>
    <col min="4272" max="4272" width="9.140625" style="8" customWidth="1"/>
    <col min="4273" max="4274" width="3.85546875" style="8" customWidth="1"/>
    <col min="4275" max="4275" width="10.5703125" style="8" customWidth="1"/>
    <col min="4276" max="4276" width="3.85546875" style="8" customWidth="1"/>
    <col min="4277" max="4279" width="14.42578125" style="8" customWidth="1"/>
    <col min="4280" max="4280" width="4.140625" style="8" customWidth="1"/>
    <col min="4281" max="4281" width="15" style="8" customWidth="1"/>
    <col min="4282" max="4283" width="9.140625" style="8" customWidth="1"/>
    <col min="4284" max="4284" width="11.5703125" style="8" customWidth="1"/>
    <col min="4285" max="4285" width="18.140625" style="8" customWidth="1"/>
    <col min="4286" max="4286" width="13.140625" style="8" customWidth="1"/>
    <col min="4287" max="4287" width="12.28515625" style="8" customWidth="1"/>
    <col min="4288" max="4525" width="9.140625" style="8"/>
    <col min="4526" max="4526" width="1.42578125" style="8" customWidth="1"/>
    <col min="4527" max="4527" width="59.5703125" style="8" customWidth="1"/>
    <col min="4528" max="4528" width="9.140625" style="8" customWidth="1"/>
    <col min="4529" max="4530" width="3.85546875" style="8" customWidth="1"/>
    <col min="4531" max="4531" width="10.5703125" style="8" customWidth="1"/>
    <col min="4532" max="4532" width="3.85546875" style="8" customWidth="1"/>
    <col min="4533" max="4535" width="14.42578125" style="8" customWidth="1"/>
    <col min="4536" max="4536" width="4.140625" style="8" customWidth="1"/>
    <col min="4537" max="4537" width="15" style="8" customWidth="1"/>
    <col min="4538" max="4539" width="9.140625" style="8" customWidth="1"/>
    <col min="4540" max="4540" width="11.5703125" style="8" customWidth="1"/>
    <col min="4541" max="4541" width="18.140625" style="8" customWidth="1"/>
    <col min="4542" max="4542" width="13.140625" style="8" customWidth="1"/>
    <col min="4543" max="4543" width="12.28515625" style="8" customWidth="1"/>
    <col min="4544" max="4781" width="9.140625" style="8"/>
    <col min="4782" max="4782" width="1.42578125" style="8" customWidth="1"/>
    <col min="4783" max="4783" width="59.5703125" style="8" customWidth="1"/>
    <col min="4784" max="4784" width="9.140625" style="8" customWidth="1"/>
    <col min="4785" max="4786" width="3.85546875" style="8" customWidth="1"/>
    <col min="4787" max="4787" width="10.5703125" style="8" customWidth="1"/>
    <col min="4788" max="4788" width="3.85546875" style="8" customWidth="1"/>
    <col min="4789" max="4791" width="14.42578125" style="8" customWidth="1"/>
    <col min="4792" max="4792" width="4.140625" style="8" customWidth="1"/>
    <col min="4793" max="4793" width="15" style="8" customWidth="1"/>
    <col min="4794" max="4795" width="9.140625" style="8" customWidth="1"/>
    <col min="4796" max="4796" width="11.5703125" style="8" customWidth="1"/>
    <col min="4797" max="4797" width="18.140625" style="8" customWidth="1"/>
    <col min="4798" max="4798" width="13.140625" style="8" customWidth="1"/>
    <col min="4799" max="4799" width="12.28515625" style="8" customWidth="1"/>
    <col min="4800" max="5037" width="9.140625" style="8"/>
    <col min="5038" max="5038" width="1.42578125" style="8" customWidth="1"/>
    <col min="5039" max="5039" width="59.5703125" style="8" customWidth="1"/>
    <col min="5040" max="5040" width="9.140625" style="8" customWidth="1"/>
    <col min="5041" max="5042" width="3.85546875" style="8" customWidth="1"/>
    <col min="5043" max="5043" width="10.5703125" style="8" customWidth="1"/>
    <col min="5044" max="5044" width="3.85546875" style="8" customWidth="1"/>
    <col min="5045" max="5047" width="14.42578125" style="8" customWidth="1"/>
    <col min="5048" max="5048" width="4.140625" style="8" customWidth="1"/>
    <col min="5049" max="5049" width="15" style="8" customWidth="1"/>
    <col min="5050" max="5051" width="9.140625" style="8" customWidth="1"/>
    <col min="5052" max="5052" width="11.5703125" style="8" customWidth="1"/>
    <col min="5053" max="5053" width="18.140625" style="8" customWidth="1"/>
    <col min="5054" max="5054" width="13.140625" style="8" customWidth="1"/>
    <col min="5055" max="5055" width="12.28515625" style="8" customWidth="1"/>
    <col min="5056" max="5293" width="9.140625" style="8"/>
    <col min="5294" max="5294" width="1.42578125" style="8" customWidth="1"/>
    <col min="5295" max="5295" width="59.5703125" style="8" customWidth="1"/>
    <col min="5296" max="5296" width="9.140625" style="8" customWidth="1"/>
    <col min="5297" max="5298" width="3.85546875" style="8" customWidth="1"/>
    <col min="5299" max="5299" width="10.5703125" style="8" customWidth="1"/>
    <col min="5300" max="5300" width="3.85546875" style="8" customWidth="1"/>
    <col min="5301" max="5303" width="14.42578125" style="8" customWidth="1"/>
    <col min="5304" max="5304" width="4.140625" style="8" customWidth="1"/>
    <col min="5305" max="5305" width="15" style="8" customWidth="1"/>
    <col min="5306" max="5307" width="9.140625" style="8" customWidth="1"/>
    <col min="5308" max="5308" width="11.5703125" style="8" customWidth="1"/>
    <col min="5309" max="5309" width="18.140625" style="8" customWidth="1"/>
    <col min="5310" max="5310" width="13.140625" style="8" customWidth="1"/>
    <col min="5311" max="5311" width="12.28515625" style="8" customWidth="1"/>
    <col min="5312" max="5549" width="9.140625" style="8"/>
    <col min="5550" max="5550" width="1.42578125" style="8" customWidth="1"/>
    <col min="5551" max="5551" width="59.5703125" style="8" customWidth="1"/>
    <col min="5552" max="5552" width="9.140625" style="8" customWidth="1"/>
    <col min="5553" max="5554" width="3.85546875" style="8" customWidth="1"/>
    <col min="5555" max="5555" width="10.5703125" style="8" customWidth="1"/>
    <col min="5556" max="5556" width="3.85546875" style="8" customWidth="1"/>
    <col min="5557" max="5559" width="14.42578125" style="8" customWidth="1"/>
    <col min="5560" max="5560" width="4.140625" style="8" customWidth="1"/>
    <col min="5561" max="5561" width="15" style="8" customWidth="1"/>
    <col min="5562" max="5563" width="9.140625" style="8" customWidth="1"/>
    <col min="5564" max="5564" width="11.5703125" style="8" customWidth="1"/>
    <col min="5565" max="5565" width="18.140625" style="8" customWidth="1"/>
    <col min="5566" max="5566" width="13.140625" style="8" customWidth="1"/>
    <col min="5567" max="5567" width="12.28515625" style="8" customWidth="1"/>
    <col min="5568" max="5805" width="9.140625" style="8"/>
    <col min="5806" max="5806" width="1.42578125" style="8" customWidth="1"/>
    <col min="5807" max="5807" width="59.5703125" style="8" customWidth="1"/>
    <col min="5808" max="5808" width="9.140625" style="8" customWidth="1"/>
    <col min="5809" max="5810" width="3.85546875" style="8" customWidth="1"/>
    <col min="5811" max="5811" width="10.5703125" style="8" customWidth="1"/>
    <col min="5812" max="5812" width="3.85546875" style="8" customWidth="1"/>
    <col min="5813" max="5815" width="14.42578125" style="8" customWidth="1"/>
    <col min="5816" max="5816" width="4.140625" style="8" customWidth="1"/>
    <col min="5817" max="5817" width="15" style="8" customWidth="1"/>
    <col min="5818" max="5819" width="9.140625" style="8" customWidth="1"/>
    <col min="5820" max="5820" width="11.5703125" style="8" customWidth="1"/>
    <col min="5821" max="5821" width="18.140625" style="8" customWidth="1"/>
    <col min="5822" max="5822" width="13.140625" style="8" customWidth="1"/>
    <col min="5823" max="5823" width="12.28515625" style="8" customWidth="1"/>
    <col min="5824" max="6061" width="9.140625" style="8"/>
    <col min="6062" max="6062" width="1.42578125" style="8" customWidth="1"/>
    <col min="6063" max="6063" width="59.5703125" style="8" customWidth="1"/>
    <col min="6064" max="6064" width="9.140625" style="8" customWidth="1"/>
    <col min="6065" max="6066" width="3.85546875" style="8" customWidth="1"/>
    <col min="6067" max="6067" width="10.5703125" style="8" customWidth="1"/>
    <col min="6068" max="6068" width="3.85546875" style="8" customWidth="1"/>
    <col min="6069" max="6071" width="14.42578125" style="8" customWidth="1"/>
    <col min="6072" max="6072" width="4.140625" style="8" customWidth="1"/>
    <col min="6073" max="6073" width="15" style="8" customWidth="1"/>
    <col min="6074" max="6075" width="9.140625" style="8" customWidth="1"/>
    <col min="6076" max="6076" width="11.5703125" style="8" customWidth="1"/>
    <col min="6077" max="6077" width="18.140625" style="8" customWidth="1"/>
    <col min="6078" max="6078" width="13.140625" style="8" customWidth="1"/>
    <col min="6079" max="6079" width="12.28515625" style="8" customWidth="1"/>
    <col min="6080" max="6317" width="9.140625" style="8"/>
    <col min="6318" max="6318" width="1.42578125" style="8" customWidth="1"/>
    <col min="6319" max="6319" width="59.5703125" style="8" customWidth="1"/>
    <col min="6320" max="6320" width="9.140625" style="8" customWidth="1"/>
    <col min="6321" max="6322" width="3.85546875" style="8" customWidth="1"/>
    <col min="6323" max="6323" width="10.5703125" style="8" customWidth="1"/>
    <col min="6324" max="6324" width="3.85546875" style="8" customWidth="1"/>
    <col min="6325" max="6327" width="14.42578125" style="8" customWidth="1"/>
    <col min="6328" max="6328" width="4.140625" style="8" customWidth="1"/>
    <col min="6329" max="6329" width="15" style="8" customWidth="1"/>
    <col min="6330" max="6331" width="9.140625" style="8" customWidth="1"/>
    <col min="6332" max="6332" width="11.5703125" style="8" customWidth="1"/>
    <col min="6333" max="6333" width="18.140625" style="8" customWidth="1"/>
    <col min="6334" max="6334" width="13.140625" style="8" customWidth="1"/>
    <col min="6335" max="6335" width="12.28515625" style="8" customWidth="1"/>
    <col min="6336" max="6573" width="9.140625" style="8"/>
    <col min="6574" max="6574" width="1.42578125" style="8" customWidth="1"/>
    <col min="6575" max="6575" width="59.5703125" style="8" customWidth="1"/>
    <col min="6576" max="6576" width="9.140625" style="8" customWidth="1"/>
    <col min="6577" max="6578" width="3.85546875" style="8" customWidth="1"/>
    <col min="6579" max="6579" width="10.5703125" style="8" customWidth="1"/>
    <col min="6580" max="6580" width="3.85546875" style="8" customWidth="1"/>
    <col min="6581" max="6583" width="14.42578125" style="8" customWidth="1"/>
    <col min="6584" max="6584" width="4.140625" style="8" customWidth="1"/>
    <col min="6585" max="6585" width="15" style="8" customWidth="1"/>
    <col min="6586" max="6587" width="9.140625" style="8" customWidth="1"/>
    <col min="6588" max="6588" width="11.5703125" style="8" customWidth="1"/>
    <col min="6589" max="6589" width="18.140625" style="8" customWidth="1"/>
    <col min="6590" max="6590" width="13.140625" style="8" customWidth="1"/>
    <col min="6591" max="6591" width="12.28515625" style="8" customWidth="1"/>
    <col min="6592" max="6829" width="9.140625" style="8"/>
    <col min="6830" max="6830" width="1.42578125" style="8" customWidth="1"/>
    <col min="6831" max="6831" width="59.5703125" style="8" customWidth="1"/>
    <col min="6832" max="6832" width="9.140625" style="8" customWidth="1"/>
    <col min="6833" max="6834" width="3.85546875" style="8" customWidth="1"/>
    <col min="6835" max="6835" width="10.5703125" style="8" customWidth="1"/>
    <col min="6836" max="6836" width="3.85546875" style="8" customWidth="1"/>
    <col min="6837" max="6839" width="14.42578125" style="8" customWidth="1"/>
    <col min="6840" max="6840" width="4.140625" style="8" customWidth="1"/>
    <col min="6841" max="6841" width="15" style="8" customWidth="1"/>
    <col min="6842" max="6843" width="9.140625" style="8" customWidth="1"/>
    <col min="6844" max="6844" width="11.5703125" style="8" customWidth="1"/>
    <col min="6845" max="6845" width="18.140625" style="8" customWidth="1"/>
    <col min="6846" max="6846" width="13.140625" style="8" customWidth="1"/>
    <col min="6847" max="6847" width="12.28515625" style="8" customWidth="1"/>
    <col min="6848" max="7085" width="9.140625" style="8"/>
    <col min="7086" max="7086" width="1.42578125" style="8" customWidth="1"/>
    <col min="7087" max="7087" width="59.5703125" style="8" customWidth="1"/>
    <col min="7088" max="7088" width="9.140625" style="8" customWidth="1"/>
    <col min="7089" max="7090" width="3.85546875" style="8" customWidth="1"/>
    <col min="7091" max="7091" width="10.5703125" style="8" customWidth="1"/>
    <col min="7092" max="7092" width="3.85546875" style="8" customWidth="1"/>
    <col min="7093" max="7095" width="14.42578125" style="8" customWidth="1"/>
    <col min="7096" max="7096" width="4.140625" style="8" customWidth="1"/>
    <col min="7097" max="7097" width="15" style="8" customWidth="1"/>
    <col min="7098" max="7099" width="9.140625" style="8" customWidth="1"/>
    <col min="7100" max="7100" width="11.5703125" style="8" customWidth="1"/>
    <col min="7101" max="7101" width="18.140625" style="8" customWidth="1"/>
    <col min="7102" max="7102" width="13.140625" style="8" customWidth="1"/>
    <col min="7103" max="7103" width="12.28515625" style="8" customWidth="1"/>
    <col min="7104" max="7341" width="9.140625" style="8"/>
    <col min="7342" max="7342" width="1.42578125" style="8" customWidth="1"/>
    <col min="7343" max="7343" width="59.5703125" style="8" customWidth="1"/>
    <col min="7344" max="7344" width="9.140625" style="8" customWidth="1"/>
    <col min="7345" max="7346" width="3.85546875" style="8" customWidth="1"/>
    <col min="7347" max="7347" width="10.5703125" style="8" customWidth="1"/>
    <col min="7348" max="7348" width="3.85546875" style="8" customWidth="1"/>
    <col min="7349" max="7351" width="14.42578125" style="8" customWidth="1"/>
    <col min="7352" max="7352" width="4.140625" style="8" customWidth="1"/>
    <col min="7353" max="7353" width="15" style="8" customWidth="1"/>
    <col min="7354" max="7355" width="9.140625" style="8" customWidth="1"/>
    <col min="7356" max="7356" width="11.5703125" style="8" customWidth="1"/>
    <col min="7357" max="7357" width="18.140625" style="8" customWidth="1"/>
    <col min="7358" max="7358" width="13.140625" style="8" customWidth="1"/>
    <col min="7359" max="7359" width="12.28515625" style="8" customWidth="1"/>
    <col min="7360" max="7597" width="9.140625" style="8"/>
    <col min="7598" max="7598" width="1.42578125" style="8" customWidth="1"/>
    <col min="7599" max="7599" width="59.5703125" style="8" customWidth="1"/>
    <col min="7600" max="7600" width="9.140625" style="8" customWidth="1"/>
    <col min="7601" max="7602" width="3.85546875" style="8" customWidth="1"/>
    <col min="7603" max="7603" width="10.5703125" style="8" customWidth="1"/>
    <col min="7604" max="7604" width="3.85546875" style="8" customWidth="1"/>
    <col min="7605" max="7607" width="14.42578125" style="8" customWidth="1"/>
    <col min="7608" max="7608" width="4.140625" style="8" customWidth="1"/>
    <col min="7609" max="7609" width="15" style="8" customWidth="1"/>
    <col min="7610" max="7611" width="9.140625" style="8" customWidth="1"/>
    <col min="7612" max="7612" width="11.5703125" style="8" customWidth="1"/>
    <col min="7613" max="7613" width="18.140625" style="8" customWidth="1"/>
    <col min="7614" max="7614" width="13.140625" style="8" customWidth="1"/>
    <col min="7615" max="7615" width="12.28515625" style="8" customWidth="1"/>
    <col min="7616" max="7853" width="9.140625" style="8"/>
    <col min="7854" max="7854" width="1.42578125" style="8" customWidth="1"/>
    <col min="7855" max="7855" width="59.5703125" style="8" customWidth="1"/>
    <col min="7856" max="7856" width="9.140625" style="8" customWidth="1"/>
    <col min="7857" max="7858" width="3.85546875" style="8" customWidth="1"/>
    <col min="7859" max="7859" width="10.5703125" style="8" customWidth="1"/>
    <col min="7860" max="7860" width="3.85546875" style="8" customWidth="1"/>
    <col min="7861" max="7863" width="14.42578125" style="8" customWidth="1"/>
    <col min="7864" max="7864" width="4.140625" style="8" customWidth="1"/>
    <col min="7865" max="7865" width="15" style="8" customWidth="1"/>
    <col min="7866" max="7867" width="9.140625" style="8" customWidth="1"/>
    <col min="7868" max="7868" width="11.5703125" style="8" customWidth="1"/>
    <col min="7869" max="7869" width="18.140625" style="8" customWidth="1"/>
    <col min="7870" max="7870" width="13.140625" style="8" customWidth="1"/>
    <col min="7871" max="7871" width="12.28515625" style="8" customWidth="1"/>
    <col min="7872" max="8109" width="9.140625" style="8"/>
    <col min="8110" max="8110" width="1.42578125" style="8" customWidth="1"/>
    <col min="8111" max="8111" width="59.5703125" style="8" customWidth="1"/>
    <col min="8112" max="8112" width="9.140625" style="8" customWidth="1"/>
    <col min="8113" max="8114" width="3.85546875" style="8" customWidth="1"/>
    <col min="8115" max="8115" width="10.5703125" style="8" customWidth="1"/>
    <col min="8116" max="8116" width="3.85546875" style="8" customWidth="1"/>
    <col min="8117" max="8119" width="14.42578125" style="8" customWidth="1"/>
    <col min="8120" max="8120" width="4.140625" style="8" customWidth="1"/>
    <col min="8121" max="8121" width="15" style="8" customWidth="1"/>
    <col min="8122" max="8123" width="9.140625" style="8" customWidth="1"/>
    <col min="8124" max="8124" width="11.5703125" style="8" customWidth="1"/>
    <col min="8125" max="8125" width="18.140625" style="8" customWidth="1"/>
    <col min="8126" max="8126" width="13.140625" style="8" customWidth="1"/>
    <col min="8127" max="8127" width="12.28515625" style="8" customWidth="1"/>
    <col min="8128" max="8365" width="9.140625" style="8"/>
    <col min="8366" max="8366" width="1.42578125" style="8" customWidth="1"/>
    <col min="8367" max="8367" width="59.5703125" style="8" customWidth="1"/>
    <col min="8368" max="8368" width="9.140625" style="8" customWidth="1"/>
    <col min="8369" max="8370" width="3.85546875" style="8" customWidth="1"/>
    <col min="8371" max="8371" width="10.5703125" style="8" customWidth="1"/>
    <col min="8372" max="8372" width="3.85546875" style="8" customWidth="1"/>
    <col min="8373" max="8375" width="14.42578125" style="8" customWidth="1"/>
    <col min="8376" max="8376" width="4.140625" style="8" customWidth="1"/>
    <col min="8377" max="8377" width="15" style="8" customWidth="1"/>
    <col min="8378" max="8379" width="9.140625" style="8" customWidth="1"/>
    <col min="8380" max="8380" width="11.5703125" style="8" customWidth="1"/>
    <col min="8381" max="8381" width="18.140625" style="8" customWidth="1"/>
    <col min="8382" max="8382" width="13.140625" style="8" customWidth="1"/>
    <col min="8383" max="8383" width="12.28515625" style="8" customWidth="1"/>
    <col min="8384" max="8621" width="9.140625" style="8"/>
    <col min="8622" max="8622" width="1.42578125" style="8" customWidth="1"/>
    <col min="8623" max="8623" width="59.5703125" style="8" customWidth="1"/>
    <col min="8624" max="8624" width="9.140625" style="8" customWidth="1"/>
    <col min="8625" max="8626" width="3.85546875" style="8" customWidth="1"/>
    <col min="8627" max="8627" width="10.5703125" style="8" customWidth="1"/>
    <col min="8628" max="8628" width="3.85546875" style="8" customWidth="1"/>
    <col min="8629" max="8631" width="14.42578125" style="8" customWidth="1"/>
    <col min="8632" max="8632" width="4.140625" style="8" customWidth="1"/>
    <col min="8633" max="8633" width="15" style="8" customWidth="1"/>
    <col min="8634" max="8635" width="9.140625" style="8" customWidth="1"/>
    <col min="8636" max="8636" width="11.5703125" style="8" customWidth="1"/>
    <col min="8637" max="8637" width="18.140625" style="8" customWidth="1"/>
    <col min="8638" max="8638" width="13.140625" style="8" customWidth="1"/>
    <col min="8639" max="8639" width="12.28515625" style="8" customWidth="1"/>
    <col min="8640" max="8877" width="9.140625" style="8"/>
    <col min="8878" max="8878" width="1.42578125" style="8" customWidth="1"/>
    <col min="8879" max="8879" width="59.5703125" style="8" customWidth="1"/>
    <col min="8880" max="8880" width="9.140625" style="8" customWidth="1"/>
    <col min="8881" max="8882" width="3.85546875" style="8" customWidth="1"/>
    <col min="8883" max="8883" width="10.5703125" style="8" customWidth="1"/>
    <col min="8884" max="8884" width="3.85546875" style="8" customWidth="1"/>
    <col min="8885" max="8887" width="14.42578125" style="8" customWidth="1"/>
    <col min="8888" max="8888" width="4.140625" style="8" customWidth="1"/>
    <col min="8889" max="8889" width="15" style="8" customWidth="1"/>
    <col min="8890" max="8891" width="9.140625" style="8" customWidth="1"/>
    <col min="8892" max="8892" width="11.5703125" style="8" customWidth="1"/>
    <col min="8893" max="8893" width="18.140625" style="8" customWidth="1"/>
    <col min="8894" max="8894" width="13.140625" style="8" customWidth="1"/>
    <col min="8895" max="8895" width="12.28515625" style="8" customWidth="1"/>
    <col min="8896" max="9133" width="9.140625" style="8"/>
    <col min="9134" max="9134" width="1.42578125" style="8" customWidth="1"/>
    <col min="9135" max="9135" width="59.5703125" style="8" customWidth="1"/>
    <col min="9136" max="9136" width="9.140625" style="8" customWidth="1"/>
    <col min="9137" max="9138" width="3.85546875" style="8" customWidth="1"/>
    <col min="9139" max="9139" width="10.5703125" style="8" customWidth="1"/>
    <col min="9140" max="9140" width="3.85546875" style="8" customWidth="1"/>
    <col min="9141" max="9143" width="14.42578125" style="8" customWidth="1"/>
    <col min="9144" max="9144" width="4.140625" style="8" customWidth="1"/>
    <col min="9145" max="9145" width="15" style="8" customWidth="1"/>
    <col min="9146" max="9147" width="9.140625" style="8" customWidth="1"/>
    <col min="9148" max="9148" width="11.5703125" style="8" customWidth="1"/>
    <col min="9149" max="9149" width="18.140625" style="8" customWidth="1"/>
    <col min="9150" max="9150" width="13.140625" style="8" customWidth="1"/>
    <col min="9151" max="9151" width="12.28515625" style="8" customWidth="1"/>
    <col min="9152" max="9389" width="9.140625" style="8"/>
    <col min="9390" max="9390" width="1.42578125" style="8" customWidth="1"/>
    <col min="9391" max="9391" width="59.5703125" style="8" customWidth="1"/>
    <col min="9392" max="9392" width="9.140625" style="8" customWidth="1"/>
    <col min="9393" max="9394" width="3.85546875" style="8" customWidth="1"/>
    <col min="9395" max="9395" width="10.5703125" style="8" customWidth="1"/>
    <col min="9396" max="9396" width="3.85546875" style="8" customWidth="1"/>
    <col min="9397" max="9399" width="14.42578125" style="8" customWidth="1"/>
    <col min="9400" max="9400" width="4.140625" style="8" customWidth="1"/>
    <col min="9401" max="9401" width="15" style="8" customWidth="1"/>
    <col min="9402" max="9403" width="9.140625" style="8" customWidth="1"/>
    <col min="9404" max="9404" width="11.5703125" style="8" customWidth="1"/>
    <col min="9405" max="9405" width="18.140625" style="8" customWidth="1"/>
    <col min="9406" max="9406" width="13.140625" style="8" customWidth="1"/>
    <col min="9407" max="9407" width="12.28515625" style="8" customWidth="1"/>
    <col min="9408" max="9645" width="9.140625" style="8"/>
    <col min="9646" max="9646" width="1.42578125" style="8" customWidth="1"/>
    <col min="9647" max="9647" width="59.5703125" style="8" customWidth="1"/>
    <col min="9648" max="9648" width="9.140625" style="8" customWidth="1"/>
    <col min="9649" max="9650" width="3.85546875" style="8" customWidth="1"/>
    <col min="9651" max="9651" width="10.5703125" style="8" customWidth="1"/>
    <col min="9652" max="9652" width="3.85546875" style="8" customWidth="1"/>
    <col min="9653" max="9655" width="14.42578125" style="8" customWidth="1"/>
    <col min="9656" max="9656" width="4.140625" style="8" customWidth="1"/>
    <col min="9657" max="9657" width="15" style="8" customWidth="1"/>
    <col min="9658" max="9659" width="9.140625" style="8" customWidth="1"/>
    <col min="9660" max="9660" width="11.5703125" style="8" customWidth="1"/>
    <col min="9661" max="9661" width="18.140625" style="8" customWidth="1"/>
    <col min="9662" max="9662" width="13.140625" style="8" customWidth="1"/>
    <col min="9663" max="9663" width="12.28515625" style="8" customWidth="1"/>
    <col min="9664" max="9901" width="9.140625" style="8"/>
    <col min="9902" max="9902" width="1.42578125" style="8" customWidth="1"/>
    <col min="9903" max="9903" width="59.5703125" style="8" customWidth="1"/>
    <col min="9904" max="9904" width="9.140625" style="8" customWidth="1"/>
    <col min="9905" max="9906" width="3.85546875" style="8" customWidth="1"/>
    <col min="9907" max="9907" width="10.5703125" style="8" customWidth="1"/>
    <col min="9908" max="9908" width="3.85546875" style="8" customWidth="1"/>
    <col min="9909" max="9911" width="14.42578125" style="8" customWidth="1"/>
    <col min="9912" max="9912" width="4.140625" style="8" customWidth="1"/>
    <col min="9913" max="9913" width="15" style="8" customWidth="1"/>
    <col min="9914" max="9915" width="9.140625" style="8" customWidth="1"/>
    <col min="9916" max="9916" width="11.5703125" style="8" customWidth="1"/>
    <col min="9917" max="9917" width="18.140625" style="8" customWidth="1"/>
    <col min="9918" max="9918" width="13.140625" style="8" customWidth="1"/>
    <col min="9919" max="9919" width="12.28515625" style="8" customWidth="1"/>
    <col min="9920" max="10157" width="9.140625" style="8"/>
    <col min="10158" max="10158" width="1.42578125" style="8" customWidth="1"/>
    <col min="10159" max="10159" width="59.5703125" style="8" customWidth="1"/>
    <col min="10160" max="10160" width="9.140625" style="8" customWidth="1"/>
    <col min="10161" max="10162" width="3.85546875" style="8" customWidth="1"/>
    <col min="10163" max="10163" width="10.5703125" style="8" customWidth="1"/>
    <col min="10164" max="10164" width="3.85546875" style="8" customWidth="1"/>
    <col min="10165" max="10167" width="14.42578125" style="8" customWidth="1"/>
    <col min="10168" max="10168" width="4.140625" style="8" customWidth="1"/>
    <col min="10169" max="10169" width="15" style="8" customWidth="1"/>
    <col min="10170" max="10171" width="9.140625" style="8" customWidth="1"/>
    <col min="10172" max="10172" width="11.5703125" style="8" customWidth="1"/>
    <col min="10173" max="10173" width="18.140625" style="8" customWidth="1"/>
    <col min="10174" max="10174" width="13.140625" style="8" customWidth="1"/>
    <col min="10175" max="10175" width="12.28515625" style="8" customWidth="1"/>
    <col min="10176" max="10413" width="9.140625" style="8"/>
    <col min="10414" max="10414" width="1.42578125" style="8" customWidth="1"/>
    <col min="10415" max="10415" width="59.5703125" style="8" customWidth="1"/>
    <col min="10416" max="10416" width="9.140625" style="8" customWidth="1"/>
    <col min="10417" max="10418" width="3.85546875" style="8" customWidth="1"/>
    <col min="10419" max="10419" width="10.5703125" style="8" customWidth="1"/>
    <col min="10420" max="10420" width="3.85546875" style="8" customWidth="1"/>
    <col min="10421" max="10423" width="14.42578125" style="8" customWidth="1"/>
    <col min="10424" max="10424" width="4.140625" style="8" customWidth="1"/>
    <col min="10425" max="10425" width="15" style="8" customWidth="1"/>
    <col min="10426" max="10427" width="9.140625" style="8" customWidth="1"/>
    <col min="10428" max="10428" width="11.5703125" style="8" customWidth="1"/>
    <col min="10429" max="10429" width="18.140625" style="8" customWidth="1"/>
    <col min="10430" max="10430" width="13.140625" style="8" customWidth="1"/>
    <col min="10431" max="10431" width="12.28515625" style="8" customWidth="1"/>
    <col min="10432" max="10669" width="9.140625" style="8"/>
    <col min="10670" max="10670" width="1.42578125" style="8" customWidth="1"/>
    <col min="10671" max="10671" width="59.5703125" style="8" customWidth="1"/>
    <col min="10672" max="10672" width="9.140625" style="8" customWidth="1"/>
    <col min="10673" max="10674" width="3.85546875" style="8" customWidth="1"/>
    <col min="10675" max="10675" width="10.5703125" style="8" customWidth="1"/>
    <col min="10676" max="10676" width="3.85546875" style="8" customWidth="1"/>
    <col min="10677" max="10679" width="14.42578125" style="8" customWidth="1"/>
    <col min="10680" max="10680" width="4.140625" style="8" customWidth="1"/>
    <col min="10681" max="10681" width="15" style="8" customWidth="1"/>
    <col min="10682" max="10683" width="9.140625" style="8" customWidth="1"/>
    <col min="10684" max="10684" width="11.5703125" style="8" customWidth="1"/>
    <col min="10685" max="10685" width="18.140625" style="8" customWidth="1"/>
    <col min="10686" max="10686" width="13.140625" style="8" customWidth="1"/>
    <col min="10687" max="10687" width="12.28515625" style="8" customWidth="1"/>
    <col min="10688" max="10925" width="9.140625" style="8"/>
    <col min="10926" max="10926" width="1.42578125" style="8" customWidth="1"/>
    <col min="10927" max="10927" width="59.5703125" style="8" customWidth="1"/>
    <col min="10928" max="10928" width="9.140625" style="8" customWidth="1"/>
    <col min="10929" max="10930" width="3.85546875" style="8" customWidth="1"/>
    <col min="10931" max="10931" width="10.5703125" style="8" customWidth="1"/>
    <col min="10932" max="10932" width="3.85546875" style="8" customWidth="1"/>
    <col min="10933" max="10935" width="14.42578125" style="8" customWidth="1"/>
    <col min="10936" max="10936" width="4.140625" style="8" customWidth="1"/>
    <col min="10937" max="10937" width="15" style="8" customWidth="1"/>
    <col min="10938" max="10939" width="9.140625" style="8" customWidth="1"/>
    <col min="10940" max="10940" width="11.5703125" style="8" customWidth="1"/>
    <col min="10941" max="10941" width="18.140625" style="8" customWidth="1"/>
    <col min="10942" max="10942" width="13.140625" style="8" customWidth="1"/>
    <col min="10943" max="10943" width="12.28515625" style="8" customWidth="1"/>
    <col min="10944" max="11181" width="9.140625" style="8"/>
    <col min="11182" max="11182" width="1.42578125" style="8" customWidth="1"/>
    <col min="11183" max="11183" width="59.5703125" style="8" customWidth="1"/>
    <col min="11184" max="11184" width="9.140625" style="8" customWidth="1"/>
    <col min="11185" max="11186" width="3.85546875" style="8" customWidth="1"/>
    <col min="11187" max="11187" width="10.5703125" style="8" customWidth="1"/>
    <col min="11188" max="11188" width="3.85546875" style="8" customWidth="1"/>
    <col min="11189" max="11191" width="14.42578125" style="8" customWidth="1"/>
    <col min="11192" max="11192" width="4.140625" style="8" customWidth="1"/>
    <col min="11193" max="11193" width="15" style="8" customWidth="1"/>
    <col min="11194" max="11195" width="9.140625" style="8" customWidth="1"/>
    <col min="11196" max="11196" width="11.5703125" style="8" customWidth="1"/>
    <col min="11197" max="11197" width="18.140625" style="8" customWidth="1"/>
    <col min="11198" max="11198" width="13.140625" style="8" customWidth="1"/>
    <col min="11199" max="11199" width="12.28515625" style="8" customWidth="1"/>
    <col min="11200" max="11437" width="9.140625" style="8"/>
    <col min="11438" max="11438" width="1.42578125" style="8" customWidth="1"/>
    <col min="11439" max="11439" width="59.5703125" style="8" customWidth="1"/>
    <col min="11440" max="11440" width="9.140625" style="8" customWidth="1"/>
    <col min="11441" max="11442" width="3.85546875" style="8" customWidth="1"/>
    <col min="11443" max="11443" width="10.5703125" style="8" customWidth="1"/>
    <col min="11444" max="11444" width="3.85546875" style="8" customWidth="1"/>
    <col min="11445" max="11447" width="14.42578125" style="8" customWidth="1"/>
    <col min="11448" max="11448" width="4.140625" style="8" customWidth="1"/>
    <col min="11449" max="11449" width="15" style="8" customWidth="1"/>
    <col min="11450" max="11451" width="9.140625" style="8" customWidth="1"/>
    <col min="11452" max="11452" width="11.5703125" style="8" customWidth="1"/>
    <col min="11453" max="11453" width="18.140625" style="8" customWidth="1"/>
    <col min="11454" max="11454" width="13.140625" style="8" customWidth="1"/>
    <col min="11455" max="11455" width="12.28515625" style="8" customWidth="1"/>
    <col min="11456" max="11693" width="9.140625" style="8"/>
    <col min="11694" max="11694" width="1.42578125" style="8" customWidth="1"/>
    <col min="11695" max="11695" width="59.5703125" style="8" customWidth="1"/>
    <col min="11696" max="11696" width="9.140625" style="8" customWidth="1"/>
    <col min="11697" max="11698" width="3.85546875" style="8" customWidth="1"/>
    <col min="11699" max="11699" width="10.5703125" style="8" customWidth="1"/>
    <col min="11700" max="11700" width="3.85546875" style="8" customWidth="1"/>
    <col min="11701" max="11703" width="14.42578125" style="8" customWidth="1"/>
    <col min="11704" max="11704" width="4.140625" style="8" customWidth="1"/>
    <col min="11705" max="11705" width="15" style="8" customWidth="1"/>
    <col min="11706" max="11707" width="9.140625" style="8" customWidth="1"/>
    <col min="11708" max="11708" width="11.5703125" style="8" customWidth="1"/>
    <col min="11709" max="11709" width="18.140625" style="8" customWidth="1"/>
    <col min="11710" max="11710" width="13.140625" style="8" customWidth="1"/>
    <col min="11711" max="11711" width="12.28515625" style="8" customWidth="1"/>
    <col min="11712" max="11949" width="9.140625" style="8"/>
    <col min="11950" max="11950" width="1.42578125" style="8" customWidth="1"/>
    <col min="11951" max="11951" width="59.5703125" style="8" customWidth="1"/>
    <col min="11952" max="11952" width="9.140625" style="8" customWidth="1"/>
    <col min="11953" max="11954" width="3.85546875" style="8" customWidth="1"/>
    <col min="11955" max="11955" width="10.5703125" style="8" customWidth="1"/>
    <col min="11956" max="11956" width="3.85546875" style="8" customWidth="1"/>
    <col min="11957" max="11959" width="14.42578125" style="8" customWidth="1"/>
    <col min="11960" max="11960" width="4.140625" style="8" customWidth="1"/>
    <col min="11961" max="11961" width="15" style="8" customWidth="1"/>
    <col min="11962" max="11963" width="9.140625" style="8" customWidth="1"/>
    <col min="11964" max="11964" width="11.5703125" style="8" customWidth="1"/>
    <col min="11965" max="11965" width="18.140625" style="8" customWidth="1"/>
    <col min="11966" max="11966" width="13.140625" style="8" customWidth="1"/>
    <col min="11967" max="11967" width="12.28515625" style="8" customWidth="1"/>
    <col min="11968" max="12205" width="9.140625" style="8"/>
    <col min="12206" max="12206" width="1.42578125" style="8" customWidth="1"/>
    <col min="12207" max="12207" width="59.5703125" style="8" customWidth="1"/>
    <col min="12208" max="12208" width="9.140625" style="8" customWidth="1"/>
    <col min="12209" max="12210" width="3.85546875" style="8" customWidth="1"/>
    <col min="12211" max="12211" width="10.5703125" style="8" customWidth="1"/>
    <col min="12212" max="12212" width="3.85546875" style="8" customWidth="1"/>
    <col min="12213" max="12215" width="14.42578125" style="8" customWidth="1"/>
    <col min="12216" max="12216" width="4.140625" style="8" customWidth="1"/>
    <col min="12217" max="12217" width="15" style="8" customWidth="1"/>
    <col min="12218" max="12219" width="9.140625" style="8" customWidth="1"/>
    <col min="12220" max="12220" width="11.5703125" style="8" customWidth="1"/>
    <col min="12221" max="12221" width="18.140625" style="8" customWidth="1"/>
    <col min="12222" max="12222" width="13.140625" style="8" customWidth="1"/>
    <col min="12223" max="12223" width="12.28515625" style="8" customWidth="1"/>
    <col min="12224" max="12461" width="9.140625" style="8"/>
    <col min="12462" max="12462" width="1.42578125" style="8" customWidth="1"/>
    <col min="12463" max="12463" width="59.5703125" style="8" customWidth="1"/>
    <col min="12464" max="12464" width="9.140625" style="8" customWidth="1"/>
    <col min="12465" max="12466" width="3.85546875" style="8" customWidth="1"/>
    <col min="12467" max="12467" width="10.5703125" style="8" customWidth="1"/>
    <col min="12468" max="12468" width="3.85546875" style="8" customWidth="1"/>
    <col min="12469" max="12471" width="14.42578125" style="8" customWidth="1"/>
    <col min="12472" max="12472" width="4.140625" style="8" customWidth="1"/>
    <col min="12473" max="12473" width="15" style="8" customWidth="1"/>
    <col min="12474" max="12475" width="9.140625" style="8" customWidth="1"/>
    <col min="12476" max="12476" width="11.5703125" style="8" customWidth="1"/>
    <col min="12477" max="12477" width="18.140625" style="8" customWidth="1"/>
    <col min="12478" max="12478" width="13.140625" style="8" customWidth="1"/>
    <col min="12479" max="12479" width="12.28515625" style="8" customWidth="1"/>
    <col min="12480" max="12717" width="9.140625" style="8"/>
    <col min="12718" max="12718" width="1.42578125" style="8" customWidth="1"/>
    <col min="12719" max="12719" width="59.5703125" style="8" customWidth="1"/>
    <col min="12720" max="12720" width="9.140625" style="8" customWidth="1"/>
    <col min="12721" max="12722" width="3.85546875" style="8" customWidth="1"/>
    <col min="12723" max="12723" width="10.5703125" style="8" customWidth="1"/>
    <col min="12724" max="12724" width="3.85546875" style="8" customWidth="1"/>
    <col min="12725" max="12727" width="14.42578125" style="8" customWidth="1"/>
    <col min="12728" max="12728" width="4.140625" style="8" customWidth="1"/>
    <col min="12729" max="12729" width="15" style="8" customWidth="1"/>
    <col min="12730" max="12731" width="9.140625" style="8" customWidth="1"/>
    <col min="12732" max="12732" width="11.5703125" style="8" customWidth="1"/>
    <col min="12733" max="12733" width="18.140625" style="8" customWidth="1"/>
    <col min="12734" max="12734" width="13.140625" style="8" customWidth="1"/>
    <col min="12735" max="12735" width="12.28515625" style="8" customWidth="1"/>
    <col min="12736" max="12973" width="9.140625" style="8"/>
    <col min="12974" max="12974" width="1.42578125" style="8" customWidth="1"/>
    <col min="12975" max="12975" width="59.5703125" style="8" customWidth="1"/>
    <col min="12976" max="12976" width="9.140625" style="8" customWidth="1"/>
    <col min="12977" max="12978" width="3.85546875" style="8" customWidth="1"/>
    <col min="12979" max="12979" width="10.5703125" style="8" customWidth="1"/>
    <col min="12980" max="12980" width="3.85546875" style="8" customWidth="1"/>
    <col min="12981" max="12983" width="14.42578125" style="8" customWidth="1"/>
    <col min="12984" max="12984" width="4.140625" style="8" customWidth="1"/>
    <col min="12985" max="12985" width="15" style="8" customWidth="1"/>
    <col min="12986" max="12987" width="9.140625" style="8" customWidth="1"/>
    <col min="12988" max="12988" width="11.5703125" style="8" customWidth="1"/>
    <col min="12989" max="12989" width="18.140625" style="8" customWidth="1"/>
    <col min="12990" max="12990" width="13.140625" style="8" customWidth="1"/>
    <col min="12991" max="12991" width="12.28515625" style="8" customWidth="1"/>
    <col min="12992" max="13229" width="9.140625" style="8"/>
    <col min="13230" max="13230" width="1.42578125" style="8" customWidth="1"/>
    <col min="13231" max="13231" width="59.5703125" style="8" customWidth="1"/>
    <col min="13232" max="13232" width="9.140625" style="8" customWidth="1"/>
    <col min="13233" max="13234" width="3.85546875" style="8" customWidth="1"/>
    <col min="13235" max="13235" width="10.5703125" style="8" customWidth="1"/>
    <col min="13236" max="13236" width="3.85546875" style="8" customWidth="1"/>
    <col min="13237" max="13239" width="14.42578125" style="8" customWidth="1"/>
    <col min="13240" max="13240" width="4.140625" style="8" customWidth="1"/>
    <col min="13241" max="13241" width="15" style="8" customWidth="1"/>
    <col min="13242" max="13243" width="9.140625" style="8" customWidth="1"/>
    <col min="13244" max="13244" width="11.5703125" style="8" customWidth="1"/>
    <col min="13245" max="13245" width="18.140625" style="8" customWidth="1"/>
    <col min="13246" max="13246" width="13.140625" style="8" customWidth="1"/>
    <col min="13247" max="13247" width="12.28515625" style="8" customWidth="1"/>
    <col min="13248" max="13485" width="9.140625" style="8"/>
    <col min="13486" max="13486" width="1.42578125" style="8" customWidth="1"/>
    <col min="13487" max="13487" width="59.5703125" style="8" customWidth="1"/>
    <col min="13488" max="13488" width="9.140625" style="8" customWidth="1"/>
    <col min="13489" max="13490" width="3.85546875" style="8" customWidth="1"/>
    <col min="13491" max="13491" width="10.5703125" style="8" customWidth="1"/>
    <col min="13492" max="13492" width="3.85546875" style="8" customWidth="1"/>
    <col min="13493" max="13495" width="14.42578125" style="8" customWidth="1"/>
    <col min="13496" max="13496" width="4.140625" style="8" customWidth="1"/>
    <col min="13497" max="13497" width="15" style="8" customWidth="1"/>
    <col min="13498" max="13499" width="9.140625" style="8" customWidth="1"/>
    <col min="13500" max="13500" width="11.5703125" style="8" customWidth="1"/>
    <col min="13501" max="13501" width="18.140625" style="8" customWidth="1"/>
    <col min="13502" max="13502" width="13.140625" style="8" customWidth="1"/>
    <col min="13503" max="13503" width="12.28515625" style="8" customWidth="1"/>
    <col min="13504" max="13741" width="9.140625" style="8"/>
    <col min="13742" max="13742" width="1.42578125" style="8" customWidth="1"/>
    <col min="13743" max="13743" width="59.5703125" style="8" customWidth="1"/>
    <col min="13744" max="13744" width="9.140625" style="8" customWidth="1"/>
    <col min="13745" max="13746" width="3.85546875" style="8" customWidth="1"/>
    <col min="13747" max="13747" width="10.5703125" style="8" customWidth="1"/>
    <col min="13748" max="13748" width="3.85546875" style="8" customWidth="1"/>
    <col min="13749" max="13751" width="14.42578125" style="8" customWidth="1"/>
    <col min="13752" max="13752" width="4.140625" style="8" customWidth="1"/>
    <col min="13753" max="13753" width="15" style="8" customWidth="1"/>
    <col min="13754" max="13755" width="9.140625" style="8" customWidth="1"/>
    <col min="13756" max="13756" width="11.5703125" style="8" customWidth="1"/>
    <col min="13757" max="13757" width="18.140625" style="8" customWidth="1"/>
    <col min="13758" max="13758" width="13.140625" style="8" customWidth="1"/>
    <col min="13759" max="13759" width="12.28515625" style="8" customWidth="1"/>
    <col min="13760" max="13997" width="9.140625" style="8"/>
    <col min="13998" max="13998" width="1.42578125" style="8" customWidth="1"/>
    <col min="13999" max="13999" width="59.5703125" style="8" customWidth="1"/>
    <col min="14000" max="14000" width="9.140625" style="8" customWidth="1"/>
    <col min="14001" max="14002" width="3.85546875" style="8" customWidth="1"/>
    <col min="14003" max="14003" width="10.5703125" style="8" customWidth="1"/>
    <col min="14004" max="14004" width="3.85546875" style="8" customWidth="1"/>
    <col min="14005" max="14007" width="14.42578125" style="8" customWidth="1"/>
    <col min="14008" max="14008" width="4.140625" style="8" customWidth="1"/>
    <col min="14009" max="14009" width="15" style="8" customWidth="1"/>
    <col min="14010" max="14011" width="9.140625" style="8" customWidth="1"/>
    <col min="14012" max="14012" width="11.5703125" style="8" customWidth="1"/>
    <col min="14013" max="14013" width="18.140625" style="8" customWidth="1"/>
    <col min="14014" max="14014" width="13.140625" style="8" customWidth="1"/>
    <col min="14015" max="14015" width="12.28515625" style="8" customWidth="1"/>
    <col min="14016" max="14253" width="9.140625" style="8"/>
    <col min="14254" max="14254" width="1.42578125" style="8" customWidth="1"/>
    <col min="14255" max="14255" width="59.5703125" style="8" customWidth="1"/>
    <col min="14256" max="14256" width="9.140625" style="8" customWidth="1"/>
    <col min="14257" max="14258" width="3.85546875" style="8" customWidth="1"/>
    <col min="14259" max="14259" width="10.5703125" style="8" customWidth="1"/>
    <col min="14260" max="14260" width="3.85546875" style="8" customWidth="1"/>
    <col min="14261" max="14263" width="14.42578125" style="8" customWidth="1"/>
    <col min="14264" max="14264" width="4.140625" style="8" customWidth="1"/>
    <col min="14265" max="14265" width="15" style="8" customWidth="1"/>
    <col min="14266" max="14267" width="9.140625" style="8" customWidth="1"/>
    <col min="14268" max="14268" width="11.5703125" style="8" customWidth="1"/>
    <col min="14269" max="14269" width="18.140625" style="8" customWidth="1"/>
    <col min="14270" max="14270" width="13.140625" style="8" customWidth="1"/>
    <col min="14271" max="14271" width="12.28515625" style="8" customWidth="1"/>
    <col min="14272" max="14509" width="9.140625" style="8"/>
    <col min="14510" max="14510" width="1.42578125" style="8" customWidth="1"/>
    <col min="14511" max="14511" width="59.5703125" style="8" customWidth="1"/>
    <col min="14512" max="14512" width="9.140625" style="8" customWidth="1"/>
    <col min="14513" max="14514" width="3.85546875" style="8" customWidth="1"/>
    <col min="14515" max="14515" width="10.5703125" style="8" customWidth="1"/>
    <col min="14516" max="14516" width="3.85546875" style="8" customWidth="1"/>
    <col min="14517" max="14519" width="14.42578125" style="8" customWidth="1"/>
    <col min="14520" max="14520" width="4.140625" style="8" customWidth="1"/>
    <col min="14521" max="14521" width="15" style="8" customWidth="1"/>
    <col min="14522" max="14523" width="9.140625" style="8" customWidth="1"/>
    <col min="14524" max="14524" width="11.5703125" style="8" customWidth="1"/>
    <col min="14525" max="14525" width="18.140625" style="8" customWidth="1"/>
    <col min="14526" max="14526" width="13.140625" style="8" customWidth="1"/>
    <col min="14527" max="14527" width="12.28515625" style="8" customWidth="1"/>
    <col min="14528" max="14765" width="9.140625" style="8"/>
    <col min="14766" max="14766" width="1.42578125" style="8" customWidth="1"/>
    <col min="14767" max="14767" width="59.5703125" style="8" customWidth="1"/>
    <col min="14768" max="14768" width="9.140625" style="8" customWidth="1"/>
    <col min="14769" max="14770" width="3.85546875" style="8" customWidth="1"/>
    <col min="14771" max="14771" width="10.5703125" style="8" customWidth="1"/>
    <col min="14772" max="14772" width="3.85546875" style="8" customWidth="1"/>
    <col min="14773" max="14775" width="14.42578125" style="8" customWidth="1"/>
    <col min="14776" max="14776" width="4.140625" style="8" customWidth="1"/>
    <col min="14777" max="14777" width="15" style="8" customWidth="1"/>
    <col min="14778" max="14779" width="9.140625" style="8" customWidth="1"/>
    <col min="14780" max="14780" width="11.5703125" style="8" customWidth="1"/>
    <col min="14781" max="14781" width="18.140625" style="8" customWidth="1"/>
    <col min="14782" max="14782" width="13.140625" style="8" customWidth="1"/>
    <col min="14783" max="14783" width="12.28515625" style="8" customWidth="1"/>
    <col min="14784" max="15021" width="9.140625" style="8"/>
    <col min="15022" max="15022" width="1.42578125" style="8" customWidth="1"/>
    <col min="15023" max="15023" width="59.5703125" style="8" customWidth="1"/>
    <col min="15024" max="15024" width="9.140625" style="8" customWidth="1"/>
    <col min="15025" max="15026" width="3.85546875" style="8" customWidth="1"/>
    <col min="15027" max="15027" width="10.5703125" style="8" customWidth="1"/>
    <col min="15028" max="15028" width="3.85546875" style="8" customWidth="1"/>
    <col min="15029" max="15031" width="14.42578125" style="8" customWidth="1"/>
    <col min="15032" max="15032" width="4.140625" style="8" customWidth="1"/>
    <col min="15033" max="15033" width="15" style="8" customWidth="1"/>
    <col min="15034" max="15035" width="9.140625" style="8" customWidth="1"/>
    <col min="15036" max="15036" width="11.5703125" style="8" customWidth="1"/>
    <col min="15037" max="15037" width="18.140625" style="8" customWidth="1"/>
    <col min="15038" max="15038" width="13.140625" style="8" customWidth="1"/>
    <col min="15039" max="15039" width="12.28515625" style="8" customWidth="1"/>
    <col min="15040" max="15277" width="9.140625" style="8"/>
    <col min="15278" max="15278" width="1.42578125" style="8" customWidth="1"/>
    <col min="15279" max="15279" width="59.5703125" style="8" customWidth="1"/>
    <col min="15280" max="15280" width="9.140625" style="8" customWidth="1"/>
    <col min="15281" max="15282" width="3.85546875" style="8" customWidth="1"/>
    <col min="15283" max="15283" width="10.5703125" style="8" customWidth="1"/>
    <col min="15284" max="15284" width="3.85546875" style="8" customWidth="1"/>
    <col min="15285" max="15287" width="14.42578125" style="8" customWidth="1"/>
    <col min="15288" max="15288" width="4.140625" style="8" customWidth="1"/>
    <col min="15289" max="15289" width="15" style="8" customWidth="1"/>
    <col min="15290" max="15291" width="9.140625" style="8" customWidth="1"/>
    <col min="15292" max="15292" width="11.5703125" style="8" customWidth="1"/>
    <col min="15293" max="15293" width="18.140625" style="8" customWidth="1"/>
    <col min="15294" max="15294" width="13.140625" style="8" customWidth="1"/>
    <col min="15295" max="15295" width="12.28515625" style="8" customWidth="1"/>
    <col min="15296" max="15533" width="9.140625" style="8"/>
    <col min="15534" max="15534" width="1.42578125" style="8" customWidth="1"/>
    <col min="15535" max="15535" width="59.5703125" style="8" customWidth="1"/>
    <col min="15536" max="15536" width="9.140625" style="8" customWidth="1"/>
    <col min="15537" max="15538" width="3.85546875" style="8" customWidth="1"/>
    <col min="15539" max="15539" width="10.5703125" style="8" customWidth="1"/>
    <col min="15540" max="15540" width="3.85546875" style="8" customWidth="1"/>
    <col min="15541" max="15543" width="14.42578125" style="8" customWidth="1"/>
    <col min="15544" max="15544" width="4.140625" style="8" customWidth="1"/>
    <col min="15545" max="15545" width="15" style="8" customWidth="1"/>
    <col min="15546" max="15547" width="9.140625" style="8" customWidth="1"/>
    <col min="15548" max="15548" width="11.5703125" style="8" customWidth="1"/>
    <col min="15549" max="15549" width="18.140625" style="8" customWidth="1"/>
    <col min="15550" max="15550" width="13.140625" style="8" customWidth="1"/>
    <col min="15551" max="15551" width="12.28515625" style="8" customWidth="1"/>
    <col min="15552" max="15789" width="9.140625" style="8"/>
    <col min="15790" max="15790" width="1.42578125" style="8" customWidth="1"/>
    <col min="15791" max="15791" width="59.5703125" style="8" customWidth="1"/>
    <col min="15792" max="15792" width="9.140625" style="8" customWidth="1"/>
    <col min="15793" max="15794" width="3.85546875" style="8" customWidth="1"/>
    <col min="15795" max="15795" width="10.5703125" style="8" customWidth="1"/>
    <col min="15796" max="15796" width="3.85546875" style="8" customWidth="1"/>
    <col min="15797" max="15799" width="14.42578125" style="8" customWidth="1"/>
    <col min="15800" max="15800" width="4.140625" style="8" customWidth="1"/>
    <col min="15801" max="15801" width="15" style="8" customWidth="1"/>
    <col min="15802" max="15803" width="9.140625" style="8" customWidth="1"/>
    <col min="15804" max="15804" width="11.5703125" style="8" customWidth="1"/>
    <col min="15805" max="15805" width="18.140625" style="8" customWidth="1"/>
    <col min="15806" max="15806" width="13.140625" style="8" customWidth="1"/>
    <col min="15807" max="15807" width="12.28515625" style="8" customWidth="1"/>
    <col min="15808" max="16045" width="9.140625" style="8"/>
    <col min="16046" max="16046" width="1.42578125" style="8" customWidth="1"/>
    <col min="16047" max="16047" width="59.5703125" style="8" customWidth="1"/>
    <col min="16048" max="16048" width="9.140625" style="8" customWidth="1"/>
    <col min="16049" max="16050" width="3.85546875" style="8" customWidth="1"/>
    <col min="16051" max="16051" width="10.5703125" style="8" customWidth="1"/>
    <col min="16052" max="16052" width="3.85546875" style="8" customWidth="1"/>
    <col min="16053" max="16055" width="14.42578125" style="8" customWidth="1"/>
    <col min="16056" max="16056" width="4.140625" style="8" customWidth="1"/>
    <col min="16057" max="16057" width="15" style="8" customWidth="1"/>
    <col min="16058" max="16059" width="9.140625" style="8" customWidth="1"/>
    <col min="16060" max="16060" width="11.5703125" style="8" customWidth="1"/>
    <col min="16061" max="16061" width="18.140625" style="8" customWidth="1"/>
    <col min="16062" max="16062" width="13.140625" style="8" customWidth="1"/>
    <col min="16063" max="16063" width="12.28515625" style="8" customWidth="1"/>
    <col min="16064" max="16384" width="9.140625" style="8"/>
  </cols>
  <sheetData>
    <row r="1" spans="1:54" hidden="1" x14ac:dyDescent="0.25">
      <c r="F1" s="7" t="s">
        <v>308</v>
      </c>
    </row>
    <row r="2" spans="1:54" ht="34.5" hidden="1" customHeight="1" x14ac:dyDescent="0.25">
      <c r="F2" s="202" t="s">
        <v>324</v>
      </c>
      <c r="G2" s="202"/>
      <c r="H2" s="202"/>
      <c r="I2" s="202"/>
    </row>
    <row r="3" spans="1:54" s="9" customFormat="1" ht="21" customHeight="1" x14ac:dyDescent="0.25">
      <c r="A3" s="8"/>
      <c r="E3" s="10"/>
      <c r="F3" s="10"/>
      <c r="G3" s="99"/>
      <c r="H3" s="1"/>
      <c r="I3" s="1"/>
      <c r="J3" s="202" t="s">
        <v>645</v>
      </c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</row>
    <row r="4" spans="1:54" s="9" customFormat="1" ht="102.75" customHeight="1" x14ac:dyDescent="0.25">
      <c r="A4" s="8"/>
      <c r="E4" s="10"/>
      <c r="F4" s="10"/>
      <c r="G4" s="86"/>
      <c r="H4" s="14"/>
      <c r="I4" s="14"/>
      <c r="J4" s="202" t="s">
        <v>800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</row>
    <row r="5" spans="1:54" s="9" customFormat="1" ht="21" customHeight="1" x14ac:dyDescent="0.25">
      <c r="A5" s="8"/>
      <c r="E5" s="10"/>
      <c r="F5" s="10"/>
      <c r="G5" s="86"/>
      <c r="H5" s="14"/>
      <c r="I5" s="14"/>
      <c r="J5" s="194"/>
      <c r="K5" s="194"/>
      <c r="L5" s="194"/>
      <c r="M5" s="194"/>
      <c r="N5" s="199" t="s">
        <v>804</v>
      </c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</row>
    <row r="6" spans="1:54" s="9" customFormat="1" ht="77.25" customHeight="1" x14ac:dyDescent="0.25">
      <c r="A6" s="8"/>
      <c r="E6" s="10"/>
      <c r="F6" s="10"/>
      <c r="G6" s="86"/>
      <c r="H6" s="14"/>
      <c r="I6" s="14"/>
      <c r="J6" s="194"/>
      <c r="K6" s="194"/>
      <c r="L6" s="194"/>
      <c r="M6" s="194"/>
      <c r="N6" s="198" t="s">
        <v>446</v>
      </c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</row>
    <row r="7" spans="1:54" ht="66.75" customHeight="1" x14ac:dyDescent="0.25">
      <c r="A7" s="200" t="s">
        <v>803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</row>
    <row r="8" spans="1:54" s="22" customFormat="1" ht="19.5" customHeight="1" x14ac:dyDescent="0.25">
      <c r="A8" s="19"/>
      <c r="B8" s="19"/>
      <c r="C8" s="19"/>
      <c r="D8" s="19"/>
      <c r="E8" s="20"/>
      <c r="F8" s="20"/>
      <c r="G8" s="20"/>
      <c r="H8" s="24"/>
      <c r="I8" s="1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85" t="s">
        <v>306</v>
      </c>
      <c r="AU8" s="28" t="s">
        <v>306</v>
      </c>
      <c r="AV8" s="28"/>
      <c r="AW8" s="28"/>
      <c r="AX8" s="28"/>
      <c r="AY8" s="28"/>
      <c r="AZ8" s="28"/>
      <c r="BA8" s="28"/>
      <c r="BB8" s="28"/>
    </row>
    <row r="9" spans="1:54" ht="32.25" customHeight="1" x14ac:dyDescent="0.25">
      <c r="A9" s="104" t="s">
        <v>0</v>
      </c>
      <c r="B9" s="196"/>
      <c r="C9" s="196"/>
      <c r="D9" s="196"/>
      <c r="E9" s="196" t="s">
        <v>1</v>
      </c>
      <c r="F9" s="2" t="s">
        <v>2</v>
      </c>
      <c r="G9" s="2" t="s">
        <v>3</v>
      </c>
      <c r="H9" s="3" t="s">
        <v>4</v>
      </c>
      <c r="I9" s="2" t="s">
        <v>5</v>
      </c>
      <c r="J9" s="196" t="s">
        <v>427</v>
      </c>
      <c r="K9" s="196" t="s">
        <v>740</v>
      </c>
      <c r="L9" s="196" t="s">
        <v>741</v>
      </c>
      <c r="M9" s="196" t="s">
        <v>742</v>
      </c>
      <c r="N9" s="196" t="s">
        <v>427</v>
      </c>
      <c r="O9" s="196" t="s">
        <v>740</v>
      </c>
      <c r="P9" s="196" t="s">
        <v>741</v>
      </c>
      <c r="Q9" s="196" t="s">
        <v>742</v>
      </c>
      <c r="R9" s="196" t="s">
        <v>755</v>
      </c>
      <c r="S9" s="196" t="s">
        <v>740</v>
      </c>
      <c r="T9" s="196" t="s">
        <v>741</v>
      </c>
      <c r="U9" s="196" t="s">
        <v>742</v>
      </c>
      <c r="V9" s="196"/>
      <c r="W9" s="196"/>
      <c r="X9" s="196"/>
      <c r="Y9" s="196"/>
      <c r="Z9" s="196"/>
      <c r="AA9" s="196"/>
      <c r="AB9" s="196"/>
      <c r="AC9" s="196"/>
      <c r="AD9" s="196" t="s">
        <v>428</v>
      </c>
      <c r="AE9" s="196" t="s">
        <v>740</v>
      </c>
      <c r="AF9" s="196" t="s">
        <v>741</v>
      </c>
      <c r="AG9" s="196" t="s">
        <v>742</v>
      </c>
      <c r="AH9" s="196" t="s">
        <v>428</v>
      </c>
      <c r="AI9" s="196" t="s">
        <v>740</v>
      </c>
      <c r="AJ9" s="196" t="s">
        <v>741</v>
      </c>
      <c r="AK9" s="196" t="s">
        <v>742</v>
      </c>
      <c r="AL9" s="196" t="s">
        <v>779</v>
      </c>
      <c r="AM9" s="196" t="s">
        <v>740</v>
      </c>
      <c r="AN9" s="196" t="s">
        <v>741</v>
      </c>
      <c r="AO9" s="196" t="s">
        <v>742</v>
      </c>
      <c r="AP9" s="196"/>
      <c r="AQ9" s="196" t="s">
        <v>429</v>
      </c>
      <c r="AR9" s="196" t="s">
        <v>740</v>
      </c>
      <c r="AS9" s="196" t="s">
        <v>741</v>
      </c>
      <c r="AT9" s="196" t="s">
        <v>742</v>
      </c>
      <c r="AU9" s="196" t="s">
        <v>429</v>
      </c>
      <c r="AV9" s="196" t="s">
        <v>740</v>
      </c>
      <c r="AW9" s="196" t="s">
        <v>741</v>
      </c>
      <c r="AX9" s="196" t="s">
        <v>742</v>
      </c>
      <c r="AY9" s="196" t="s">
        <v>780</v>
      </c>
      <c r="AZ9" s="196" t="s">
        <v>740</v>
      </c>
      <c r="BA9" s="196" t="s">
        <v>741</v>
      </c>
      <c r="BB9" s="196" t="s">
        <v>742</v>
      </c>
    </row>
    <row r="10" spans="1:54" s="12" customFormat="1" ht="28.5" x14ac:dyDescent="0.25">
      <c r="A10" s="158" t="s">
        <v>10</v>
      </c>
      <c r="B10" s="146"/>
      <c r="C10" s="146"/>
      <c r="D10" s="146"/>
      <c r="E10" s="120">
        <v>854</v>
      </c>
      <c r="F10" s="25" t="s">
        <v>11</v>
      </c>
      <c r="G10" s="25"/>
      <c r="H10" s="90"/>
      <c r="I10" s="25"/>
      <c r="J10" s="26">
        <f>J11+J17+J37+J41+J59+J63</f>
        <v>31358192</v>
      </c>
      <c r="K10" s="26">
        <f t="shared" ref="K10:M10" si="0">K11+K17+K37+K41+K59+K63</f>
        <v>440892</v>
      </c>
      <c r="L10" s="26">
        <f t="shared" si="0"/>
        <v>30894400</v>
      </c>
      <c r="M10" s="26">
        <f t="shared" si="0"/>
        <v>22900</v>
      </c>
      <c r="N10" s="26">
        <f>N11+N17+N37+N41+N59+N63</f>
        <v>2674436</v>
      </c>
      <c r="O10" s="26">
        <f t="shared" ref="O10" si="1">O11+O17+O37+O41+O59+O63</f>
        <v>0</v>
      </c>
      <c r="P10" s="26">
        <f t="shared" ref="P10" si="2">P11+P17+P37+P41+P59+P63</f>
        <v>2674436</v>
      </c>
      <c r="Q10" s="26">
        <f t="shared" ref="Q10" si="3">Q11+Q17+Q37+Q41+Q59+Q63</f>
        <v>0</v>
      </c>
      <c r="R10" s="26">
        <f>R11+R17+R37+R41+R59+R63</f>
        <v>34032628</v>
      </c>
      <c r="S10" s="26">
        <f t="shared" ref="S10" si="4">S11+S17+S37+S41+S59+S63</f>
        <v>440892</v>
      </c>
      <c r="T10" s="26">
        <f t="shared" ref="T10" si="5">T11+T17+T37+T41+T59+T63</f>
        <v>33568836</v>
      </c>
      <c r="U10" s="26">
        <f t="shared" ref="U10" si="6">U11+U17+U37+U41+U59+U63</f>
        <v>22900</v>
      </c>
      <c r="V10" s="26"/>
      <c r="W10" s="26"/>
      <c r="X10" s="26"/>
      <c r="Y10" s="26"/>
      <c r="Z10" s="26"/>
      <c r="AA10" s="26"/>
      <c r="AB10" s="26"/>
      <c r="AC10" s="26"/>
      <c r="AD10" s="26">
        <f t="shared" ref="AD10:AQ10" si="7">AD11+AD17+AD37+AD41+AD59+AD63</f>
        <v>34837192</v>
      </c>
      <c r="AE10" s="26">
        <f t="shared" ref="AE10:AG10" si="8">AE11+AE17+AE37+AE41+AE59+AE63</f>
        <v>440892</v>
      </c>
      <c r="AF10" s="26">
        <f t="shared" si="8"/>
        <v>34373400</v>
      </c>
      <c r="AG10" s="26">
        <f t="shared" si="8"/>
        <v>22900</v>
      </c>
      <c r="AH10" s="26">
        <f t="shared" ref="AH10:AP10" si="9">AH11+AH17+AH37+AH41+AH59+AH63</f>
        <v>0</v>
      </c>
      <c r="AI10" s="26">
        <f t="shared" si="9"/>
        <v>0</v>
      </c>
      <c r="AJ10" s="26">
        <f t="shared" si="9"/>
        <v>0</v>
      </c>
      <c r="AK10" s="26">
        <f t="shared" si="9"/>
        <v>0</v>
      </c>
      <c r="AL10" s="26">
        <f t="shared" si="9"/>
        <v>34837192</v>
      </c>
      <c r="AM10" s="26">
        <f t="shared" si="9"/>
        <v>440892</v>
      </c>
      <c r="AN10" s="26">
        <f t="shared" si="9"/>
        <v>34373400</v>
      </c>
      <c r="AO10" s="26">
        <f t="shared" si="9"/>
        <v>22900</v>
      </c>
      <c r="AP10" s="26">
        <f t="shared" si="9"/>
        <v>0</v>
      </c>
      <c r="AQ10" s="26">
        <f t="shared" si="7"/>
        <v>37997466</v>
      </c>
      <c r="AR10" s="26">
        <f t="shared" ref="AR10:AT10" si="10">AR11+AR17+AR37+AR41+AR59+AR63</f>
        <v>473466</v>
      </c>
      <c r="AS10" s="26">
        <f t="shared" si="10"/>
        <v>37501100</v>
      </c>
      <c r="AT10" s="26">
        <f t="shared" si="10"/>
        <v>22900</v>
      </c>
      <c r="AU10" s="26">
        <f t="shared" ref="AU10:AX10" si="11">AU11+AU17+AU37+AU41+AU59+AU63</f>
        <v>0</v>
      </c>
      <c r="AV10" s="26">
        <f t="shared" si="11"/>
        <v>0</v>
      </c>
      <c r="AW10" s="26">
        <f t="shared" si="11"/>
        <v>0</v>
      </c>
      <c r="AX10" s="26">
        <f t="shared" si="11"/>
        <v>0</v>
      </c>
      <c r="AY10" s="26">
        <f>AY11+AY17+AY37+AY41+AY59+AY63</f>
        <v>37997466</v>
      </c>
      <c r="AZ10" s="26">
        <f t="shared" ref="AZ10:BB10" si="12">AZ11+AZ17+AZ37+AZ41+AZ59+AZ63</f>
        <v>473466</v>
      </c>
      <c r="BA10" s="26">
        <f t="shared" si="12"/>
        <v>37501100</v>
      </c>
      <c r="BB10" s="26">
        <f t="shared" si="12"/>
        <v>22900</v>
      </c>
    </row>
    <row r="11" spans="1:54" s="12" customFormat="1" ht="128.25" hidden="1" x14ac:dyDescent="0.25">
      <c r="A11" s="158" t="s">
        <v>195</v>
      </c>
      <c r="B11" s="146"/>
      <c r="C11" s="146"/>
      <c r="D11" s="146"/>
      <c r="E11" s="120">
        <v>854</v>
      </c>
      <c r="F11" s="25" t="s">
        <v>11</v>
      </c>
      <c r="G11" s="25" t="s">
        <v>58</v>
      </c>
      <c r="H11" s="90"/>
      <c r="I11" s="25"/>
      <c r="J11" s="26">
        <f>J12</f>
        <v>348200</v>
      </c>
      <c r="K11" s="26">
        <f t="shared" ref="K11:M11" si="13">K12</f>
        <v>0</v>
      </c>
      <c r="L11" s="26">
        <f t="shared" si="13"/>
        <v>348200</v>
      </c>
      <c r="M11" s="26">
        <f t="shared" si="13"/>
        <v>0</v>
      </c>
      <c r="N11" s="26">
        <f>N12</f>
        <v>0</v>
      </c>
      <c r="O11" s="26">
        <f t="shared" ref="O11" si="14">O12</f>
        <v>0</v>
      </c>
      <c r="P11" s="26">
        <f t="shared" ref="P11" si="15">P12</f>
        <v>0</v>
      </c>
      <c r="Q11" s="26">
        <f t="shared" ref="Q11" si="16">Q12</f>
        <v>0</v>
      </c>
      <c r="R11" s="26">
        <f>R12</f>
        <v>348200</v>
      </c>
      <c r="S11" s="26">
        <f t="shared" ref="S11" si="17">S12</f>
        <v>0</v>
      </c>
      <c r="T11" s="26">
        <f t="shared" ref="T11" si="18">T12</f>
        <v>348200</v>
      </c>
      <c r="U11" s="26">
        <f t="shared" ref="U11" si="19">U12</f>
        <v>0</v>
      </c>
      <c r="V11" s="26"/>
      <c r="W11" s="26"/>
      <c r="X11" s="26"/>
      <c r="Y11" s="26"/>
      <c r="Z11" s="26"/>
      <c r="AA11" s="26"/>
      <c r="AB11" s="26"/>
      <c r="AC11" s="26"/>
      <c r="AD11" s="26">
        <f t="shared" ref="AD11:AX11" si="20">AD12</f>
        <v>348200</v>
      </c>
      <c r="AE11" s="26">
        <f t="shared" si="20"/>
        <v>0</v>
      </c>
      <c r="AF11" s="26">
        <f t="shared" si="20"/>
        <v>348200</v>
      </c>
      <c r="AG11" s="26">
        <f t="shared" si="20"/>
        <v>0</v>
      </c>
      <c r="AH11" s="26">
        <f t="shared" si="20"/>
        <v>0</v>
      </c>
      <c r="AI11" s="26">
        <f t="shared" si="20"/>
        <v>0</v>
      </c>
      <c r="AJ11" s="26">
        <f t="shared" si="20"/>
        <v>0</v>
      </c>
      <c r="AK11" s="26">
        <f t="shared" si="20"/>
        <v>0</v>
      </c>
      <c r="AL11" s="26">
        <f t="shared" si="20"/>
        <v>348200</v>
      </c>
      <c r="AM11" s="26">
        <f t="shared" si="20"/>
        <v>0</v>
      </c>
      <c r="AN11" s="26">
        <f t="shared" si="20"/>
        <v>348200</v>
      </c>
      <c r="AO11" s="26">
        <f t="shared" si="20"/>
        <v>0</v>
      </c>
      <c r="AP11" s="26">
        <f t="shared" si="20"/>
        <v>0</v>
      </c>
      <c r="AQ11" s="26">
        <f t="shared" si="20"/>
        <v>348200</v>
      </c>
      <c r="AR11" s="26">
        <f t="shared" si="20"/>
        <v>0</v>
      </c>
      <c r="AS11" s="26">
        <f t="shared" si="20"/>
        <v>348200</v>
      </c>
      <c r="AT11" s="26">
        <f t="shared" si="20"/>
        <v>0</v>
      </c>
      <c r="AU11" s="26">
        <f t="shared" si="20"/>
        <v>0</v>
      </c>
      <c r="AV11" s="26">
        <f t="shared" si="20"/>
        <v>0</v>
      </c>
      <c r="AW11" s="26">
        <f t="shared" si="20"/>
        <v>0</v>
      </c>
      <c r="AX11" s="26">
        <f t="shared" si="20"/>
        <v>0</v>
      </c>
      <c r="AY11" s="26">
        <f>AY12</f>
        <v>348200</v>
      </c>
      <c r="AZ11" s="26">
        <f t="shared" ref="AZ11:BB11" si="21">AZ12</f>
        <v>0</v>
      </c>
      <c r="BA11" s="26">
        <f t="shared" si="21"/>
        <v>348200</v>
      </c>
      <c r="BB11" s="26">
        <f t="shared" si="21"/>
        <v>0</v>
      </c>
    </row>
    <row r="12" spans="1:54" s="109" customFormat="1" ht="60" hidden="1" x14ac:dyDescent="0.25">
      <c r="A12" s="155" t="s">
        <v>20</v>
      </c>
      <c r="B12" s="120"/>
      <c r="C12" s="120"/>
      <c r="D12" s="120"/>
      <c r="E12" s="120">
        <v>854</v>
      </c>
      <c r="F12" s="143" t="s">
        <v>17</v>
      </c>
      <c r="G12" s="143" t="s">
        <v>58</v>
      </c>
      <c r="H12" s="148" t="s">
        <v>196</v>
      </c>
      <c r="I12" s="143"/>
      <c r="J12" s="110">
        <f>J13+J15</f>
        <v>348200</v>
      </c>
      <c r="K12" s="110">
        <f t="shared" ref="K12:M12" si="22">K13+K15</f>
        <v>0</v>
      </c>
      <c r="L12" s="110">
        <f t="shared" si="22"/>
        <v>348200</v>
      </c>
      <c r="M12" s="110">
        <f t="shared" si="22"/>
        <v>0</v>
      </c>
      <c r="N12" s="110">
        <f>N13+N15</f>
        <v>0</v>
      </c>
      <c r="O12" s="110">
        <f t="shared" ref="O12" si="23">O13+O15</f>
        <v>0</v>
      </c>
      <c r="P12" s="110">
        <f t="shared" ref="P12" si="24">P13+P15</f>
        <v>0</v>
      </c>
      <c r="Q12" s="110">
        <f t="shared" ref="Q12" si="25">Q13+Q15</f>
        <v>0</v>
      </c>
      <c r="R12" s="110">
        <f>R13+R15</f>
        <v>348200</v>
      </c>
      <c r="S12" s="110">
        <f t="shared" ref="S12" si="26">S13+S15</f>
        <v>0</v>
      </c>
      <c r="T12" s="110">
        <f t="shared" ref="T12" si="27">T13+T15</f>
        <v>348200</v>
      </c>
      <c r="U12" s="110">
        <f t="shared" ref="U12" si="28">U13+U15</f>
        <v>0</v>
      </c>
      <c r="V12" s="110"/>
      <c r="W12" s="110"/>
      <c r="X12" s="110"/>
      <c r="Y12" s="110"/>
      <c r="Z12" s="110"/>
      <c r="AA12" s="110"/>
      <c r="AB12" s="110"/>
      <c r="AC12" s="110"/>
      <c r="AD12" s="110">
        <f t="shared" ref="AD12:AQ12" si="29">AD13+AD15</f>
        <v>348200</v>
      </c>
      <c r="AE12" s="110">
        <f t="shared" ref="AE12:AG12" si="30">AE13+AE15</f>
        <v>0</v>
      </c>
      <c r="AF12" s="110">
        <f t="shared" si="30"/>
        <v>348200</v>
      </c>
      <c r="AG12" s="110">
        <f t="shared" si="30"/>
        <v>0</v>
      </c>
      <c r="AH12" s="110">
        <f t="shared" ref="AH12:AP12" si="31">AH13+AH15</f>
        <v>0</v>
      </c>
      <c r="AI12" s="110">
        <f t="shared" si="31"/>
        <v>0</v>
      </c>
      <c r="AJ12" s="110">
        <f t="shared" si="31"/>
        <v>0</v>
      </c>
      <c r="AK12" s="110">
        <f t="shared" si="31"/>
        <v>0</v>
      </c>
      <c r="AL12" s="110">
        <f t="shared" si="31"/>
        <v>348200</v>
      </c>
      <c r="AM12" s="110">
        <f t="shared" si="31"/>
        <v>0</v>
      </c>
      <c r="AN12" s="110">
        <f t="shared" si="31"/>
        <v>348200</v>
      </c>
      <c r="AO12" s="110">
        <f t="shared" si="31"/>
        <v>0</v>
      </c>
      <c r="AP12" s="110">
        <f t="shared" si="31"/>
        <v>0</v>
      </c>
      <c r="AQ12" s="173">
        <f t="shared" si="29"/>
        <v>348200</v>
      </c>
      <c r="AR12" s="173">
        <f t="shared" ref="AR12:AT12" si="32">AR13+AR15</f>
        <v>0</v>
      </c>
      <c r="AS12" s="173">
        <f t="shared" si="32"/>
        <v>348200</v>
      </c>
      <c r="AT12" s="173">
        <f t="shared" si="32"/>
        <v>0</v>
      </c>
      <c r="AU12" s="173">
        <f t="shared" ref="AU12:AX12" si="33">AU13+AU15</f>
        <v>0</v>
      </c>
      <c r="AV12" s="173">
        <f t="shared" si="33"/>
        <v>0</v>
      </c>
      <c r="AW12" s="173">
        <f t="shared" si="33"/>
        <v>0</v>
      </c>
      <c r="AX12" s="173">
        <f t="shared" si="33"/>
        <v>0</v>
      </c>
      <c r="AY12" s="110">
        <f>AY13+AY15</f>
        <v>348200</v>
      </c>
      <c r="AZ12" s="110">
        <f t="shared" ref="AZ12:BB12" si="34">AZ13+AZ15</f>
        <v>0</v>
      </c>
      <c r="BA12" s="110">
        <f t="shared" si="34"/>
        <v>348200</v>
      </c>
      <c r="BB12" s="110">
        <f t="shared" si="34"/>
        <v>0</v>
      </c>
    </row>
    <row r="13" spans="1:54" s="109" customFormat="1" ht="165" hidden="1" x14ac:dyDescent="0.25">
      <c r="A13" s="111" t="s">
        <v>16</v>
      </c>
      <c r="B13" s="120"/>
      <c r="C13" s="120"/>
      <c r="D13" s="120"/>
      <c r="E13" s="120">
        <v>854</v>
      </c>
      <c r="F13" s="143" t="s">
        <v>11</v>
      </c>
      <c r="G13" s="143" t="s">
        <v>58</v>
      </c>
      <c r="H13" s="148" t="s">
        <v>196</v>
      </c>
      <c r="I13" s="143" t="s">
        <v>18</v>
      </c>
      <c r="J13" s="110">
        <f t="shared" ref="J13:BB13" si="35">J14</f>
        <v>289500</v>
      </c>
      <c r="K13" s="110">
        <f t="shared" si="35"/>
        <v>0</v>
      </c>
      <c r="L13" s="110">
        <f t="shared" si="35"/>
        <v>289500</v>
      </c>
      <c r="M13" s="110">
        <f t="shared" si="35"/>
        <v>0</v>
      </c>
      <c r="N13" s="110">
        <f t="shared" si="35"/>
        <v>0</v>
      </c>
      <c r="O13" s="110">
        <f t="shared" si="35"/>
        <v>0</v>
      </c>
      <c r="P13" s="110">
        <f t="shared" si="35"/>
        <v>0</v>
      </c>
      <c r="Q13" s="110">
        <f t="shared" si="35"/>
        <v>0</v>
      </c>
      <c r="R13" s="110">
        <f t="shared" si="35"/>
        <v>289500</v>
      </c>
      <c r="S13" s="110">
        <f t="shared" si="35"/>
        <v>0</v>
      </c>
      <c r="T13" s="110">
        <f t="shared" si="35"/>
        <v>289500</v>
      </c>
      <c r="U13" s="110">
        <f t="shared" si="35"/>
        <v>0</v>
      </c>
      <c r="V13" s="110"/>
      <c r="W13" s="110"/>
      <c r="X13" s="110"/>
      <c r="Y13" s="110"/>
      <c r="Z13" s="110"/>
      <c r="AA13" s="110"/>
      <c r="AB13" s="110"/>
      <c r="AC13" s="110"/>
      <c r="AD13" s="110">
        <f t="shared" si="35"/>
        <v>289500</v>
      </c>
      <c r="AE13" s="110">
        <f t="shared" si="35"/>
        <v>0</v>
      </c>
      <c r="AF13" s="110">
        <f t="shared" si="35"/>
        <v>289500</v>
      </c>
      <c r="AG13" s="110">
        <f t="shared" si="35"/>
        <v>0</v>
      </c>
      <c r="AH13" s="110">
        <f t="shared" si="35"/>
        <v>0</v>
      </c>
      <c r="AI13" s="110">
        <f t="shared" si="35"/>
        <v>0</v>
      </c>
      <c r="AJ13" s="110">
        <f t="shared" si="35"/>
        <v>0</v>
      </c>
      <c r="AK13" s="110">
        <f t="shared" si="35"/>
        <v>0</v>
      </c>
      <c r="AL13" s="110">
        <f t="shared" si="35"/>
        <v>289500</v>
      </c>
      <c r="AM13" s="110">
        <f t="shared" si="35"/>
        <v>0</v>
      </c>
      <c r="AN13" s="110">
        <f t="shared" si="35"/>
        <v>289500</v>
      </c>
      <c r="AO13" s="110">
        <f t="shared" si="35"/>
        <v>0</v>
      </c>
      <c r="AP13" s="110">
        <f t="shared" si="35"/>
        <v>0</v>
      </c>
      <c r="AQ13" s="110">
        <f t="shared" si="35"/>
        <v>289500</v>
      </c>
      <c r="AR13" s="110">
        <f t="shared" si="35"/>
        <v>0</v>
      </c>
      <c r="AS13" s="110">
        <f t="shared" si="35"/>
        <v>289500</v>
      </c>
      <c r="AT13" s="110">
        <f t="shared" si="35"/>
        <v>0</v>
      </c>
      <c r="AU13" s="110">
        <f t="shared" si="35"/>
        <v>0</v>
      </c>
      <c r="AV13" s="110">
        <f t="shared" si="35"/>
        <v>0</v>
      </c>
      <c r="AW13" s="110">
        <f t="shared" si="35"/>
        <v>0</v>
      </c>
      <c r="AX13" s="110">
        <f t="shared" si="35"/>
        <v>0</v>
      </c>
      <c r="AY13" s="110">
        <f t="shared" si="35"/>
        <v>289500</v>
      </c>
      <c r="AZ13" s="110">
        <f t="shared" si="35"/>
        <v>0</v>
      </c>
      <c r="BA13" s="110">
        <f t="shared" si="35"/>
        <v>289500</v>
      </c>
      <c r="BB13" s="110">
        <f t="shared" si="35"/>
        <v>0</v>
      </c>
    </row>
    <row r="14" spans="1:54" s="109" customFormat="1" ht="60" hidden="1" x14ac:dyDescent="0.25">
      <c r="A14" s="111" t="s">
        <v>8</v>
      </c>
      <c r="B14" s="120"/>
      <c r="C14" s="120"/>
      <c r="D14" s="120"/>
      <c r="E14" s="120">
        <v>854</v>
      </c>
      <c r="F14" s="143" t="s">
        <v>11</v>
      </c>
      <c r="G14" s="143" t="s">
        <v>58</v>
      </c>
      <c r="H14" s="148" t="s">
        <v>196</v>
      </c>
      <c r="I14" s="143" t="s">
        <v>19</v>
      </c>
      <c r="J14" s="110">
        <f>'6.ВС'!J373</f>
        <v>289500</v>
      </c>
      <c r="K14" s="110">
        <f>'6.ВС'!K373</f>
        <v>0</v>
      </c>
      <c r="L14" s="110">
        <f>'6.ВС'!L373</f>
        <v>289500</v>
      </c>
      <c r="M14" s="110">
        <f>'6.ВС'!M373</f>
        <v>0</v>
      </c>
      <c r="N14" s="110">
        <f>'6.ВС'!N373</f>
        <v>0</v>
      </c>
      <c r="O14" s="110">
        <f>'6.ВС'!O373</f>
        <v>0</v>
      </c>
      <c r="P14" s="110">
        <f>'6.ВС'!P373</f>
        <v>0</v>
      </c>
      <c r="Q14" s="110">
        <f>'6.ВС'!Q373</f>
        <v>0</v>
      </c>
      <c r="R14" s="110">
        <f>'6.ВС'!R373</f>
        <v>289500</v>
      </c>
      <c r="S14" s="110">
        <f>'6.ВС'!S373</f>
        <v>0</v>
      </c>
      <c r="T14" s="110">
        <f>'6.ВС'!T373</f>
        <v>289500</v>
      </c>
      <c r="U14" s="110">
        <f>'6.ВС'!U373</f>
        <v>0</v>
      </c>
      <c r="V14" s="110"/>
      <c r="W14" s="110"/>
      <c r="X14" s="110"/>
      <c r="Y14" s="110"/>
      <c r="Z14" s="110"/>
      <c r="AA14" s="110"/>
      <c r="AB14" s="110"/>
      <c r="AC14" s="110"/>
      <c r="AD14" s="110">
        <f>'6.ВС'!AE373</f>
        <v>289500</v>
      </c>
      <c r="AE14" s="110">
        <f>'6.ВС'!AF373</f>
        <v>0</v>
      </c>
      <c r="AF14" s="110">
        <f>'6.ВС'!AG373</f>
        <v>289500</v>
      </c>
      <c r="AG14" s="110">
        <f>'6.ВС'!AH373</f>
        <v>0</v>
      </c>
      <c r="AH14" s="110">
        <f>'6.ВС'!AI373</f>
        <v>0</v>
      </c>
      <c r="AI14" s="110">
        <f>'6.ВС'!AJ373</f>
        <v>0</v>
      </c>
      <c r="AJ14" s="110">
        <f>'6.ВС'!AK373</f>
        <v>0</v>
      </c>
      <c r="AK14" s="110">
        <f>'6.ВС'!AL373</f>
        <v>0</v>
      </c>
      <c r="AL14" s="110">
        <f>'6.ВС'!AM373</f>
        <v>289500</v>
      </c>
      <c r="AM14" s="110">
        <f>'6.ВС'!AN373</f>
        <v>0</v>
      </c>
      <c r="AN14" s="110">
        <f>'6.ВС'!AO373</f>
        <v>289500</v>
      </c>
      <c r="AO14" s="110">
        <f>'6.ВС'!AP373</f>
        <v>0</v>
      </c>
      <c r="AP14" s="110">
        <f>'6.ВС'!AQ373</f>
        <v>0</v>
      </c>
      <c r="AQ14" s="110">
        <f>'6.ВС'!AR373</f>
        <v>289500</v>
      </c>
      <c r="AR14" s="110">
        <f>'6.ВС'!AS373</f>
        <v>0</v>
      </c>
      <c r="AS14" s="110">
        <f>'6.ВС'!AT373</f>
        <v>289500</v>
      </c>
      <c r="AT14" s="110">
        <f>'6.ВС'!AU373</f>
        <v>0</v>
      </c>
      <c r="AU14" s="110">
        <f>'6.ВС'!AV373</f>
        <v>0</v>
      </c>
      <c r="AV14" s="110">
        <f>'6.ВС'!AW373</f>
        <v>0</v>
      </c>
      <c r="AW14" s="110">
        <f>'6.ВС'!AX373</f>
        <v>0</v>
      </c>
      <c r="AX14" s="110">
        <f>'6.ВС'!AY373</f>
        <v>0</v>
      </c>
      <c r="AY14" s="110">
        <f>'6.ВС'!AR373</f>
        <v>289500</v>
      </c>
      <c r="AZ14" s="110">
        <f>'6.ВС'!AS373</f>
        <v>0</v>
      </c>
      <c r="BA14" s="110">
        <f>'6.ВС'!AT373</f>
        <v>289500</v>
      </c>
      <c r="BB14" s="110">
        <f>'6.ВС'!AU373</f>
        <v>0</v>
      </c>
    </row>
    <row r="15" spans="1:54" s="109" customFormat="1" ht="60" hidden="1" x14ac:dyDescent="0.25">
      <c r="A15" s="35" t="s">
        <v>22</v>
      </c>
      <c r="B15" s="120"/>
      <c r="C15" s="120"/>
      <c r="D15" s="120"/>
      <c r="E15" s="120">
        <v>854</v>
      </c>
      <c r="F15" s="143" t="s">
        <v>11</v>
      </c>
      <c r="G15" s="143" t="s">
        <v>58</v>
      </c>
      <c r="H15" s="148" t="s">
        <v>196</v>
      </c>
      <c r="I15" s="143" t="s">
        <v>23</v>
      </c>
      <c r="J15" s="110">
        <f t="shared" ref="J15:BB15" si="36">J16</f>
        <v>58700</v>
      </c>
      <c r="K15" s="110">
        <f t="shared" si="36"/>
        <v>0</v>
      </c>
      <c r="L15" s="110">
        <f t="shared" si="36"/>
        <v>58700</v>
      </c>
      <c r="M15" s="110">
        <f t="shared" si="36"/>
        <v>0</v>
      </c>
      <c r="N15" s="110">
        <f t="shared" si="36"/>
        <v>0</v>
      </c>
      <c r="O15" s="110">
        <f t="shared" si="36"/>
        <v>0</v>
      </c>
      <c r="P15" s="110">
        <f t="shared" si="36"/>
        <v>0</v>
      </c>
      <c r="Q15" s="110">
        <f t="shared" si="36"/>
        <v>0</v>
      </c>
      <c r="R15" s="110">
        <f t="shared" si="36"/>
        <v>58700</v>
      </c>
      <c r="S15" s="110">
        <f t="shared" si="36"/>
        <v>0</v>
      </c>
      <c r="T15" s="110">
        <f t="shared" si="36"/>
        <v>58700</v>
      </c>
      <c r="U15" s="110">
        <f t="shared" si="36"/>
        <v>0</v>
      </c>
      <c r="V15" s="110"/>
      <c r="W15" s="110"/>
      <c r="X15" s="110"/>
      <c r="Y15" s="110"/>
      <c r="Z15" s="110"/>
      <c r="AA15" s="110"/>
      <c r="AB15" s="110"/>
      <c r="AC15" s="110"/>
      <c r="AD15" s="110">
        <f t="shared" si="36"/>
        <v>58700</v>
      </c>
      <c r="AE15" s="110">
        <f t="shared" si="36"/>
        <v>0</v>
      </c>
      <c r="AF15" s="110">
        <f t="shared" si="36"/>
        <v>58700</v>
      </c>
      <c r="AG15" s="110">
        <f t="shared" si="36"/>
        <v>0</v>
      </c>
      <c r="AH15" s="110">
        <f t="shared" si="36"/>
        <v>0</v>
      </c>
      <c r="AI15" s="110">
        <f t="shared" si="36"/>
        <v>0</v>
      </c>
      <c r="AJ15" s="110">
        <f t="shared" si="36"/>
        <v>0</v>
      </c>
      <c r="AK15" s="110">
        <f t="shared" si="36"/>
        <v>0</v>
      </c>
      <c r="AL15" s="110">
        <f t="shared" si="36"/>
        <v>58700</v>
      </c>
      <c r="AM15" s="110">
        <f t="shared" si="36"/>
        <v>0</v>
      </c>
      <c r="AN15" s="110">
        <f t="shared" si="36"/>
        <v>58700</v>
      </c>
      <c r="AO15" s="110">
        <f t="shared" si="36"/>
        <v>0</v>
      </c>
      <c r="AP15" s="110">
        <f t="shared" si="36"/>
        <v>0</v>
      </c>
      <c r="AQ15" s="110">
        <f t="shared" si="36"/>
        <v>58700</v>
      </c>
      <c r="AR15" s="110">
        <f t="shared" si="36"/>
        <v>0</v>
      </c>
      <c r="AS15" s="110">
        <f t="shared" si="36"/>
        <v>58700</v>
      </c>
      <c r="AT15" s="110">
        <f t="shared" si="36"/>
        <v>0</v>
      </c>
      <c r="AU15" s="110">
        <f t="shared" si="36"/>
        <v>0</v>
      </c>
      <c r="AV15" s="110">
        <f t="shared" si="36"/>
        <v>0</v>
      </c>
      <c r="AW15" s="110">
        <f t="shared" si="36"/>
        <v>0</v>
      </c>
      <c r="AX15" s="110">
        <f t="shared" si="36"/>
        <v>0</v>
      </c>
      <c r="AY15" s="110">
        <f t="shared" si="36"/>
        <v>58700</v>
      </c>
      <c r="AZ15" s="110">
        <f t="shared" si="36"/>
        <v>0</v>
      </c>
      <c r="BA15" s="110">
        <f t="shared" si="36"/>
        <v>58700</v>
      </c>
      <c r="BB15" s="110">
        <f t="shared" si="36"/>
        <v>0</v>
      </c>
    </row>
    <row r="16" spans="1:54" s="109" customFormat="1" ht="75" hidden="1" x14ac:dyDescent="0.25">
      <c r="A16" s="35" t="s">
        <v>9</v>
      </c>
      <c r="B16" s="120"/>
      <c r="C16" s="120"/>
      <c r="D16" s="120"/>
      <c r="E16" s="120">
        <v>854</v>
      </c>
      <c r="F16" s="143" t="s">
        <v>11</v>
      </c>
      <c r="G16" s="143" t="s">
        <v>58</v>
      </c>
      <c r="H16" s="148" t="s">
        <v>196</v>
      </c>
      <c r="I16" s="143" t="s">
        <v>24</v>
      </c>
      <c r="J16" s="110">
        <f>'6.ВС'!J375</f>
        <v>58700</v>
      </c>
      <c r="K16" s="110">
        <f>'6.ВС'!K375</f>
        <v>0</v>
      </c>
      <c r="L16" s="110">
        <f>'6.ВС'!L375</f>
        <v>58700</v>
      </c>
      <c r="M16" s="110">
        <f>'6.ВС'!M375</f>
        <v>0</v>
      </c>
      <c r="N16" s="110">
        <f>'6.ВС'!N375</f>
        <v>0</v>
      </c>
      <c r="O16" s="110">
        <f>'6.ВС'!O375</f>
        <v>0</v>
      </c>
      <c r="P16" s="110">
        <f>'6.ВС'!P375</f>
        <v>0</v>
      </c>
      <c r="Q16" s="110">
        <f>'6.ВС'!Q375</f>
        <v>0</v>
      </c>
      <c r="R16" s="110">
        <f>'6.ВС'!R375</f>
        <v>58700</v>
      </c>
      <c r="S16" s="110">
        <f>'6.ВС'!S375</f>
        <v>0</v>
      </c>
      <c r="T16" s="110">
        <f>'6.ВС'!T375</f>
        <v>58700</v>
      </c>
      <c r="U16" s="110">
        <f>'6.ВС'!U375</f>
        <v>0</v>
      </c>
      <c r="V16" s="110"/>
      <c r="W16" s="110"/>
      <c r="X16" s="110"/>
      <c r="Y16" s="110"/>
      <c r="Z16" s="110"/>
      <c r="AA16" s="110"/>
      <c r="AB16" s="110"/>
      <c r="AC16" s="110"/>
      <c r="AD16" s="110">
        <f>'6.ВС'!AE375</f>
        <v>58700</v>
      </c>
      <c r="AE16" s="110">
        <f>'6.ВС'!AF375</f>
        <v>0</v>
      </c>
      <c r="AF16" s="110">
        <f>'6.ВС'!AG375</f>
        <v>58700</v>
      </c>
      <c r="AG16" s="110">
        <f>'6.ВС'!AH375</f>
        <v>0</v>
      </c>
      <c r="AH16" s="110">
        <f>'6.ВС'!AI375</f>
        <v>0</v>
      </c>
      <c r="AI16" s="110">
        <f>'6.ВС'!AJ375</f>
        <v>0</v>
      </c>
      <c r="AJ16" s="110">
        <f>'6.ВС'!AK375</f>
        <v>0</v>
      </c>
      <c r="AK16" s="110">
        <f>'6.ВС'!AL375</f>
        <v>0</v>
      </c>
      <c r="AL16" s="110">
        <f>'6.ВС'!AM375</f>
        <v>58700</v>
      </c>
      <c r="AM16" s="110">
        <f>'6.ВС'!AN375</f>
        <v>0</v>
      </c>
      <c r="AN16" s="110">
        <f>'6.ВС'!AO375</f>
        <v>58700</v>
      </c>
      <c r="AO16" s="110">
        <f>'6.ВС'!AP375</f>
        <v>0</v>
      </c>
      <c r="AP16" s="110">
        <f>'6.ВС'!AQ375</f>
        <v>0</v>
      </c>
      <c r="AQ16" s="110">
        <f>'6.ВС'!AR375</f>
        <v>58700</v>
      </c>
      <c r="AR16" s="110">
        <f>'6.ВС'!AS375</f>
        <v>0</v>
      </c>
      <c r="AS16" s="110">
        <f>'6.ВС'!AT375</f>
        <v>58700</v>
      </c>
      <c r="AT16" s="110">
        <f>'6.ВС'!AU375</f>
        <v>0</v>
      </c>
      <c r="AU16" s="110">
        <f>'6.ВС'!AV375</f>
        <v>0</v>
      </c>
      <c r="AV16" s="110">
        <f>'6.ВС'!AW375</f>
        <v>0</v>
      </c>
      <c r="AW16" s="110">
        <f>'6.ВС'!AX375</f>
        <v>0</v>
      </c>
      <c r="AX16" s="110">
        <f>'6.ВС'!AY375</f>
        <v>0</v>
      </c>
      <c r="AY16" s="110">
        <f>'6.ВС'!AR375</f>
        <v>58700</v>
      </c>
      <c r="AZ16" s="110">
        <f>'6.ВС'!AS375</f>
        <v>0</v>
      </c>
      <c r="BA16" s="110">
        <f>'6.ВС'!AT375</f>
        <v>58700</v>
      </c>
      <c r="BB16" s="110">
        <f>'6.ВС'!AU375</f>
        <v>0</v>
      </c>
    </row>
    <row r="17" spans="1:54" s="12" customFormat="1" ht="117" customHeight="1" x14ac:dyDescent="0.25">
      <c r="A17" s="158" t="s">
        <v>12</v>
      </c>
      <c r="B17" s="146"/>
      <c r="C17" s="146"/>
      <c r="D17" s="146"/>
      <c r="E17" s="120">
        <v>851</v>
      </c>
      <c r="F17" s="25" t="s">
        <v>11</v>
      </c>
      <c r="G17" s="25" t="s">
        <v>13</v>
      </c>
      <c r="H17" s="90"/>
      <c r="I17" s="25"/>
      <c r="J17" s="26">
        <f t="shared" ref="J17" si="37">J18+J21+J34+J28+J31</f>
        <v>20961800</v>
      </c>
      <c r="K17" s="26">
        <f t="shared" ref="K17:N17" si="38">K18+K21+K34+K28+K31</f>
        <v>0</v>
      </c>
      <c r="L17" s="26">
        <f t="shared" si="38"/>
        <v>20959300</v>
      </c>
      <c r="M17" s="26">
        <f t="shared" si="38"/>
        <v>2500</v>
      </c>
      <c r="N17" s="26">
        <f t="shared" si="38"/>
        <v>1838852</v>
      </c>
      <c r="O17" s="26">
        <f t="shared" ref="O17:U17" si="39">O18+O21+O34+O28+O31</f>
        <v>0</v>
      </c>
      <c r="P17" s="26">
        <f t="shared" si="39"/>
        <v>1838852</v>
      </c>
      <c r="Q17" s="26">
        <f t="shared" si="39"/>
        <v>0</v>
      </c>
      <c r="R17" s="26">
        <f t="shared" si="39"/>
        <v>22800652</v>
      </c>
      <c r="S17" s="26">
        <f t="shared" si="39"/>
        <v>0</v>
      </c>
      <c r="T17" s="26">
        <f t="shared" si="39"/>
        <v>22798152</v>
      </c>
      <c r="U17" s="26">
        <f t="shared" si="39"/>
        <v>2500</v>
      </c>
      <c r="V17" s="26"/>
      <c r="W17" s="26"/>
      <c r="X17" s="26"/>
      <c r="Y17" s="26"/>
      <c r="Z17" s="26"/>
      <c r="AA17" s="26"/>
      <c r="AB17" s="26"/>
      <c r="AC17" s="26"/>
      <c r="AD17" s="26">
        <f t="shared" ref="AD17:AQ17" si="40">AD18+AD21+AD34+AD28+AD31</f>
        <v>20961800</v>
      </c>
      <c r="AE17" s="26">
        <f t="shared" ref="AE17:AG17" si="41">AE18+AE21+AE34+AE28+AE31</f>
        <v>0</v>
      </c>
      <c r="AF17" s="26">
        <f t="shared" si="41"/>
        <v>20959300</v>
      </c>
      <c r="AG17" s="26">
        <f t="shared" si="41"/>
        <v>2500</v>
      </c>
      <c r="AH17" s="26">
        <f t="shared" ref="AH17:AP17" si="42">AH18+AH21+AH34+AH28+AH31</f>
        <v>0</v>
      </c>
      <c r="AI17" s="26">
        <f t="shared" si="42"/>
        <v>0</v>
      </c>
      <c r="AJ17" s="26">
        <f t="shared" si="42"/>
        <v>0</v>
      </c>
      <c r="AK17" s="26">
        <f t="shared" si="42"/>
        <v>0</v>
      </c>
      <c r="AL17" s="26">
        <f t="shared" si="42"/>
        <v>20961800</v>
      </c>
      <c r="AM17" s="26">
        <f t="shared" si="42"/>
        <v>0</v>
      </c>
      <c r="AN17" s="26">
        <f t="shared" si="42"/>
        <v>20959300</v>
      </c>
      <c r="AO17" s="26">
        <f t="shared" si="42"/>
        <v>2500</v>
      </c>
      <c r="AP17" s="26">
        <f t="shared" si="42"/>
        <v>0</v>
      </c>
      <c r="AQ17" s="26">
        <f t="shared" si="40"/>
        <v>20961800</v>
      </c>
      <c r="AR17" s="26">
        <f t="shared" ref="AR17:BB17" si="43">AR18+AR21+AR34+AR28+AR31</f>
        <v>0</v>
      </c>
      <c r="AS17" s="26">
        <f t="shared" si="43"/>
        <v>20959300</v>
      </c>
      <c r="AT17" s="26">
        <f t="shared" si="43"/>
        <v>2500</v>
      </c>
      <c r="AU17" s="26">
        <f t="shared" ref="AU17:AX17" si="44">AU18+AU21+AU34+AU28+AU31</f>
        <v>0</v>
      </c>
      <c r="AV17" s="26">
        <f t="shared" si="44"/>
        <v>0</v>
      </c>
      <c r="AW17" s="26">
        <f t="shared" si="44"/>
        <v>0</v>
      </c>
      <c r="AX17" s="26">
        <f t="shared" si="44"/>
        <v>0</v>
      </c>
      <c r="AY17" s="26">
        <f t="shared" si="43"/>
        <v>20961800</v>
      </c>
      <c r="AZ17" s="26">
        <f t="shared" si="43"/>
        <v>0</v>
      </c>
      <c r="BA17" s="26">
        <f t="shared" si="43"/>
        <v>20959300</v>
      </c>
      <c r="BB17" s="26">
        <f t="shared" si="43"/>
        <v>2500</v>
      </c>
    </row>
    <row r="18" spans="1:54" s="109" customFormat="1" ht="105" hidden="1" x14ac:dyDescent="0.25">
      <c r="A18" s="155" t="s">
        <v>14</v>
      </c>
      <c r="B18" s="35"/>
      <c r="C18" s="35"/>
      <c r="D18" s="35"/>
      <c r="E18" s="120">
        <v>851</v>
      </c>
      <c r="F18" s="143" t="s">
        <v>11</v>
      </c>
      <c r="G18" s="143" t="s">
        <v>13</v>
      </c>
      <c r="H18" s="148" t="s">
        <v>15</v>
      </c>
      <c r="I18" s="143"/>
      <c r="J18" s="110">
        <f t="shared" ref="J18:BB19" si="45">J19</f>
        <v>1446800</v>
      </c>
      <c r="K18" s="110">
        <f t="shared" si="45"/>
        <v>0</v>
      </c>
      <c r="L18" s="110">
        <f t="shared" si="45"/>
        <v>1446800</v>
      </c>
      <c r="M18" s="110">
        <f t="shared" si="45"/>
        <v>0</v>
      </c>
      <c r="N18" s="110">
        <f t="shared" si="45"/>
        <v>0</v>
      </c>
      <c r="O18" s="110">
        <f t="shared" si="45"/>
        <v>0</v>
      </c>
      <c r="P18" s="110">
        <f t="shared" si="45"/>
        <v>0</v>
      </c>
      <c r="Q18" s="110">
        <f t="shared" si="45"/>
        <v>0</v>
      </c>
      <c r="R18" s="110">
        <f t="shared" si="45"/>
        <v>1446800</v>
      </c>
      <c r="S18" s="110">
        <f t="shared" si="45"/>
        <v>0</v>
      </c>
      <c r="T18" s="110">
        <f t="shared" si="45"/>
        <v>1446800</v>
      </c>
      <c r="U18" s="110">
        <f t="shared" si="45"/>
        <v>0</v>
      </c>
      <c r="V18" s="110"/>
      <c r="W18" s="110"/>
      <c r="X18" s="110"/>
      <c r="Y18" s="110"/>
      <c r="Z18" s="110"/>
      <c r="AA18" s="110"/>
      <c r="AB18" s="110"/>
      <c r="AC18" s="110"/>
      <c r="AD18" s="110">
        <f t="shared" si="45"/>
        <v>1446800</v>
      </c>
      <c r="AE18" s="110">
        <f t="shared" si="45"/>
        <v>0</v>
      </c>
      <c r="AF18" s="110">
        <f t="shared" si="45"/>
        <v>1446800</v>
      </c>
      <c r="AG18" s="110">
        <f t="shared" si="45"/>
        <v>0</v>
      </c>
      <c r="AH18" s="110">
        <f t="shared" si="45"/>
        <v>0</v>
      </c>
      <c r="AI18" s="110">
        <f t="shared" si="45"/>
        <v>0</v>
      </c>
      <c r="AJ18" s="110">
        <f t="shared" si="45"/>
        <v>0</v>
      </c>
      <c r="AK18" s="110">
        <f t="shared" si="45"/>
        <v>0</v>
      </c>
      <c r="AL18" s="110">
        <f t="shared" si="45"/>
        <v>1446800</v>
      </c>
      <c r="AM18" s="110">
        <f t="shared" si="45"/>
        <v>0</v>
      </c>
      <c r="AN18" s="110">
        <f t="shared" si="45"/>
        <v>1446800</v>
      </c>
      <c r="AO18" s="110">
        <f t="shared" si="45"/>
        <v>0</v>
      </c>
      <c r="AP18" s="110">
        <f t="shared" si="45"/>
        <v>0</v>
      </c>
      <c r="AQ18" s="110">
        <f t="shared" si="45"/>
        <v>1446800</v>
      </c>
      <c r="AR18" s="110">
        <f t="shared" si="45"/>
        <v>0</v>
      </c>
      <c r="AS18" s="110">
        <f t="shared" si="45"/>
        <v>1446800</v>
      </c>
      <c r="AT18" s="110">
        <f t="shared" si="45"/>
        <v>0</v>
      </c>
      <c r="AU18" s="110">
        <f t="shared" si="45"/>
        <v>0</v>
      </c>
      <c r="AV18" s="110">
        <f t="shared" si="45"/>
        <v>0</v>
      </c>
      <c r="AW18" s="110">
        <f t="shared" si="45"/>
        <v>0</v>
      </c>
      <c r="AX18" s="110">
        <f t="shared" si="45"/>
        <v>0</v>
      </c>
      <c r="AY18" s="110">
        <f t="shared" si="45"/>
        <v>1446800</v>
      </c>
      <c r="AZ18" s="110">
        <f t="shared" si="45"/>
        <v>0</v>
      </c>
      <c r="BA18" s="110">
        <f t="shared" si="45"/>
        <v>1446800</v>
      </c>
      <c r="BB18" s="110">
        <f t="shared" si="45"/>
        <v>0</v>
      </c>
    </row>
    <row r="19" spans="1:54" s="109" customFormat="1" ht="165" hidden="1" x14ac:dyDescent="0.25">
      <c r="A19" s="111" t="s">
        <v>16</v>
      </c>
      <c r="B19" s="35"/>
      <c r="C19" s="35"/>
      <c r="D19" s="35"/>
      <c r="E19" s="120">
        <v>851</v>
      </c>
      <c r="F19" s="143" t="s">
        <v>17</v>
      </c>
      <c r="G19" s="143" t="s">
        <v>13</v>
      </c>
      <c r="H19" s="148" t="s">
        <v>15</v>
      </c>
      <c r="I19" s="143" t="s">
        <v>18</v>
      </c>
      <c r="J19" s="110">
        <f t="shared" si="45"/>
        <v>1446800</v>
      </c>
      <c r="K19" s="110">
        <f t="shared" si="45"/>
        <v>0</v>
      </c>
      <c r="L19" s="110">
        <f t="shared" si="45"/>
        <v>1446800</v>
      </c>
      <c r="M19" s="110">
        <f t="shared" si="45"/>
        <v>0</v>
      </c>
      <c r="N19" s="110">
        <f t="shared" si="45"/>
        <v>0</v>
      </c>
      <c r="O19" s="110">
        <f t="shared" si="45"/>
        <v>0</v>
      </c>
      <c r="P19" s="110">
        <f t="shared" si="45"/>
        <v>0</v>
      </c>
      <c r="Q19" s="110">
        <f t="shared" si="45"/>
        <v>0</v>
      </c>
      <c r="R19" s="110">
        <f t="shared" si="45"/>
        <v>1446800</v>
      </c>
      <c r="S19" s="110">
        <f t="shared" si="45"/>
        <v>0</v>
      </c>
      <c r="T19" s="110">
        <f t="shared" si="45"/>
        <v>1446800</v>
      </c>
      <c r="U19" s="110">
        <f t="shared" si="45"/>
        <v>0</v>
      </c>
      <c r="V19" s="110"/>
      <c r="W19" s="110"/>
      <c r="X19" s="110"/>
      <c r="Y19" s="110"/>
      <c r="Z19" s="110"/>
      <c r="AA19" s="110"/>
      <c r="AB19" s="110"/>
      <c r="AC19" s="110"/>
      <c r="AD19" s="110">
        <f t="shared" si="45"/>
        <v>1446800</v>
      </c>
      <c r="AE19" s="110">
        <f t="shared" si="45"/>
        <v>0</v>
      </c>
      <c r="AF19" s="110">
        <f t="shared" si="45"/>
        <v>1446800</v>
      </c>
      <c r="AG19" s="110">
        <f t="shared" si="45"/>
        <v>0</v>
      </c>
      <c r="AH19" s="110">
        <f t="shared" si="45"/>
        <v>0</v>
      </c>
      <c r="AI19" s="110">
        <f t="shared" si="45"/>
        <v>0</v>
      </c>
      <c r="AJ19" s="110">
        <f t="shared" si="45"/>
        <v>0</v>
      </c>
      <c r="AK19" s="110">
        <f t="shared" si="45"/>
        <v>0</v>
      </c>
      <c r="AL19" s="110">
        <f t="shared" si="45"/>
        <v>1446800</v>
      </c>
      <c r="AM19" s="110">
        <f t="shared" si="45"/>
        <v>0</v>
      </c>
      <c r="AN19" s="110">
        <f t="shared" si="45"/>
        <v>1446800</v>
      </c>
      <c r="AO19" s="110">
        <f t="shared" si="45"/>
        <v>0</v>
      </c>
      <c r="AP19" s="110">
        <f t="shared" si="45"/>
        <v>0</v>
      </c>
      <c r="AQ19" s="110">
        <f t="shared" si="45"/>
        <v>1446800</v>
      </c>
      <c r="AR19" s="110">
        <f t="shared" si="45"/>
        <v>0</v>
      </c>
      <c r="AS19" s="110">
        <f t="shared" si="45"/>
        <v>1446800</v>
      </c>
      <c r="AT19" s="110">
        <f t="shared" si="45"/>
        <v>0</v>
      </c>
      <c r="AU19" s="110">
        <f t="shared" si="45"/>
        <v>0</v>
      </c>
      <c r="AV19" s="110">
        <f t="shared" si="45"/>
        <v>0</v>
      </c>
      <c r="AW19" s="110">
        <f t="shared" si="45"/>
        <v>0</v>
      </c>
      <c r="AX19" s="110">
        <f t="shared" si="45"/>
        <v>0</v>
      </c>
      <c r="AY19" s="110">
        <f t="shared" si="45"/>
        <v>1446800</v>
      </c>
      <c r="AZ19" s="110">
        <f t="shared" si="45"/>
        <v>0</v>
      </c>
      <c r="BA19" s="110">
        <f t="shared" si="45"/>
        <v>1446800</v>
      </c>
      <c r="BB19" s="110">
        <f t="shared" si="45"/>
        <v>0</v>
      </c>
    </row>
    <row r="20" spans="1:54" s="109" customFormat="1" ht="60" hidden="1" x14ac:dyDescent="0.25">
      <c r="A20" s="111" t="s">
        <v>8</v>
      </c>
      <c r="B20" s="111"/>
      <c r="C20" s="111"/>
      <c r="D20" s="111"/>
      <c r="E20" s="120">
        <v>851</v>
      </c>
      <c r="F20" s="143" t="s">
        <v>11</v>
      </c>
      <c r="G20" s="143" t="s">
        <v>13</v>
      </c>
      <c r="H20" s="148" t="s">
        <v>15</v>
      </c>
      <c r="I20" s="143" t="s">
        <v>19</v>
      </c>
      <c r="J20" s="110">
        <f>'6.ВС'!J13</f>
        <v>1446800</v>
      </c>
      <c r="K20" s="110">
        <f>'6.ВС'!K13</f>
        <v>0</v>
      </c>
      <c r="L20" s="110">
        <f>'6.ВС'!L13</f>
        <v>1446800</v>
      </c>
      <c r="M20" s="110">
        <f>'6.ВС'!M13</f>
        <v>0</v>
      </c>
      <c r="N20" s="110">
        <f>'6.ВС'!N13</f>
        <v>0</v>
      </c>
      <c r="O20" s="110">
        <f>'6.ВС'!O13</f>
        <v>0</v>
      </c>
      <c r="P20" s="110">
        <f>'6.ВС'!P13</f>
        <v>0</v>
      </c>
      <c r="Q20" s="110">
        <f>'6.ВС'!Q13</f>
        <v>0</v>
      </c>
      <c r="R20" s="110">
        <f>'6.ВС'!R13</f>
        <v>1446800</v>
      </c>
      <c r="S20" s="110">
        <f>'6.ВС'!S13</f>
        <v>0</v>
      </c>
      <c r="T20" s="110">
        <f>'6.ВС'!T13</f>
        <v>1446800</v>
      </c>
      <c r="U20" s="110">
        <f>'6.ВС'!U13</f>
        <v>0</v>
      </c>
      <c r="V20" s="110"/>
      <c r="W20" s="110"/>
      <c r="X20" s="110"/>
      <c r="Y20" s="110"/>
      <c r="Z20" s="110"/>
      <c r="AA20" s="110"/>
      <c r="AB20" s="110"/>
      <c r="AC20" s="110"/>
      <c r="AD20" s="110">
        <f>'6.ВС'!AE13</f>
        <v>1446800</v>
      </c>
      <c r="AE20" s="110">
        <f>'6.ВС'!AF13</f>
        <v>0</v>
      </c>
      <c r="AF20" s="110">
        <f>'6.ВС'!AG13</f>
        <v>1446800</v>
      </c>
      <c r="AG20" s="110">
        <f>'6.ВС'!AH13</f>
        <v>0</v>
      </c>
      <c r="AH20" s="110">
        <f>'6.ВС'!AI13</f>
        <v>0</v>
      </c>
      <c r="AI20" s="110">
        <f>'6.ВС'!AJ13</f>
        <v>0</v>
      </c>
      <c r="AJ20" s="110">
        <f>'6.ВС'!AK13</f>
        <v>0</v>
      </c>
      <c r="AK20" s="110">
        <f>'6.ВС'!AL13</f>
        <v>0</v>
      </c>
      <c r="AL20" s="110">
        <f>'6.ВС'!AM13</f>
        <v>1446800</v>
      </c>
      <c r="AM20" s="110">
        <f>'6.ВС'!AN13</f>
        <v>0</v>
      </c>
      <c r="AN20" s="110">
        <f>'6.ВС'!AO13</f>
        <v>1446800</v>
      </c>
      <c r="AO20" s="110">
        <f>'6.ВС'!AP13</f>
        <v>0</v>
      </c>
      <c r="AP20" s="110">
        <f>'6.ВС'!AQ13</f>
        <v>0</v>
      </c>
      <c r="AQ20" s="110">
        <f>'6.ВС'!AR13</f>
        <v>1446800</v>
      </c>
      <c r="AR20" s="110">
        <f>'6.ВС'!AS13</f>
        <v>0</v>
      </c>
      <c r="AS20" s="110">
        <f>'6.ВС'!AT13</f>
        <v>1446800</v>
      </c>
      <c r="AT20" s="110">
        <f>'6.ВС'!AU13</f>
        <v>0</v>
      </c>
      <c r="AU20" s="110">
        <f>'6.ВС'!AV13</f>
        <v>0</v>
      </c>
      <c r="AV20" s="110">
        <f>'6.ВС'!AW13</f>
        <v>0</v>
      </c>
      <c r="AW20" s="110">
        <f>'6.ВС'!AX13</f>
        <v>0</v>
      </c>
      <c r="AX20" s="110">
        <f>'6.ВС'!AY13</f>
        <v>0</v>
      </c>
      <c r="AY20" s="110">
        <f>'6.ВС'!AR13</f>
        <v>1446800</v>
      </c>
      <c r="AZ20" s="110">
        <f>'6.ВС'!AS13</f>
        <v>0</v>
      </c>
      <c r="BA20" s="110">
        <f>'6.ВС'!AT13</f>
        <v>1446800</v>
      </c>
      <c r="BB20" s="110">
        <f>'6.ВС'!AU13</f>
        <v>0</v>
      </c>
    </row>
    <row r="21" spans="1:54" s="109" customFormat="1" ht="60" x14ac:dyDescent="0.25">
      <c r="A21" s="155" t="s">
        <v>20</v>
      </c>
      <c r="B21" s="117"/>
      <c r="C21" s="120"/>
      <c r="D21" s="120"/>
      <c r="E21" s="120">
        <v>851</v>
      </c>
      <c r="F21" s="143" t="s">
        <v>17</v>
      </c>
      <c r="G21" s="143" t="s">
        <v>13</v>
      </c>
      <c r="H21" s="148" t="s">
        <v>21</v>
      </c>
      <c r="I21" s="143"/>
      <c r="J21" s="110">
        <f t="shared" ref="J21" si="46">J22+J24+J26</f>
        <v>19247500</v>
      </c>
      <c r="K21" s="110">
        <f t="shared" ref="K21:N21" si="47">K22+K24+K26</f>
        <v>0</v>
      </c>
      <c r="L21" s="110">
        <f t="shared" si="47"/>
        <v>19247500</v>
      </c>
      <c r="M21" s="110">
        <f t="shared" si="47"/>
        <v>0</v>
      </c>
      <c r="N21" s="110">
        <f t="shared" si="47"/>
        <v>1838852</v>
      </c>
      <c r="O21" s="110">
        <f t="shared" ref="O21:U21" si="48">O22+O24+O26</f>
        <v>0</v>
      </c>
      <c r="P21" s="110">
        <f t="shared" si="48"/>
        <v>1838852</v>
      </c>
      <c r="Q21" s="110">
        <f t="shared" si="48"/>
        <v>0</v>
      </c>
      <c r="R21" s="110">
        <f t="shared" si="48"/>
        <v>21086352</v>
      </c>
      <c r="S21" s="110">
        <f t="shared" si="48"/>
        <v>0</v>
      </c>
      <c r="T21" s="110">
        <f t="shared" si="48"/>
        <v>21086352</v>
      </c>
      <c r="U21" s="110">
        <f t="shared" si="48"/>
        <v>0</v>
      </c>
      <c r="V21" s="110"/>
      <c r="W21" s="110"/>
      <c r="X21" s="110"/>
      <c r="Y21" s="110"/>
      <c r="Z21" s="110"/>
      <c r="AA21" s="110"/>
      <c r="AB21" s="110"/>
      <c r="AC21" s="110"/>
      <c r="AD21" s="110">
        <f t="shared" ref="AD21:AQ21" si="49">AD22+AD24+AD26</f>
        <v>19247500</v>
      </c>
      <c r="AE21" s="110">
        <f t="shared" ref="AE21:AG21" si="50">AE22+AE24+AE26</f>
        <v>0</v>
      </c>
      <c r="AF21" s="110">
        <f t="shared" si="50"/>
        <v>19247500</v>
      </c>
      <c r="AG21" s="110">
        <f t="shared" si="50"/>
        <v>0</v>
      </c>
      <c r="AH21" s="110">
        <f t="shared" ref="AH21:AP21" si="51">AH22+AH24+AH26</f>
        <v>0</v>
      </c>
      <c r="AI21" s="110">
        <f t="shared" si="51"/>
        <v>0</v>
      </c>
      <c r="AJ21" s="110">
        <f t="shared" si="51"/>
        <v>0</v>
      </c>
      <c r="AK21" s="110">
        <f t="shared" si="51"/>
        <v>0</v>
      </c>
      <c r="AL21" s="110">
        <f t="shared" si="51"/>
        <v>19247500</v>
      </c>
      <c r="AM21" s="110">
        <f t="shared" si="51"/>
        <v>0</v>
      </c>
      <c r="AN21" s="110">
        <f t="shared" si="51"/>
        <v>19247500</v>
      </c>
      <c r="AO21" s="110">
        <f t="shared" si="51"/>
        <v>0</v>
      </c>
      <c r="AP21" s="110">
        <f t="shared" si="51"/>
        <v>0</v>
      </c>
      <c r="AQ21" s="110">
        <f t="shared" si="49"/>
        <v>19247500</v>
      </c>
      <c r="AR21" s="110">
        <f t="shared" ref="AR21:BB21" si="52">AR22+AR24+AR26</f>
        <v>0</v>
      </c>
      <c r="AS21" s="110">
        <f t="shared" si="52"/>
        <v>19247500</v>
      </c>
      <c r="AT21" s="110">
        <f t="shared" si="52"/>
        <v>0</v>
      </c>
      <c r="AU21" s="110">
        <f t="shared" ref="AU21:AX21" si="53">AU22+AU24+AU26</f>
        <v>0</v>
      </c>
      <c r="AV21" s="110">
        <f t="shared" si="53"/>
        <v>0</v>
      </c>
      <c r="AW21" s="110">
        <f t="shared" si="53"/>
        <v>0</v>
      </c>
      <c r="AX21" s="110">
        <f t="shared" si="53"/>
        <v>0</v>
      </c>
      <c r="AY21" s="110">
        <f t="shared" si="52"/>
        <v>19247500</v>
      </c>
      <c r="AZ21" s="110">
        <f t="shared" si="52"/>
        <v>0</v>
      </c>
      <c r="BA21" s="110">
        <f t="shared" si="52"/>
        <v>19247500</v>
      </c>
      <c r="BB21" s="110">
        <f t="shared" si="52"/>
        <v>0</v>
      </c>
    </row>
    <row r="22" spans="1:54" s="109" customFormat="1" ht="165" hidden="1" x14ac:dyDescent="0.25">
      <c r="A22" s="111" t="s">
        <v>16</v>
      </c>
      <c r="B22" s="120"/>
      <c r="C22" s="120"/>
      <c r="D22" s="120"/>
      <c r="E22" s="120">
        <v>851</v>
      </c>
      <c r="F22" s="143" t="s">
        <v>11</v>
      </c>
      <c r="G22" s="143" t="s">
        <v>13</v>
      </c>
      <c r="H22" s="148" t="s">
        <v>21</v>
      </c>
      <c r="I22" s="143" t="s">
        <v>18</v>
      </c>
      <c r="J22" s="110">
        <f t="shared" ref="J22:BB22" si="54">J23</f>
        <v>15115700</v>
      </c>
      <c r="K22" s="110">
        <f t="shared" si="54"/>
        <v>0</v>
      </c>
      <c r="L22" s="110">
        <f t="shared" si="54"/>
        <v>15115700</v>
      </c>
      <c r="M22" s="110">
        <f t="shared" si="54"/>
        <v>0</v>
      </c>
      <c r="N22" s="110">
        <f t="shared" si="54"/>
        <v>0</v>
      </c>
      <c r="O22" s="110">
        <f t="shared" si="54"/>
        <v>0</v>
      </c>
      <c r="P22" s="110">
        <f t="shared" si="54"/>
        <v>0</v>
      </c>
      <c r="Q22" s="110">
        <f t="shared" si="54"/>
        <v>0</v>
      </c>
      <c r="R22" s="110">
        <f t="shared" si="54"/>
        <v>15115700</v>
      </c>
      <c r="S22" s="110">
        <f t="shared" si="54"/>
        <v>0</v>
      </c>
      <c r="T22" s="110">
        <f t="shared" si="54"/>
        <v>15115700</v>
      </c>
      <c r="U22" s="110">
        <f t="shared" si="54"/>
        <v>0</v>
      </c>
      <c r="V22" s="110"/>
      <c r="W22" s="110"/>
      <c r="X22" s="110"/>
      <c r="Y22" s="110"/>
      <c r="Z22" s="110"/>
      <c r="AA22" s="110"/>
      <c r="AB22" s="110"/>
      <c r="AC22" s="110"/>
      <c r="AD22" s="110">
        <f t="shared" si="54"/>
        <v>15115700</v>
      </c>
      <c r="AE22" s="110">
        <f t="shared" si="54"/>
        <v>0</v>
      </c>
      <c r="AF22" s="110">
        <f t="shared" si="54"/>
        <v>15115700</v>
      </c>
      <c r="AG22" s="110">
        <f t="shared" si="54"/>
        <v>0</v>
      </c>
      <c r="AH22" s="110">
        <f t="shared" si="54"/>
        <v>0</v>
      </c>
      <c r="AI22" s="110">
        <f t="shared" si="54"/>
        <v>0</v>
      </c>
      <c r="AJ22" s="110">
        <f t="shared" si="54"/>
        <v>0</v>
      </c>
      <c r="AK22" s="110">
        <f t="shared" si="54"/>
        <v>0</v>
      </c>
      <c r="AL22" s="110">
        <f t="shared" si="54"/>
        <v>15115700</v>
      </c>
      <c r="AM22" s="110">
        <f t="shared" si="54"/>
        <v>0</v>
      </c>
      <c r="AN22" s="110">
        <f t="shared" si="54"/>
        <v>15115700</v>
      </c>
      <c r="AO22" s="110">
        <f t="shared" si="54"/>
        <v>0</v>
      </c>
      <c r="AP22" s="110">
        <f t="shared" si="54"/>
        <v>0</v>
      </c>
      <c r="AQ22" s="110">
        <f t="shared" si="54"/>
        <v>15115700</v>
      </c>
      <c r="AR22" s="110">
        <f t="shared" si="54"/>
        <v>0</v>
      </c>
      <c r="AS22" s="110">
        <f t="shared" si="54"/>
        <v>15115700</v>
      </c>
      <c r="AT22" s="110">
        <f t="shared" si="54"/>
        <v>0</v>
      </c>
      <c r="AU22" s="110">
        <f t="shared" si="54"/>
        <v>0</v>
      </c>
      <c r="AV22" s="110">
        <f t="shared" si="54"/>
        <v>0</v>
      </c>
      <c r="AW22" s="110">
        <f t="shared" si="54"/>
        <v>0</v>
      </c>
      <c r="AX22" s="110">
        <f t="shared" si="54"/>
        <v>0</v>
      </c>
      <c r="AY22" s="110">
        <f t="shared" si="54"/>
        <v>15115700</v>
      </c>
      <c r="AZ22" s="110">
        <f t="shared" si="54"/>
        <v>0</v>
      </c>
      <c r="BA22" s="110">
        <f t="shared" si="54"/>
        <v>15115700</v>
      </c>
      <c r="BB22" s="110">
        <f t="shared" si="54"/>
        <v>0</v>
      </c>
    </row>
    <row r="23" spans="1:54" s="109" customFormat="1" ht="60" hidden="1" x14ac:dyDescent="0.25">
      <c r="A23" s="111" t="s">
        <v>8</v>
      </c>
      <c r="B23" s="120"/>
      <c r="C23" s="120"/>
      <c r="D23" s="120"/>
      <c r="E23" s="120">
        <v>851</v>
      </c>
      <c r="F23" s="143" t="s">
        <v>11</v>
      </c>
      <c r="G23" s="143" t="s">
        <v>13</v>
      </c>
      <c r="H23" s="148" t="s">
        <v>21</v>
      </c>
      <c r="I23" s="143" t="s">
        <v>19</v>
      </c>
      <c r="J23" s="110">
        <f>'6.ВС'!J16</f>
        <v>15115700</v>
      </c>
      <c r="K23" s="110">
        <f>'6.ВС'!K16</f>
        <v>0</v>
      </c>
      <c r="L23" s="110">
        <f>'6.ВС'!L16</f>
        <v>15115700</v>
      </c>
      <c r="M23" s="110">
        <f>'6.ВС'!M16</f>
        <v>0</v>
      </c>
      <c r="N23" s="110">
        <f>'6.ВС'!N16</f>
        <v>0</v>
      </c>
      <c r="O23" s="110">
        <f>'6.ВС'!O16</f>
        <v>0</v>
      </c>
      <c r="P23" s="110">
        <f>'6.ВС'!P16</f>
        <v>0</v>
      </c>
      <c r="Q23" s="110">
        <f>'6.ВС'!Q16</f>
        <v>0</v>
      </c>
      <c r="R23" s="110">
        <f>'6.ВС'!R16</f>
        <v>15115700</v>
      </c>
      <c r="S23" s="110">
        <f>'6.ВС'!S16</f>
        <v>0</v>
      </c>
      <c r="T23" s="110">
        <f>'6.ВС'!T16</f>
        <v>15115700</v>
      </c>
      <c r="U23" s="110">
        <f>'6.ВС'!U16</f>
        <v>0</v>
      </c>
      <c r="V23" s="110"/>
      <c r="W23" s="110"/>
      <c r="X23" s="110"/>
      <c r="Y23" s="110"/>
      <c r="Z23" s="110"/>
      <c r="AA23" s="110"/>
      <c r="AB23" s="110"/>
      <c r="AC23" s="110"/>
      <c r="AD23" s="110">
        <f>'6.ВС'!AE16</f>
        <v>15115700</v>
      </c>
      <c r="AE23" s="110">
        <f>'6.ВС'!AF16</f>
        <v>0</v>
      </c>
      <c r="AF23" s="110">
        <f>'6.ВС'!AG16</f>
        <v>15115700</v>
      </c>
      <c r="AG23" s="110">
        <f>'6.ВС'!AH16</f>
        <v>0</v>
      </c>
      <c r="AH23" s="110">
        <f>'6.ВС'!AI16</f>
        <v>0</v>
      </c>
      <c r="AI23" s="110">
        <f>'6.ВС'!AJ16</f>
        <v>0</v>
      </c>
      <c r="AJ23" s="110">
        <f>'6.ВС'!AK16</f>
        <v>0</v>
      </c>
      <c r="AK23" s="110">
        <f>'6.ВС'!AL16</f>
        <v>0</v>
      </c>
      <c r="AL23" s="110">
        <f>'6.ВС'!AM16</f>
        <v>15115700</v>
      </c>
      <c r="AM23" s="110">
        <f>'6.ВС'!AN16</f>
        <v>0</v>
      </c>
      <c r="AN23" s="110">
        <f>'6.ВС'!AO16</f>
        <v>15115700</v>
      </c>
      <c r="AO23" s="110">
        <f>'6.ВС'!AP16</f>
        <v>0</v>
      </c>
      <c r="AP23" s="110">
        <f>'6.ВС'!AQ16</f>
        <v>0</v>
      </c>
      <c r="AQ23" s="110">
        <f>'6.ВС'!AR16</f>
        <v>15115700</v>
      </c>
      <c r="AR23" s="110">
        <f>'6.ВС'!AS16</f>
        <v>0</v>
      </c>
      <c r="AS23" s="110">
        <f>'6.ВС'!AT16</f>
        <v>15115700</v>
      </c>
      <c r="AT23" s="110">
        <f>'6.ВС'!AU16</f>
        <v>0</v>
      </c>
      <c r="AU23" s="110">
        <f>'6.ВС'!AV16</f>
        <v>0</v>
      </c>
      <c r="AV23" s="110">
        <f>'6.ВС'!AW16</f>
        <v>0</v>
      </c>
      <c r="AW23" s="110">
        <f>'6.ВС'!AX16</f>
        <v>0</v>
      </c>
      <c r="AX23" s="110">
        <f>'6.ВС'!AY16</f>
        <v>0</v>
      </c>
      <c r="AY23" s="110">
        <f>'6.ВС'!AR16</f>
        <v>15115700</v>
      </c>
      <c r="AZ23" s="110">
        <f>'6.ВС'!AS16</f>
        <v>0</v>
      </c>
      <c r="BA23" s="110">
        <f>'6.ВС'!AT16</f>
        <v>15115700</v>
      </c>
      <c r="BB23" s="110">
        <f>'6.ВС'!AU16</f>
        <v>0</v>
      </c>
    </row>
    <row r="24" spans="1:54" s="109" customFormat="1" ht="60" x14ac:dyDescent="0.25">
      <c r="A24" s="35" t="s">
        <v>22</v>
      </c>
      <c r="B24" s="120"/>
      <c r="C24" s="120"/>
      <c r="D24" s="120"/>
      <c r="E24" s="120">
        <v>851</v>
      </c>
      <c r="F24" s="143" t="s">
        <v>11</v>
      </c>
      <c r="G24" s="143" t="s">
        <v>13</v>
      </c>
      <c r="H24" s="148" t="s">
        <v>21</v>
      </c>
      <c r="I24" s="143" t="s">
        <v>23</v>
      </c>
      <c r="J24" s="110">
        <f t="shared" ref="J24:BB24" si="55">J25</f>
        <v>3979100</v>
      </c>
      <c r="K24" s="110">
        <f t="shared" si="55"/>
        <v>0</v>
      </c>
      <c r="L24" s="110">
        <f t="shared" si="55"/>
        <v>3979100</v>
      </c>
      <c r="M24" s="110">
        <f t="shared" si="55"/>
        <v>0</v>
      </c>
      <c r="N24" s="110">
        <f t="shared" si="55"/>
        <v>1838852</v>
      </c>
      <c r="O24" s="110">
        <f t="shared" si="55"/>
        <v>0</v>
      </c>
      <c r="P24" s="110">
        <f t="shared" si="55"/>
        <v>1838852</v>
      </c>
      <c r="Q24" s="110">
        <f t="shared" si="55"/>
        <v>0</v>
      </c>
      <c r="R24" s="110">
        <f t="shared" si="55"/>
        <v>5817952</v>
      </c>
      <c r="S24" s="110">
        <f t="shared" si="55"/>
        <v>0</v>
      </c>
      <c r="T24" s="110">
        <f t="shared" si="55"/>
        <v>5817952</v>
      </c>
      <c r="U24" s="110">
        <f t="shared" si="55"/>
        <v>0</v>
      </c>
      <c r="V24" s="110"/>
      <c r="W24" s="110"/>
      <c r="X24" s="110"/>
      <c r="Y24" s="110"/>
      <c r="Z24" s="110"/>
      <c r="AA24" s="110"/>
      <c r="AB24" s="110"/>
      <c r="AC24" s="110"/>
      <c r="AD24" s="110">
        <f t="shared" si="55"/>
        <v>3979100</v>
      </c>
      <c r="AE24" s="110">
        <f t="shared" si="55"/>
        <v>0</v>
      </c>
      <c r="AF24" s="110">
        <f t="shared" si="55"/>
        <v>3979100</v>
      </c>
      <c r="AG24" s="110">
        <f t="shared" si="55"/>
        <v>0</v>
      </c>
      <c r="AH24" s="110">
        <f t="shared" si="55"/>
        <v>0</v>
      </c>
      <c r="AI24" s="110">
        <f t="shared" si="55"/>
        <v>0</v>
      </c>
      <c r="AJ24" s="110">
        <f t="shared" si="55"/>
        <v>0</v>
      </c>
      <c r="AK24" s="110">
        <f t="shared" si="55"/>
        <v>0</v>
      </c>
      <c r="AL24" s="110">
        <f t="shared" si="55"/>
        <v>3979100</v>
      </c>
      <c r="AM24" s="110">
        <f t="shared" si="55"/>
        <v>0</v>
      </c>
      <c r="AN24" s="110">
        <f t="shared" si="55"/>
        <v>3979100</v>
      </c>
      <c r="AO24" s="110">
        <f t="shared" si="55"/>
        <v>0</v>
      </c>
      <c r="AP24" s="110">
        <f t="shared" si="55"/>
        <v>0</v>
      </c>
      <c r="AQ24" s="110">
        <f t="shared" si="55"/>
        <v>3979100</v>
      </c>
      <c r="AR24" s="110">
        <f t="shared" si="55"/>
        <v>0</v>
      </c>
      <c r="AS24" s="110">
        <f t="shared" si="55"/>
        <v>3979100</v>
      </c>
      <c r="AT24" s="110">
        <f t="shared" si="55"/>
        <v>0</v>
      </c>
      <c r="AU24" s="110">
        <f t="shared" si="55"/>
        <v>0</v>
      </c>
      <c r="AV24" s="110">
        <f t="shared" si="55"/>
        <v>0</v>
      </c>
      <c r="AW24" s="110">
        <f t="shared" si="55"/>
        <v>0</v>
      </c>
      <c r="AX24" s="110">
        <f t="shared" si="55"/>
        <v>0</v>
      </c>
      <c r="AY24" s="110">
        <f t="shared" si="55"/>
        <v>3979100</v>
      </c>
      <c r="AZ24" s="110">
        <f t="shared" si="55"/>
        <v>0</v>
      </c>
      <c r="BA24" s="110">
        <f t="shared" si="55"/>
        <v>3979100</v>
      </c>
      <c r="BB24" s="110">
        <f t="shared" si="55"/>
        <v>0</v>
      </c>
    </row>
    <row r="25" spans="1:54" s="109" customFormat="1" ht="75" x14ac:dyDescent="0.25">
      <c r="A25" s="35" t="s">
        <v>9</v>
      </c>
      <c r="B25" s="120"/>
      <c r="C25" s="120"/>
      <c r="D25" s="120"/>
      <c r="E25" s="120">
        <v>851</v>
      </c>
      <c r="F25" s="143" t="s">
        <v>11</v>
      </c>
      <c r="G25" s="143" t="s">
        <v>13</v>
      </c>
      <c r="H25" s="148" t="s">
        <v>21</v>
      </c>
      <c r="I25" s="143" t="s">
        <v>24</v>
      </c>
      <c r="J25" s="110">
        <f>'6.ВС'!J18</f>
        <v>3979100</v>
      </c>
      <c r="K25" s="110">
        <f>'6.ВС'!K18</f>
        <v>0</v>
      </c>
      <c r="L25" s="110">
        <f>'6.ВС'!L18</f>
        <v>3979100</v>
      </c>
      <c r="M25" s="110">
        <f>'6.ВС'!M18</f>
        <v>0</v>
      </c>
      <c r="N25" s="110">
        <f>'6.ВС'!N18</f>
        <v>1838852</v>
      </c>
      <c r="O25" s="110">
        <f>'6.ВС'!O18</f>
        <v>0</v>
      </c>
      <c r="P25" s="110">
        <f>'6.ВС'!P18</f>
        <v>1838852</v>
      </c>
      <c r="Q25" s="110">
        <f>'6.ВС'!Q18</f>
        <v>0</v>
      </c>
      <c r="R25" s="110">
        <f>'6.ВС'!R18</f>
        <v>5817952</v>
      </c>
      <c r="S25" s="110">
        <f>'6.ВС'!S18</f>
        <v>0</v>
      </c>
      <c r="T25" s="110">
        <f>'6.ВС'!T18</f>
        <v>5817952</v>
      </c>
      <c r="U25" s="110">
        <f>'6.ВС'!U18</f>
        <v>0</v>
      </c>
      <c r="V25" s="110"/>
      <c r="W25" s="110"/>
      <c r="X25" s="110"/>
      <c r="Y25" s="110"/>
      <c r="Z25" s="110"/>
      <c r="AA25" s="110"/>
      <c r="AB25" s="110"/>
      <c r="AC25" s="110"/>
      <c r="AD25" s="110">
        <f>'6.ВС'!AE18</f>
        <v>3979100</v>
      </c>
      <c r="AE25" s="110">
        <f>'6.ВС'!AF18</f>
        <v>0</v>
      </c>
      <c r="AF25" s="110">
        <f>'6.ВС'!AG18</f>
        <v>3979100</v>
      </c>
      <c r="AG25" s="110">
        <f>'6.ВС'!AH18</f>
        <v>0</v>
      </c>
      <c r="AH25" s="110">
        <f>'6.ВС'!AI18</f>
        <v>0</v>
      </c>
      <c r="AI25" s="110">
        <f>'6.ВС'!AJ18</f>
        <v>0</v>
      </c>
      <c r="AJ25" s="110">
        <f>'6.ВС'!AK18</f>
        <v>0</v>
      </c>
      <c r="AK25" s="110">
        <f>'6.ВС'!AL18</f>
        <v>0</v>
      </c>
      <c r="AL25" s="110">
        <f>'6.ВС'!AM18</f>
        <v>3979100</v>
      </c>
      <c r="AM25" s="110">
        <f>'6.ВС'!AN18</f>
        <v>0</v>
      </c>
      <c r="AN25" s="110">
        <f>'6.ВС'!AO18</f>
        <v>3979100</v>
      </c>
      <c r="AO25" s="110">
        <f>'6.ВС'!AP18</f>
        <v>0</v>
      </c>
      <c r="AP25" s="110">
        <f>'6.ВС'!AQ18</f>
        <v>0</v>
      </c>
      <c r="AQ25" s="110">
        <f>'6.ВС'!AR18</f>
        <v>3979100</v>
      </c>
      <c r="AR25" s="110">
        <f>'6.ВС'!AS18</f>
        <v>0</v>
      </c>
      <c r="AS25" s="110">
        <f>'6.ВС'!AT18</f>
        <v>3979100</v>
      </c>
      <c r="AT25" s="110">
        <f>'6.ВС'!AU18</f>
        <v>0</v>
      </c>
      <c r="AU25" s="110">
        <f>'6.ВС'!AV18</f>
        <v>0</v>
      </c>
      <c r="AV25" s="110">
        <f>'6.ВС'!AW18</f>
        <v>0</v>
      </c>
      <c r="AW25" s="110">
        <f>'6.ВС'!AX18</f>
        <v>0</v>
      </c>
      <c r="AX25" s="110">
        <f>'6.ВС'!AY18</f>
        <v>0</v>
      </c>
      <c r="AY25" s="110">
        <f>'6.ВС'!AR18</f>
        <v>3979100</v>
      </c>
      <c r="AZ25" s="110">
        <f>'6.ВС'!AS18</f>
        <v>0</v>
      </c>
      <c r="BA25" s="110">
        <f>'6.ВС'!AT18</f>
        <v>3979100</v>
      </c>
      <c r="BB25" s="110">
        <f>'6.ВС'!AU18</f>
        <v>0</v>
      </c>
    </row>
    <row r="26" spans="1:54" s="109" customFormat="1" ht="30" hidden="1" x14ac:dyDescent="0.25">
      <c r="A26" s="35" t="s">
        <v>25</v>
      </c>
      <c r="B26" s="120"/>
      <c r="C26" s="120"/>
      <c r="D26" s="120"/>
      <c r="E26" s="120">
        <v>851</v>
      </c>
      <c r="F26" s="143" t="s">
        <v>11</v>
      </c>
      <c r="G26" s="143" t="s">
        <v>13</v>
      </c>
      <c r="H26" s="148" t="s">
        <v>21</v>
      </c>
      <c r="I26" s="143" t="s">
        <v>26</v>
      </c>
      <c r="J26" s="110">
        <f t="shared" ref="J26:BB26" si="56">J27</f>
        <v>152700</v>
      </c>
      <c r="K26" s="110">
        <f t="shared" si="56"/>
        <v>0</v>
      </c>
      <c r="L26" s="110">
        <f t="shared" si="56"/>
        <v>152700</v>
      </c>
      <c r="M26" s="110">
        <f t="shared" si="56"/>
        <v>0</v>
      </c>
      <c r="N26" s="110">
        <f t="shared" si="56"/>
        <v>0</v>
      </c>
      <c r="O26" s="110">
        <f t="shared" si="56"/>
        <v>0</v>
      </c>
      <c r="P26" s="110">
        <f t="shared" si="56"/>
        <v>0</v>
      </c>
      <c r="Q26" s="110">
        <f t="shared" si="56"/>
        <v>0</v>
      </c>
      <c r="R26" s="110">
        <f t="shared" si="56"/>
        <v>152700</v>
      </c>
      <c r="S26" s="110">
        <f t="shared" si="56"/>
        <v>0</v>
      </c>
      <c r="T26" s="110">
        <f t="shared" si="56"/>
        <v>152700</v>
      </c>
      <c r="U26" s="110">
        <f t="shared" si="56"/>
        <v>0</v>
      </c>
      <c r="V26" s="110"/>
      <c r="W26" s="110"/>
      <c r="X26" s="110"/>
      <c r="Y26" s="110"/>
      <c r="Z26" s="110"/>
      <c r="AA26" s="110"/>
      <c r="AB26" s="110"/>
      <c r="AC26" s="110"/>
      <c r="AD26" s="110">
        <f t="shared" si="56"/>
        <v>152700</v>
      </c>
      <c r="AE26" s="110">
        <f t="shared" si="56"/>
        <v>0</v>
      </c>
      <c r="AF26" s="110">
        <f t="shared" si="56"/>
        <v>152700</v>
      </c>
      <c r="AG26" s="110">
        <f t="shared" si="56"/>
        <v>0</v>
      </c>
      <c r="AH26" s="110">
        <f t="shared" si="56"/>
        <v>0</v>
      </c>
      <c r="AI26" s="110">
        <f t="shared" si="56"/>
        <v>0</v>
      </c>
      <c r="AJ26" s="110">
        <f t="shared" si="56"/>
        <v>0</v>
      </c>
      <c r="AK26" s="110">
        <f t="shared" si="56"/>
        <v>0</v>
      </c>
      <c r="AL26" s="110">
        <f t="shared" si="56"/>
        <v>152700</v>
      </c>
      <c r="AM26" s="110">
        <f t="shared" si="56"/>
        <v>0</v>
      </c>
      <c r="AN26" s="110">
        <f t="shared" si="56"/>
        <v>152700</v>
      </c>
      <c r="AO26" s="110">
        <f t="shared" si="56"/>
        <v>0</v>
      </c>
      <c r="AP26" s="110">
        <f t="shared" si="56"/>
        <v>0</v>
      </c>
      <c r="AQ26" s="110">
        <f t="shared" si="56"/>
        <v>152700</v>
      </c>
      <c r="AR26" s="110">
        <f t="shared" si="56"/>
        <v>0</v>
      </c>
      <c r="AS26" s="110">
        <f t="shared" si="56"/>
        <v>152700</v>
      </c>
      <c r="AT26" s="110">
        <f t="shared" si="56"/>
        <v>0</v>
      </c>
      <c r="AU26" s="110">
        <f t="shared" si="56"/>
        <v>0</v>
      </c>
      <c r="AV26" s="110">
        <f t="shared" si="56"/>
        <v>0</v>
      </c>
      <c r="AW26" s="110">
        <f t="shared" si="56"/>
        <v>0</v>
      </c>
      <c r="AX26" s="110">
        <f t="shared" si="56"/>
        <v>0</v>
      </c>
      <c r="AY26" s="110">
        <f t="shared" si="56"/>
        <v>152700</v>
      </c>
      <c r="AZ26" s="110">
        <f t="shared" si="56"/>
        <v>0</v>
      </c>
      <c r="BA26" s="110">
        <f t="shared" si="56"/>
        <v>152700</v>
      </c>
      <c r="BB26" s="110">
        <f t="shared" si="56"/>
        <v>0</v>
      </c>
    </row>
    <row r="27" spans="1:54" s="109" customFormat="1" ht="30" hidden="1" x14ac:dyDescent="0.25">
      <c r="A27" s="35" t="s">
        <v>27</v>
      </c>
      <c r="B27" s="120"/>
      <c r="C27" s="120"/>
      <c r="D27" s="120"/>
      <c r="E27" s="120">
        <v>851</v>
      </c>
      <c r="F27" s="143" t="s">
        <v>11</v>
      </c>
      <c r="G27" s="143" t="s">
        <v>13</v>
      </c>
      <c r="H27" s="148" t="s">
        <v>21</v>
      </c>
      <c r="I27" s="143" t="s">
        <v>28</v>
      </c>
      <c r="J27" s="110">
        <f>'6.ВС'!J20</f>
        <v>152700</v>
      </c>
      <c r="K27" s="110">
        <f>'6.ВС'!K20</f>
        <v>0</v>
      </c>
      <c r="L27" s="110">
        <f>'6.ВС'!L20</f>
        <v>152700</v>
      </c>
      <c r="M27" s="110">
        <f>'6.ВС'!M20</f>
        <v>0</v>
      </c>
      <c r="N27" s="110">
        <f>'6.ВС'!N20</f>
        <v>0</v>
      </c>
      <c r="O27" s="110">
        <f>'6.ВС'!O20</f>
        <v>0</v>
      </c>
      <c r="P27" s="110">
        <f>'6.ВС'!P20</f>
        <v>0</v>
      </c>
      <c r="Q27" s="110">
        <f>'6.ВС'!Q20</f>
        <v>0</v>
      </c>
      <c r="R27" s="110">
        <f>'6.ВС'!R20</f>
        <v>152700</v>
      </c>
      <c r="S27" s="110">
        <f>'6.ВС'!S20</f>
        <v>0</v>
      </c>
      <c r="T27" s="110">
        <f>'6.ВС'!T20</f>
        <v>152700</v>
      </c>
      <c r="U27" s="110">
        <f>'6.ВС'!U20</f>
        <v>0</v>
      </c>
      <c r="V27" s="110"/>
      <c r="W27" s="110"/>
      <c r="X27" s="110"/>
      <c r="Y27" s="110"/>
      <c r="Z27" s="110"/>
      <c r="AA27" s="110"/>
      <c r="AB27" s="110"/>
      <c r="AC27" s="110"/>
      <c r="AD27" s="110">
        <f>'6.ВС'!AE20</f>
        <v>152700</v>
      </c>
      <c r="AE27" s="110">
        <f>'6.ВС'!AF20</f>
        <v>0</v>
      </c>
      <c r="AF27" s="110">
        <f>'6.ВС'!AG20</f>
        <v>152700</v>
      </c>
      <c r="AG27" s="110">
        <f>'6.ВС'!AH20</f>
        <v>0</v>
      </c>
      <c r="AH27" s="110">
        <f>'6.ВС'!AI20</f>
        <v>0</v>
      </c>
      <c r="AI27" s="110">
        <f>'6.ВС'!AJ20</f>
        <v>0</v>
      </c>
      <c r="AJ27" s="110">
        <f>'6.ВС'!AK20</f>
        <v>0</v>
      </c>
      <c r="AK27" s="110">
        <f>'6.ВС'!AL20</f>
        <v>0</v>
      </c>
      <c r="AL27" s="110">
        <f>'6.ВС'!AM20</f>
        <v>152700</v>
      </c>
      <c r="AM27" s="110">
        <f>'6.ВС'!AN20</f>
        <v>0</v>
      </c>
      <c r="AN27" s="110">
        <f>'6.ВС'!AO20</f>
        <v>152700</v>
      </c>
      <c r="AO27" s="110">
        <f>'6.ВС'!AP20</f>
        <v>0</v>
      </c>
      <c r="AP27" s="110">
        <f>'6.ВС'!AQ20</f>
        <v>0</v>
      </c>
      <c r="AQ27" s="110">
        <f>'6.ВС'!AR20</f>
        <v>152700</v>
      </c>
      <c r="AR27" s="110">
        <f>'6.ВС'!AS20</f>
        <v>0</v>
      </c>
      <c r="AS27" s="110">
        <f>'6.ВС'!AT20</f>
        <v>152700</v>
      </c>
      <c r="AT27" s="110">
        <f>'6.ВС'!AU20</f>
        <v>0</v>
      </c>
      <c r="AU27" s="110">
        <f>'6.ВС'!AV20</f>
        <v>0</v>
      </c>
      <c r="AV27" s="110">
        <f>'6.ВС'!AW20</f>
        <v>0</v>
      </c>
      <c r="AW27" s="110">
        <f>'6.ВС'!AX20</f>
        <v>0</v>
      </c>
      <c r="AX27" s="110">
        <f>'6.ВС'!AY20</f>
        <v>0</v>
      </c>
      <c r="AY27" s="110">
        <f>'6.ВС'!AR20</f>
        <v>152700</v>
      </c>
      <c r="AZ27" s="110">
        <f>'6.ВС'!AS20</f>
        <v>0</v>
      </c>
      <c r="BA27" s="110">
        <f>'6.ВС'!AT20</f>
        <v>152700</v>
      </c>
      <c r="BB27" s="110">
        <f>'6.ВС'!AU20</f>
        <v>0</v>
      </c>
    </row>
    <row r="28" spans="1:54" s="109" customFormat="1" ht="60" hidden="1" x14ac:dyDescent="0.25">
      <c r="A28" s="155" t="s">
        <v>337</v>
      </c>
      <c r="B28" s="117"/>
      <c r="C28" s="35"/>
      <c r="D28" s="35"/>
      <c r="E28" s="120">
        <v>851</v>
      </c>
      <c r="F28" s="143" t="s">
        <v>11</v>
      </c>
      <c r="G28" s="143" t="s">
        <v>13</v>
      </c>
      <c r="H28" s="148" t="s">
        <v>31</v>
      </c>
      <c r="I28" s="143"/>
      <c r="J28" s="110">
        <f t="shared" ref="J28:BB29" si="57">J29</f>
        <v>200000</v>
      </c>
      <c r="K28" s="110">
        <f t="shared" si="57"/>
        <v>0</v>
      </c>
      <c r="L28" s="110">
        <f t="shared" si="57"/>
        <v>200000</v>
      </c>
      <c r="M28" s="110">
        <f t="shared" si="57"/>
        <v>0</v>
      </c>
      <c r="N28" s="110">
        <f t="shared" si="57"/>
        <v>0</v>
      </c>
      <c r="O28" s="110">
        <f t="shared" si="57"/>
        <v>0</v>
      </c>
      <c r="P28" s="110">
        <f t="shared" si="57"/>
        <v>0</v>
      </c>
      <c r="Q28" s="110">
        <f t="shared" si="57"/>
        <v>0</v>
      </c>
      <c r="R28" s="110">
        <f t="shared" si="57"/>
        <v>200000</v>
      </c>
      <c r="S28" s="110">
        <f t="shared" si="57"/>
        <v>0</v>
      </c>
      <c r="T28" s="110">
        <f t="shared" si="57"/>
        <v>200000</v>
      </c>
      <c r="U28" s="110">
        <f t="shared" si="57"/>
        <v>0</v>
      </c>
      <c r="V28" s="110"/>
      <c r="W28" s="110"/>
      <c r="X28" s="110"/>
      <c r="Y28" s="110"/>
      <c r="Z28" s="110"/>
      <c r="AA28" s="110"/>
      <c r="AB28" s="110"/>
      <c r="AC28" s="110"/>
      <c r="AD28" s="110">
        <f t="shared" si="57"/>
        <v>200000</v>
      </c>
      <c r="AE28" s="110">
        <f t="shared" si="57"/>
        <v>0</v>
      </c>
      <c r="AF28" s="110">
        <f t="shared" si="57"/>
        <v>200000</v>
      </c>
      <c r="AG28" s="110">
        <f t="shared" si="57"/>
        <v>0</v>
      </c>
      <c r="AH28" s="110">
        <f t="shared" si="57"/>
        <v>0</v>
      </c>
      <c r="AI28" s="110">
        <f t="shared" si="57"/>
        <v>0</v>
      </c>
      <c r="AJ28" s="110">
        <f t="shared" si="57"/>
        <v>0</v>
      </c>
      <c r="AK28" s="110">
        <f t="shared" si="57"/>
        <v>0</v>
      </c>
      <c r="AL28" s="110">
        <f t="shared" si="57"/>
        <v>200000</v>
      </c>
      <c r="AM28" s="110">
        <f t="shared" si="57"/>
        <v>0</v>
      </c>
      <c r="AN28" s="110">
        <f t="shared" si="57"/>
        <v>200000</v>
      </c>
      <c r="AO28" s="110">
        <f t="shared" si="57"/>
        <v>0</v>
      </c>
      <c r="AP28" s="110">
        <f t="shared" si="57"/>
        <v>0</v>
      </c>
      <c r="AQ28" s="110">
        <f t="shared" si="57"/>
        <v>200000</v>
      </c>
      <c r="AR28" s="110">
        <f t="shared" si="57"/>
        <v>0</v>
      </c>
      <c r="AS28" s="110">
        <f t="shared" si="57"/>
        <v>200000</v>
      </c>
      <c r="AT28" s="110">
        <f t="shared" si="57"/>
        <v>0</v>
      </c>
      <c r="AU28" s="110">
        <f t="shared" si="57"/>
        <v>0</v>
      </c>
      <c r="AV28" s="110">
        <f t="shared" si="57"/>
        <v>0</v>
      </c>
      <c r="AW28" s="110">
        <f t="shared" si="57"/>
        <v>0</v>
      </c>
      <c r="AX28" s="110">
        <f t="shared" si="57"/>
        <v>0</v>
      </c>
      <c r="AY28" s="110">
        <f t="shared" si="57"/>
        <v>200000</v>
      </c>
      <c r="AZ28" s="110">
        <f t="shared" si="57"/>
        <v>0</v>
      </c>
      <c r="BA28" s="110">
        <f t="shared" si="57"/>
        <v>200000</v>
      </c>
      <c r="BB28" s="110">
        <f t="shared" si="57"/>
        <v>0</v>
      </c>
    </row>
    <row r="29" spans="1:54" s="109" customFormat="1" ht="60" hidden="1" x14ac:dyDescent="0.25">
      <c r="A29" s="35" t="s">
        <v>22</v>
      </c>
      <c r="B29" s="35"/>
      <c r="C29" s="35"/>
      <c r="D29" s="35"/>
      <c r="E29" s="120">
        <v>851</v>
      </c>
      <c r="F29" s="143" t="s">
        <v>11</v>
      </c>
      <c r="G29" s="143" t="s">
        <v>13</v>
      </c>
      <c r="H29" s="148" t="s">
        <v>31</v>
      </c>
      <c r="I29" s="143" t="s">
        <v>23</v>
      </c>
      <c r="J29" s="110">
        <f t="shared" si="57"/>
        <v>200000</v>
      </c>
      <c r="K29" s="110">
        <f t="shared" si="57"/>
        <v>0</v>
      </c>
      <c r="L29" s="110">
        <f t="shared" si="57"/>
        <v>200000</v>
      </c>
      <c r="M29" s="110">
        <f t="shared" si="57"/>
        <v>0</v>
      </c>
      <c r="N29" s="110">
        <f t="shared" si="57"/>
        <v>0</v>
      </c>
      <c r="O29" s="110">
        <f t="shared" si="57"/>
        <v>0</v>
      </c>
      <c r="P29" s="110">
        <f t="shared" si="57"/>
        <v>0</v>
      </c>
      <c r="Q29" s="110">
        <f t="shared" si="57"/>
        <v>0</v>
      </c>
      <c r="R29" s="110">
        <f t="shared" si="57"/>
        <v>200000</v>
      </c>
      <c r="S29" s="110">
        <f t="shared" si="57"/>
        <v>0</v>
      </c>
      <c r="T29" s="110">
        <f t="shared" si="57"/>
        <v>200000</v>
      </c>
      <c r="U29" s="110">
        <f t="shared" si="57"/>
        <v>0</v>
      </c>
      <c r="V29" s="110"/>
      <c r="W29" s="110"/>
      <c r="X29" s="110"/>
      <c r="Y29" s="110"/>
      <c r="Z29" s="110"/>
      <c r="AA29" s="110"/>
      <c r="AB29" s="110"/>
      <c r="AC29" s="110"/>
      <c r="AD29" s="110">
        <f t="shared" si="57"/>
        <v>200000</v>
      </c>
      <c r="AE29" s="110">
        <f t="shared" si="57"/>
        <v>0</v>
      </c>
      <c r="AF29" s="110">
        <f t="shared" si="57"/>
        <v>200000</v>
      </c>
      <c r="AG29" s="110">
        <f t="shared" si="57"/>
        <v>0</v>
      </c>
      <c r="AH29" s="110">
        <f t="shared" si="57"/>
        <v>0</v>
      </c>
      <c r="AI29" s="110">
        <f t="shared" si="57"/>
        <v>0</v>
      </c>
      <c r="AJ29" s="110">
        <f t="shared" si="57"/>
        <v>0</v>
      </c>
      <c r="AK29" s="110">
        <f t="shared" si="57"/>
        <v>0</v>
      </c>
      <c r="AL29" s="110">
        <f t="shared" si="57"/>
        <v>200000</v>
      </c>
      <c r="AM29" s="110">
        <f t="shared" si="57"/>
        <v>0</v>
      </c>
      <c r="AN29" s="110">
        <f t="shared" si="57"/>
        <v>200000</v>
      </c>
      <c r="AO29" s="110">
        <f t="shared" si="57"/>
        <v>0</v>
      </c>
      <c r="AP29" s="110">
        <f t="shared" si="57"/>
        <v>0</v>
      </c>
      <c r="AQ29" s="110">
        <f t="shared" si="57"/>
        <v>200000</v>
      </c>
      <c r="AR29" s="110">
        <f t="shared" si="57"/>
        <v>0</v>
      </c>
      <c r="AS29" s="110">
        <f t="shared" si="57"/>
        <v>200000</v>
      </c>
      <c r="AT29" s="110">
        <f t="shared" si="57"/>
        <v>0</v>
      </c>
      <c r="AU29" s="110">
        <f t="shared" si="57"/>
        <v>0</v>
      </c>
      <c r="AV29" s="110">
        <f t="shared" si="57"/>
        <v>0</v>
      </c>
      <c r="AW29" s="110">
        <f t="shared" si="57"/>
        <v>0</v>
      </c>
      <c r="AX29" s="110">
        <f t="shared" si="57"/>
        <v>0</v>
      </c>
      <c r="AY29" s="110">
        <f t="shared" si="57"/>
        <v>200000</v>
      </c>
      <c r="AZ29" s="110">
        <f t="shared" si="57"/>
        <v>0</v>
      </c>
      <c r="BA29" s="110">
        <f t="shared" si="57"/>
        <v>200000</v>
      </c>
      <c r="BB29" s="110">
        <f t="shared" si="57"/>
        <v>0</v>
      </c>
    </row>
    <row r="30" spans="1:54" s="109" customFormat="1" ht="75" hidden="1" x14ac:dyDescent="0.25">
      <c r="A30" s="35" t="s">
        <v>9</v>
      </c>
      <c r="B30" s="35"/>
      <c r="C30" s="35"/>
      <c r="D30" s="35"/>
      <c r="E30" s="120">
        <v>851</v>
      </c>
      <c r="F30" s="143" t="s">
        <v>11</v>
      </c>
      <c r="G30" s="143" t="s">
        <v>13</v>
      </c>
      <c r="H30" s="148" t="s">
        <v>31</v>
      </c>
      <c r="I30" s="143" t="s">
        <v>24</v>
      </c>
      <c r="J30" s="110">
        <f>'6.ВС'!J23</f>
        <v>200000</v>
      </c>
      <c r="K30" s="110">
        <f>'6.ВС'!K23</f>
        <v>0</v>
      </c>
      <c r="L30" s="110">
        <f>'6.ВС'!L23</f>
        <v>200000</v>
      </c>
      <c r="M30" s="110">
        <f>'6.ВС'!M23</f>
        <v>0</v>
      </c>
      <c r="N30" s="110">
        <f>'6.ВС'!N23</f>
        <v>0</v>
      </c>
      <c r="O30" s="110">
        <f>'6.ВС'!O23</f>
        <v>0</v>
      </c>
      <c r="P30" s="110">
        <f>'6.ВС'!P23</f>
        <v>0</v>
      </c>
      <c r="Q30" s="110">
        <f>'6.ВС'!Q23</f>
        <v>0</v>
      </c>
      <c r="R30" s="110">
        <f>'6.ВС'!R23</f>
        <v>200000</v>
      </c>
      <c r="S30" s="110">
        <f>'6.ВС'!S23</f>
        <v>0</v>
      </c>
      <c r="T30" s="110">
        <f>'6.ВС'!T23</f>
        <v>200000</v>
      </c>
      <c r="U30" s="110">
        <f>'6.ВС'!U23</f>
        <v>0</v>
      </c>
      <c r="V30" s="110"/>
      <c r="W30" s="110"/>
      <c r="X30" s="110"/>
      <c r="Y30" s="110"/>
      <c r="Z30" s="110"/>
      <c r="AA30" s="110"/>
      <c r="AB30" s="110"/>
      <c r="AC30" s="110"/>
      <c r="AD30" s="110">
        <f>'6.ВС'!AE23</f>
        <v>200000</v>
      </c>
      <c r="AE30" s="110">
        <f>'6.ВС'!AF23</f>
        <v>0</v>
      </c>
      <c r="AF30" s="110">
        <f>'6.ВС'!AG23</f>
        <v>200000</v>
      </c>
      <c r="AG30" s="110">
        <f>'6.ВС'!AH23</f>
        <v>0</v>
      </c>
      <c r="AH30" s="110">
        <f>'6.ВС'!AI23</f>
        <v>0</v>
      </c>
      <c r="AI30" s="110">
        <f>'6.ВС'!AJ23</f>
        <v>0</v>
      </c>
      <c r="AJ30" s="110">
        <f>'6.ВС'!AK23</f>
        <v>0</v>
      </c>
      <c r="AK30" s="110">
        <f>'6.ВС'!AL23</f>
        <v>0</v>
      </c>
      <c r="AL30" s="110">
        <f>'6.ВС'!AM23</f>
        <v>200000</v>
      </c>
      <c r="AM30" s="110">
        <f>'6.ВС'!AN23</f>
        <v>0</v>
      </c>
      <c r="AN30" s="110">
        <f>'6.ВС'!AO23</f>
        <v>200000</v>
      </c>
      <c r="AO30" s="110">
        <f>'6.ВС'!AP23</f>
        <v>0</v>
      </c>
      <c r="AP30" s="110">
        <f>'6.ВС'!AQ23</f>
        <v>0</v>
      </c>
      <c r="AQ30" s="110">
        <f>'6.ВС'!AR23</f>
        <v>200000</v>
      </c>
      <c r="AR30" s="110">
        <f>'6.ВС'!AS23</f>
        <v>0</v>
      </c>
      <c r="AS30" s="110">
        <f>'6.ВС'!AT23</f>
        <v>200000</v>
      </c>
      <c r="AT30" s="110">
        <f>'6.ВС'!AU23</f>
        <v>0</v>
      </c>
      <c r="AU30" s="110">
        <f>'6.ВС'!AV23</f>
        <v>0</v>
      </c>
      <c r="AV30" s="110">
        <f>'6.ВС'!AW23</f>
        <v>0</v>
      </c>
      <c r="AW30" s="110">
        <f>'6.ВС'!AX23</f>
        <v>0</v>
      </c>
      <c r="AX30" s="110">
        <f>'6.ВС'!AY23</f>
        <v>0</v>
      </c>
      <c r="AY30" s="110">
        <f>'6.ВС'!AR23</f>
        <v>200000</v>
      </c>
      <c r="AZ30" s="110">
        <f>'6.ВС'!AS23</f>
        <v>0</v>
      </c>
      <c r="BA30" s="110">
        <f>'6.ВС'!AT23</f>
        <v>200000</v>
      </c>
      <c r="BB30" s="110">
        <f>'6.ВС'!AU23</f>
        <v>0</v>
      </c>
    </row>
    <row r="31" spans="1:54" s="109" customFormat="1" ht="45" hidden="1" x14ac:dyDescent="0.25">
      <c r="A31" s="155" t="s">
        <v>32</v>
      </c>
      <c r="B31" s="117"/>
      <c r="C31" s="35"/>
      <c r="D31" s="35"/>
      <c r="E31" s="120">
        <v>851</v>
      </c>
      <c r="F31" s="143" t="s">
        <v>11</v>
      </c>
      <c r="G31" s="143" t="s">
        <v>13</v>
      </c>
      <c r="H31" s="148" t="s">
        <v>33</v>
      </c>
      <c r="I31" s="143"/>
      <c r="J31" s="110">
        <f t="shared" ref="J31:BB32" si="58">J32</f>
        <v>65000</v>
      </c>
      <c r="K31" s="110">
        <f t="shared" si="58"/>
        <v>0</v>
      </c>
      <c r="L31" s="110">
        <f t="shared" si="58"/>
        <v>65000</v>
      </c>
      <c r="M31" s="110">
        <f t="shared" si="58"/>
        <v>0</v>
      </c>
      <c r="N31" s="110">
        <f t="shared" si="58"/>
        <v>0</v>
      </c>
      <c r="O31" s="110">
        <f t="shared" si="58"/>
        <v>0</v>
      </c>
      <c r="P31" s="110">
        <f t="shared" si="58"/>
        <v>0</v>
      </c>
      <c r="Q31" s="110">
        <f t="shared" si="58"/>
        <v>0</v>
      </c>
      <c r="R31" s="110">
        <f t="shared" si="58"/>
        <v>65000</v>
      </c>
      <c r="S31" s="110">
        <f t="shared" si="58"/>
        <v>0</v>
      </c>
      <c r="T31" s="110">
        <f t="shared" si="58"/>
        <v>65000</v>
      </c>
      <c r="U31" s="110">
        <f t="shared" si="58"/>
        <v>0</v>
      </c>
      <c r="V31" s="110"/>
      <c r="W31" s="110"/>
      <c r="X31" s="110"/>
      <c r="Y31" s="110"/>
      <c r="Z31" s="110"/>
      <c r="AA31" s="110"/>
      <c r="AB31" s="110"/>
      <c r="AC31" s="110"/>
      <c r="AD31" s="110">
        <f t="shared" si="58"/>
        <v>65000</v>
      </c>
      <c r="AE31" s="110">
        <f t="shared" si="58"/>
        <v>0</v>
      </c>
      <c r="AF31" s="110">
        <f t="shared" si="58"/>
        <v>65000</v>
      </c>
      <c r="AG31" s="110">
        <f t="shared" si="58"/>
        <v>0</v>
      </c>
      <c r="AH31" s="110">
        <f t="shared" si="58"/>
        <v>0</v>
      </c>
      <c r="AI31" s="110">
        <f t="shared" si="58"/>
        <v>0</v>
      </c>
      <c r="AJ31" s="110">
        <f t="shared" si="58"/>
        <v>0</v>
      </c>
      <c r="AK31" s="110">
        <f t="shared" si="58"/>
        <v>0</v>
      </c>
      <c r="AL31" s="110">
        <f t="shared" si="58"/>
        <v>65000</v>
      </c>
      <c r="AM31" s="110">
        <f t="shared" si="58"/>
        <v>0</v>
      </c>
      <c r="AN31" s="110">
        <f t="shared" si="58"/>
        <v>65000</v>
      </c>
      <c r="AO31" s="110">
        <f t="shared" si="58"/>
        <v>0</v>
      </c>
      <c r="AP31" s="110">
        <f t="shared" si="58"/>
        <v>0</v>
      </c>
      <c r="AQ31" s="110">
        <f t="shared" si="58"/>
        <v>65000</v>
      </c>
      <c r="AR31" s="110">
        <f t="shared" si="58"/>
        <v>0</v>
      </c>
      <c r="AS31" s="110">
        <f t="shared" si="58"/>
        <v>65000</v>
      </c>
      <c r="AT31" s="110">
        <f t="shared" si="58"/>
        <v>0</v>
      </c>
      <c r="AU31" s="110">
        <f t="shared" si="58"/>
        <v>0</v>
      </c>
      <c r="AV31" s="110">
        <f t="shared" si="58"/>
        <v>0</v>
      </c>
      <c r="AW31" s="110">
        <f t="shared" si="58"/>
        <v>0</v>
      </c>
      <c r="AX31" s="110">
        <f t="shared" si="58"/>
        <v>0</v>
      </c>
      <c r="AY31" s="110">
        <f t="shared" si="58"/>
        <v>65000</v>
      </c>
      <c r="AZ31" s="110">
        <f t="shared" si="58"/>
        <v>0</v>
      </c>
      <c r="BA31" s="110">
        <f t="shared" si="58"/>
        <v>65000</v>
      </c>
      <c r="BB31" s="110">
        <f t="shared" si="58"/>
        <v>0</v>
      </c>
    </row>
    <row r="32" spans="1:54" s="109" customFormat="1" ht="30" hidden="1" x14ac:dyDescent="0.25">
      <c r="A32" s="35" t="s">
        <v>25</v>
      </c>
      <c r="B32" s="35"/>
      <c r="C32" s="35"/>
      <c r="D32" s="35"/>
      <c r="E32" s="120">
        <v>851</v>
      </c>
      <c r="F32" s="143" t="s">
        <v>11</v>
      </c>
      <c r="G32" s="143" t="s">
        <v>13</v>
      </c>
      <c r="H32" s="148" t="s">
        <v>33</v>
      </c>
      <c r="I32" s="143" t="s">
        <v>26</v>
      </c>
      <c r="J32" s="110">
        <f t="shared" si="58"/>
        <v>65000</v>
      </c>
      <c r="K32" s="110">
        <f t="shared" si="58"/>
        <v>0</v>
      </c>
      <c r="L32" s="110">
        <f t="shared" si="58"/>
        <v>65000</v>
      </c>
      <c r="M32" s="110">
        <f t="shared" si="58"/>
        <v>0</v>
      </c>
      <c r="N32" s="110">
        <f t="shared" si="58"/>
        <v>0</v>
      </c>
      <c r="O32" s="110">
        <f t="shared" si="58"/>
        <v>0</v>
      </c>
      <c r="P32" s="110">
        <f t="shared" si="58"/>
        <v>0</v>
      </c>
      <c r="Q32" s="110">
        <f t="shared" si="58"/>
        <v>0</v>
      </c>
      <c r="R32" s="110">
        <f t="shared" si="58"/>
        <v>65000</v>
      </c>
      <c r="S32" s="110">
        <f t="shared" si="58"/>
        <v>0</v>
      </c>
      <c r="T32" s="110">
        <f t="shared" si="58"/>
        <v>65000</v>
      </c>
      <c r="U32" s="110">
        <f t="shared" si="58"/>
        <v>0</v>
      </c>
      <c r="V32" s="110"/>
      <c r="W32" s="110"/>
      <c r="X32" s="110"/>
      <c r="Y32" s="110"/>
      <c r="Z32" s="110"/>
      <c r="AA32" s="110"/>
      <c r="AB32" s="110"/>
      <c r="AC32" s="110"/>
      <c r="AD32" s="110">
        <f t="shared" si="58"/>
        <v>65000</v>
      </c>
      <c r="AE32" s="110">
        <f t="shared" si="58"/>
        <v>0</v>
      </c>
      <c r="AF32" s="110">
        <f t="shared" si="58"/>
        <v>65000</v>
      </c>
      <c r="AG32" s="110">
        <f t="shared" si="58"/>
        <v>0</v>
      </c>
      <c r="AH32" s="110">
        <f t="shared" si="58"/>
        <v>0</v>
      </c>
      <c r="AI32" s="110">
        <f t="shared" si="58"/>
        <v>0</v>
      </c>
      <c r="AJ32" s="110">
        <f t="shared" si="58"/>
        <v>0</v>
      </c>
      <c r="AK32" s="110">
        <f t="shared" si="58"/>
        <v>0</v>
      </c>
      <c r="AL32" s="110">
        <f t="shared" si="58"/>
        <v>65000</v>
      </c>
      <c r="AM32" s="110">
        <f t="shared" si="58"/>
        <v>0</v>
      </c>
      <c r="AN32" s="110">
        <f t="shared" si="58"/>
        <v>65000</v>
      </c>
      <c r="AO32" s="110">
        <f t="shared" si="58"/>
        <v>0</v>
      </c>
      <c r="AP32" s="110">
        <f t="shared" si="58"/>
        <v>0</v>
      </c>
      <c r="AQ32" s="110">
        <f t="shared" si="58"/>
        <v>65000</v>
      </c>
      <c r="AR32" s="110">
        <f t="shared" si="58"/>
        <v>0</v>
      </c>
      <c r="AS32" s="110">
        <f t="shared" si="58"/>
        <v>65000</v>
      </c>
      <c r="AT32" s="110">
        <f t="shared" si="58"/>
        <v>0</v>
      </c>
      <c r="AU32" s="110">
        <f t="shared" si="58"/>
        <v>0</v>
      </c>
      <c r="AV32" s="110">
        <f t="shared" si="58"/>
        <v>0</v>
      </c>
      <c r="AW32" s="110">
        <f t="shared" si="58"/>
        <v>0</v>
      </c>
      <c r="AX32" s="110">
        <f t="shared" si="58"/>
        <v>0</v>
      </c>
      <c r="AY32" s="110">
        <f t="shared" si="58"/>
        <v>65000</v>
      </c>
      <c r="AZ32" s="110">
        <f t="shared" si="58"/>
        <v>0</v>
      </c>
      <c r="BA32" s="110">
        <f t="shared" si="58"/>
        <v>65000</v>
      </c>
      <c r="BB32" s="110">
        <f t="shared" si="58"/>
        <v>0</v>
      </c>
    </row>
    <row r="33" spans="1:54" s="109" customFormat="1" ht="30" hidden="1" x14ac:dyDescent="0.25">
      <c r="A33" s="35" t="s">
        <v>27</v>
      </c>
      <c r="B33" s="35"/>
      <c r="C33" s="35"/>
      <c r="D33" s="35"/>
      <c r="E33" s="120">
        <v>851</v>
      </c>
      <c r="F33" s="143" t="s">
        <v>11</v>
      </c>
      <c r="G33" s="143" t="s">
        <v>13</v>
      </c>
      <c r="H33" s="148" t="s">
        <v>33</v>
      </c>
      <c r="I33" s="143" t="s">
        <v>28</v>
      </c>
      <c r="J33" s="110">
        <f>'6.ВС'!J26</f>
        <v>65000</v>
      </c>
      <c r="K33" s="110">
        <f>'6.ВС'!K26</f>
        <v>0</v>
      </c>
      <c r="L33" s="110">
        <f>'6.ВС'!L26</f>
        <v>65000</v>
      </c>
      <c r="M33" s="110">
        <f>'6.ВС'!M26</f>
        <v>0</v>
      </c>
      <c r="N33" s="110">
        <f>'6.ВС'!N26</f>
        <v>0</v>
      </c>
      <c r="O33" s="110">
        <f>'6.ВС'!O26</f>
        <v>0</v>
      </c>
      <c r="P33" s="110">
        <f>'6.ВС'!P26</f>
        <v>0</v>
      </c>
      <c r="Q33" s="110">
        <f>'6.ВС'!Q26</f>
        <v>0</v>
      </c>
      <c r="R33" s="110">
        <f>'6.ВС'!R26</f>
        <v>65000</v>
      </c>
      <c r="S33" s="110">
        <f>'6.ВС'!S26</f>
        <v>0</v>
      </c>
      <c r="T33" s="110">
        <f>'6.ВС'!T26</f>
        <v>65000</v>
      </c>
      <c r="U33" s="110">
        <f>'6.ВС'!U26</f>
        <v>0</v>
      </c>
      <c r="V33" s="110"/>
      <c r="W33" s="110"/>
      <c r="X33" s="110"/>
      <c r="Y33" s="110"/>
      <c r="Z33" s="110"/>
      <c r="AA33" s="110"/>
      <c r="AB33" s="110"/>
      <c r="AC33" s="110"/>
      <c r="AD33" s="110">
        <f>'6.ВС'!AE26</f>
        <v>65000</v>
      </c>
      <c r="AE33" s="110">
        <f>'6.ВС'!AF26</f>
        <v>0</v>
      </c>
      <c r="AF33" s="110">
        <f>'6.ВС'!AG26</f>
        <v>65000</v>
      </c>
      <c r="AG33" s="110">
        <f>'6.ВС'!AH26</f>
        <v>0</v>
      </c>
      <c r="AH33" s="110">
        <f>'6.ВС'!AI26</f>
        <v>0</v>
      </c>
      <c r="AI33" s="110">
        <f>'6.ВС'!AJ26</f>
        <v>0</v>
      </c>
      <c r="AJ33" s="110">
        <f>'6.ВС'!AK26</f>
        <v>0</v>
      </c>
      <c r="AK33" s="110">
        <f>'6.ВС'!AL26</f>
        <v>0</v>
      </c>
      <c r="AL33" s="110">
        <f>'6.ВС'!AM26</f>
        <v>65000</v>
      </c>
      <c r="AM33" s="110">
        <f>'6.ВС'!AN26</f>
        <v>0</v>
      </c>
      <c r="AN33" s="110">
        <f>'6.ВС'!AO26</f>
        <v>65000</v>
      </c>
      <c r="AO33" s="110">
        <f>'6.ВС'!AP26</f>
        <v>0</v>
      </c>
      <c r="AP33" s="110">
        <f>'6.ВС'!AQ26</f>
        <v>0</v>
      </c>
      <c r="AQ33" s="110">
        <f>'6.ВС'!AR26</f>
        <v>65000</v>
      </c>
      <c r="AR33" s="110">
        <f>'6.ВС'!AS26</f>
        <v>0</v>
      </c>
      <c r="AS33" s="110">
        <f>'6.ВС'!AT26</f>
        <v>65000</v>
      </c>
      <c r="AT33" s="110">
        <f>'6.ВС'!AU26</f>
        <v>0</v>
      </c>
      <c r="AU33" s="110">
        <f>'6.ВС'!AV26</f>
        <v>0</v>
      </c>
      <c r="AV33" s="110">
        <f>'6.ВС'!AW26</f>
        <v>0</v>
      </c>
      <c r="AW33" s="110">
        <f>'6.ВС'!AX26</f>
        <v>0</v>
      </c>
      <c r="AX33" s="110">
        <f>'6.ВС'!AY26</f>
        <v>0</v>
      </c>
      <c r="AY33" s="110">
        <f>'6.ВС'!AR26</f>
        <v>65000</v>
      </c>
      <c r="AZ33" s="110">
        <f>'6.ВС'!AS26</f>
        <v>0</v>
      </c>
      <c r="BA33" s="110">
        <f>'6.ВС'!AT26</f>
        <v>65000</v>
      </c>
      <c r="BB33" s="110">
        <f>'6.ВС'!AU26</f>
        <v>0</v>
      </c>
    </row>
    <row r="34" spans="1:54" s="109" customFormat="1" ht="135" hidden="1" x14ac:dyDescent="0.25">
      <c r="A34" s="155" t="s">
        <v>29</v>
      </c>
      <c r="B34" s="117"/>
      <c r="C34" s="35"/>
      <c r="D34" s="35"/>
      <c r="E34" s="120">
        <v>851</v>
      </c>
      <c r="F34" s="143" t="s">
        <v>11</v>
      </c>
      <c r="G34" s="143" t="s">
        <v>13</v>
      </c>
      <c r="H34" s="148" t="s">
        <v>30</v>
      </c>
      <c r="I34" s="143"/>
      <c r="J34" s="110">
        <f t="shared" ref="J34:BB35" si="59">J35</f>
        <v>2500</v>
      </c>
      <c r="K34" s="110">
        <f t="shared" si="59"/>
        <v>0</v>
      </c>
      <c r="L34" s="110">
        <f t="shared" si="59"/>
        <v>0</v>
      </c>
      <c r="M34" s="110">
        <f t="shared" si="59"/>
        <v>2500</v>
      </c>
      <c r="N34" s="110">
        <f t="shared" si="59"/>
        <v>0</v>
      </c>
      <c r="O34" s="110">
        <f t="shared" si="59"/>
        <v>0</v>
      </c>
      <c r="P34" s="110">
        <f t="shared" si="59"/>
        <v>0</v>
      </c>
      <c r="Q34" s="110">
        <f t="shared" si="59"/>
        <v>0</v>
      </c>
      <c r="R34" s="110">
        <f t="shared" si="59"/>
        <v>2500</v>
      </c>
      <c r="S34" s="110">
        <f t="shared" si="59"/>
        <v>0</v>
      </c>
      <c r="T34" s="110">
        <f t="shared" si="59"/>
        <v>0</v>
      </c>
      <c r="U34" s="110">
        <f t="shared" si="59"/>
        <v>2500</v>
      </c>
      <c r="V34" s="110"/>
      <c r="W34" s="110"/>
      <c r="X34" s="110"/>
      <c r="Y34" s="110"/>
      <c r="Z34" s="110"/>
      <c r="AA34" s="110"/>
      <c r="AB34" s="110"/>
      <c r="AC34" s="110"/>
      <c r="AD34" s="110">
        <f t="shared" si="59"/>
        <v>2500</v>
      </c>
      <c r="AE34" s="110">
        <f t="shared" si="59"/>
        <v>0</v>
      </c>
      <c r="AF34" s="110">
        <f t="shared" si="59"/>
        <v>0</v>
      </c>
      <c r="AG34" s="110">
        <f t="shared" si="59"/>
        <v>2500</v>
      </c>
      <c r="AH34" s="110">
        <f t="shared" si="59"/>
        <v>0</v>
      </c>
      <c r="AI34" s="110">
        <f t="shared" si="59"/>
        <v>0</v>
      </c>
      <c r="AJ34" s="110">
        <f t="shared" si="59"/>
        <v>0</v>
      </c>
      <c r="AK34" s="110">
        <f t="shared" si="59"/>
        <v>0</v>
      </c>
      <c r="AL34" s="110">
        <f t="shared" si="59"/>
        <v>2500</v>
      </c>
      <c r="AM34" s="110">
        <f t="shared" si="59"/>
        <v>0</v>
      </c>
      <c r="AN34" s="110">
        <f t="shared" si="59"/>
        <v>0</v>
      </c>
      <c r="AO34" s="110">
        <f t="shared" si="59"/>
        <v>2500</v>
      </c>
      <c r="AP34" s="110">
        <f t="shared" si="59"/>
        <v>0</v>
      </c>
      <c r="AQ34" s="110">
        <f t="shared" si="59"/>
        <v>2500</v>
      </c>
      <c r="AR34" s="110">
        <f t="shared" si="59"/>
        <v>0</v>
      </c>
      <c r="AS34" s="110">
        <f t="shared" si="59"/>
        <v>0</v>
      </c>
      <c r="AT34" s="110">
        <f t="shared" si="59"/>
        <v>2500</v>
      </c>
      <c r="AU34" s="110">
        <f t="shared" si="59"/>
        <v>0</v>
      </c>
      <c r="AV34" s="110">
        <f t="shared" si="59"/>
        <v>0</v>
      </c>
      <c r="AW34" s="110">
        <f t="shared" si="59"/>
        <v>0</v>
      </c>
      <c r="AX34" s="110">
        <f t="shared" si="59"/>
        <v>0</v>
      </c>
      <c r="AY34" s="110">
        <f t="shared" si="59"/>
        <v>2500</v>
      </c>
      <c r="AZ34" s="110">
        <f t="shared" si="59"/>
        <v>0</v>
      </c>
      <c r="BA34" s="110">
        <f t="shared" si="59"/>
        <v>0</v>
      </c>
      <c r="BB34" s="110">
        <f t="shared" si="59"/>
        <v>2500</v>
      </c>
    </row>
    <row r="35" spans="1:54" s="109" customFormat="1" ht="60" hidden="1" x14ac:dyDescent="0.25">
      <c r="A35" s="35" t="s">
        <v>22</v>
      </c>
      <c r="B35" s="111"/>
      <c r="C35" s="111"/>
      <c r="D35" s="111"/>
      <c r="E35" s="120">
        <v>851</v>
      </c>
      <c r="F35" s="143" t="s">
        <v>11</v>
      </c>
      <c r="G35" s="143" t="s">
        <v>13</v>
      </c>
      <c r="H35" s="148" t="s">
        <v>30</v>
      </c>
      <c r="I35" s="143" t="s">
        <v>23</v>
      </c>
      <c r="J35" s="110">
        <f t="shared" si="59"/>
        <v>2500</v>
      </c>
      <c r="K35" s="110">
        <f t="shared" si="59"/>
        <v>0</v>
      </c>
      <c r="L35" s="110">
        <f t="shared" si="59"/>
        <v>0</v>
      </c>
      <c r="M35" s="110">
        <f t="shared" si="59"/>
        <v>2500</v>
      </c>
      <c r="N35" s="110">
        <f t="shared" si="59"/>
        <v>0</v>
      </c>
      <c r="O35" s="110">
        <f t="shared" si="59"/>
        <v>0</v>
      </c>
      <c r="P35" s="110">
        <f t="shared" si="59"/>
        <v>0</v>
      </c>
      <c r="Q35" s="110">
        <f t="shared" si="59"/>
        <v>0</v>
      </c>
      <c r="R35" s="110">
        <f t="shared" si="59"/>
        <v>2500</v>
      </c>
      <c r="S35" s="110">
        <f t="shared" si="59"/>
        <v>0</v>
      </c>
      <c r="T35" s="110">
        <f t="shared" si="59"/>
        <v>0</v>
      </c>
      <c r="U35" s="110">
        <f t="shared" si="59"/>
        <v>2500</v>
      </c>
      <c r="V35" s="110"/>
      <c r="W35" s="110"/>
      <c r="X35" s="110"/>
      <c r="Y35" s="110"/>
      <c r="Z35" s="110"/>
      <c r="AA35" s="110"/>
      <c r="AB35" s="110"/>
      <c r="AC35" s="110"/>
      <c r="AD35" s="110">
        <f t="shared" si="59"/>
        <v>2500</v>
      </c>
      <c r="AE35" s="110">
        <f t="shared" si="59"/>
        <v>0</v>
      </c>
      <c r="AF35" s="110">
        <f t="shared" si="59"/>
        <v>0</v>
      </c>
      <c r="AG35" s="110">
        <f t="shared" si="59"/>
        <v>2500</v>
      </c>
      <c r="AH35" s="110">
        <f t="shared" si="59"/>
        <v>0</v>
      </c>
      <c r="AI35" s="110">
        <f t="shared" si="59"/>
        <v>0</v>
      </c>
      <c r="AJ35" s="110">
        <f t="shared" si="59"/>
        <v>0</v>
      </c>
      <c r="AK35" s="110">
        <f t="shared" si="59"/>
        <v>0</v>
      </c>
      <c r="AL35" s="110">
        <f t="shared" si="59"/>
        <v>2500</v>
      </c>
      <c r="AM35" s="110">
        <f t="shared" si="59"/>
        <v>0</v>
      </c>
      <c r="AN35" s="110">
        <f t="shared" si="59"/>
        <v>0</v>
      </c>
      <c r="AO35" s="110">
        <f t="shared" si="59"/>
        <v>2500</v>
      </c>
      <c r="AP35" s="110">
        <f t="shared" si="59"/>
        <v>0</v>
      </c>
      <c r="AQ35" s="110">
        <f t="shared" si="59"/>
        <v>2500</v>
      </c>
      <c r="AR35" s="110">
        <f t="shared" si="59"/>
        <v>0</v>
      </c>
      <c r="AS35" s="110">
        <f t="shared" si="59"/>
        <v>0</v>
      </c>
      <c r="AT35" s="110">
        <f t="shared" si="59"/>
        <v>2500</v>
      </c>
      <c r="AU35" s="110">
        <f t="shared" si="59"/>
        <v>0</v>
      </c>
      <c r="AV35" s="110">
        <f t="shared" si="59"/>
        <v>0</v>
      </c>
      <c r="AW35" s="110">
        <f t="shared" si="59"/>
        <v>0</v>
      </c>
      <c r="AX35" s="110">
        <f t="shared" si="59"/>
        <v>0</v>
      </c>
      <c r="AY35" s="110">
        <f t="shared" si="59"/>
        <v>2500</v>
      </c>
      <c r="AZ35" s="110">
        <f t="shared" si="59"/>
        <v>0</v>
      </c>
      <c r="BA35" s="110">
        <f t="shared" si="59"/>
        <v>0</v>
      </c>
      <c r="BB35" s="110">
        <f t="shared" si="59"/>
        <v>2500</v>
      </c>
    </row>
    <row r="36" spans="1:54" s="109" customFormat="1" ht="75" hidden="1" x14ac:dyDescent="0.25">
      <c r="A36" s="35" t="s">
        <v>9</v>
      </c>
      <c r="B36" s="35"/>
      <c r="C36" s="35"/>
      <c r="D36" s="35"/>
      <c r="E36" s="120">
        <v>851</v>
      </c>
      <c r="F36" s="143" t="s">
        <v>11</v>
      </c>
      <c r="G36" s="143" t="s">
        <v>13</v>
      </c>
      <c r="H36" s="148" t="s">
        <v>30</v>
      </c>
      <c r="I36" s="143" t="s">
        <v>24</v>
      </c>
      <c r="J36" s="110">
        <f>'6.ВС'!J29</f>
        <v>2500</v>
      </c>
      <c r="K36" s="110">
        <f>'6.ВС'!K29</f>
        <v>0</v>
      </c>
      <c r="L36" s="110">
        <f>'6.ВС'!L29</f>
        <v>0</v>
      </c>
      <c r="M36" s="110">
        <f>'6.ВС'!M29</f>
        <v>2500</v>
      </c>
      <c r="N36" s="110">
        <f>'6.ВС'!N29</f>
        <v>0</v>
      </c>
      <c r="O36" s="110">
        <f>'6.ВС'!O29</f>
        <v>0</v>
      </c>
      <c r="P36" s="110">
        <f>'6.ВС'!P29</f>
        <v>0</v>
      </c>
      <c r="Q36" s="110">
        <f>'6.ВС'!Q29</f>
        <v>0</v>
      </c>
      <c r="R36" s="110">
        <f>'6.ВС'!R29</f>
        <v>2500</v>
      </c>
      <c r="S36" s="110">
        <f>'6.ВС'!S29</f>
        <v>0</v>
      </c>
      <c r="T36" s="110">
        <f>'6.ВС'!T29</f>
        <v>0</v>
      </c>
      <c r="U36" s="110">
        <f>'6.ВС'!U29</f>
        <v>2500</v>
      </c>
      <c r="V36" s="110"/>
      <c r="W36" s="110"/>
      <c r="X36" s="110"/>
      <c r="Y36" s="110"/>
      <c r="Z36" s="110"/>
      <c r="AA36" s="110"/>
      <c r="AB36" s="110"/>
      <c r="AC36" s="110"/>
      <c r="AD36" s="110">
        <f>'6.ВС'!AE29</f>
        <v>2500</v>
      </c>
      <c r="AE36" s="110">
        <f>'6.ВС'!AF29</f>
        <v>0</v>
      </c>
      <c r="AF36" s="110">
        <f>'6.ВС'!AG29</f>
        <v>0</v>
      </c>
      <c r="AG36" s="110">
        <f>'6.ВС'!AH29</f>
        <v>2500</v>
      </c>
      <c r="AH36" s="110">
        <f>'6.ВС'!AI29</f>
        <v>0</v>
      </c>
      <c r="AI36" s="110">
        <f>'6.ВС'!AJ29</f>
        <v>0</v>
      </c>
      <c r="AJ36" s="110">
        <f>'6.ВС'!AK29</f>
        <v>0</v>
      </c>
      <c r="AK36" s="110">
        <f>'6.ВС'!AL29</f>
        <v>0</v>
      </c>
      <c r="AL36" s="110">
        <f>'6.ВС'!AM29</f>
        <v>2500</v>
      </c>
      <c r="AM36" s="110">
        <f>'6.ВС'!AN29</f>
        <v>0</v>
      </c>
      <c r="AN36" s="110">
        <f>'6.ВС'!AO29</f>
        <v>0</v>
      </c>
      <c r="AO36" s="110">
        <f>'6.ВС'!AP29</f>
        <v>2500</v>
      </c>
      <c r="AP36" s="110">
        <f>'6.ВС'!AQ29</f>
        <v>0</v>
      </c>
      <c r="AQ36" s="110">
        <f>'6.ВС'!AR29</f>
        <v>2500</v>
      </c>
      <c r="AR36" s="110">
        <f>'6.ВС'!AS29</f>
        <v>0</v>
      </c>
      <c r="AS36" s="110">
        <f>'6.ВС'!AT29</f>
        <v>0</v>
      </c>
      <c r="AT36" s="110">
        <f>'6.ВС'!AU29</f>
        <v>2500</v>
      </c>
      <c r="AU36" s="110">
        <f>'6.ВС'!AV29</f>
        <v>0</v>
      </c>
      <c r="AV36" s="110">
        <f>'6.ВС'!AW29</f>
        <v>0</v>
      </c>
      <c r="AW36" s="110">
        <f>'6.ВС'!AX29</f>
        <v>0</v>
      </c>
      <c r="AX36" s="110">
        <f>'6.ВС'!AY29</f>
        <v>0</v>
      </c>
      <c r="AY36" s="110">
        <f>'6.ВС'!AR29</f>
        <v>2500</v>
      </c>
      <c r="AZ36" s="110">
        <f>'6.ВС'!AS29</f>
        <v>0</v>
      </c>
      <c r="BA36" s="110">
        <f>'6.ВС'!AT29</f>
        <v>0</v>
      </c>
      <c r="BB36" s="110">
        <f>'6.ВС'!AU29</f>
        <v>2500</v>
      </c>
    </row>
    <row r="37" spans="1:54" s="109" customFormat="1" hidden="1" x14ac:dyDescent="0.25">
      <c r="A37" s="158" t="s">
        <v>34</v>
      </c>
      <c r="B37" s="35"/>
      <c r="C37" s="35"/>
      <c r="D37" s="35"/>
      <c r="E37" s="11">
        <v>851</v>
      </c>
      <c r="F37" s="25" t="s">
        <v>11</v>
      </c>
      <c r="G37" s="25" t="s">
        <v>35</v>
      </c>
      <c r="H37" s="90"/>
      <c r="I37" s="25"/>
      <c r="J37" s="110">
        <f t="shared" ref="J37:BB39" si="60">J38</f>
        <v>6640</v>
      </c>
      <c r="K37" s="110">
        <f t="shared" si="60"/>
        <v>6640</v>
      </c>
      <c r="L37" s="110">
        <f t="shared" si="60"/>
        <v>0</v>
      </c>
      <c r="M37" s="110">
        <f t="shared" si="60"/>
        <v>0</v>
      </c>
      <c r="N37" s="110">
        <f t="shared" si="60"/>
        <v>0</v>
      </c>
      <c r="O37" s="110">
        <f t="shared" si="60"/>
        <v>0</v>
      </c>
      <c r="P37" s="110">
        <f t="shared" si="60"/>
        <v>0</v>
      </c>
      <c r="Q37" s="110">
        <f t="shared" si="60"/>
        <v>0</v>
      </c>
      <c r="R37" s="110">
        <f t="shared" si="60"/>
        <v>6640</v>
      </c>
      <c r="S37" s="110">
        <f t="shared" si="60"/>
        <v>6640</v>
      </c>
      <c r="T37" s="110">
        <f t="shared" si="60"/>
        <v>0</v>
      </c>
      <c r="U37" s="110">
        <f t="shared" si="60"/>
        <v>0</v>
      </c>
      <c r="V37" s="110"/>
      <c r="W37" s="110"/>
      <c r="X37" s="110"/>
      <c r="Y37" s="110"/>
      <c r="Z37" s="110"/>
      <c r="AA37" s="110"/>
      <c r="AB37" s="110"/>
      <c r="AC37" s="110"/>
      <c r="AD37" s="110">
        <f t="shared" si="60"/>
        <v>6640</v>
      </c>
      <c r="AE37" s="110">
        <f t="shared" si="60"/>
        <v>6640</v>
      </c>
      <c r="AF37" s="110">
        <f t="shared" si="60"/>
        <v>0</v>
      </c>
      <c r="AG37" s="110">
        <f t="shared" si="60"/>
        <v>0</v>
      </c>
      <c r="AH37" s="110">
        <f t="shared" si="60"/>
        <v>0</v>
      </c>
      <c r="AI37" s="110">
        <f t="shared" si="60"/>
        <v>0</v>
      </c>
      <c r="AJ37" s="110">
        <f t="shared" si="60"/>
        <v>0</v>
      </c>
      <c r="AK37" s="110">
        <f t="shared" si="60"/>
        <v>0</v>
      </c>
      <c r="AL37" s="110">
        <f t="shared" si="60"/>
        <v>6640</v>
      </c>
      <c r="AM37" s="110">
        <f t="shared" si="60"/>
        <v>6640</v>
      </c>
      <c r="AN37" s="110">
        <f t="shared" si="60"/>
        <v>0</v>
      </c>
      <c r="AO37" s="110">
        <f t="shared" si="60"/>
        <v>0</v>
      </c>
      <c r="AP37" s="110">
        <f t="shared" si="60"/>
        <v>0</v>
      </c>
      <c r="AQ37" s="110">
        <f t="shared" si="60"/>
        <v>39214</v>
      </c>
      <c r="AR37" s="110">
        <f t="shared" si="60"/>
        <v>39214</v>
      </c>
      <c r="AS37" s="110">
        <f t="shared" si="60"/>
        <v>0</v>
      </c>
      <c r="AT37" s="110">
        <f t="shared" si="60"/>
        <v>0</v>
      </c>
      <c r="AU37" s="110">
        <f t="shared" si="60"/>
        <v>0</v>
      </c>
      <c r="AV37" s="110">
        <f t="shared" si="60"/>
        <v>0</v>
      </c>
      <c r="AW37" s="110">
        <f t="shared" si="60"/>
        <v>0</v>
      </c>
      <c r="AX37" s="110">
        <f t="shared" si="60"/>
        <v>0</v>
      </c>
      <c r="AY37" s="110">
        <f t="shared" si="60"/>
        <v>39214</v>
      </c>
      <c r="AZ37" s="110">
        <f t="shared" si="60"/>
        <v>39214</v>
      </c>
      <c r="BA37" s="110">
        <f t="shared" si="60"/>
        <v>0</v>
      </c>
      <c r="BB37" s="110">
        <f t="shared" si="60"/>
        <v>0</v>
      </c>
    </row>
    <row r="38" spans="1:54" s="109" customFormat="1" ht="120" hidden="1" x14ac:dyDescent="0.25">
      <c r="A38" s="155" t="s">
        <v>36</v>
      </c>
      <c r="B38" s="35"/>
      <c r="C38" s="35"/>
      <c r="D38" s="35"/>
      <c r="E38" s="120">
        <v>851</v>
      </c>
      <c r="F38" s="143" t="s">
        <v>11</v>
      </c>
      <c r="G38" s="143" t="s">
        <v>35</v>
      </c>
      <c r="H38" s="148" t="s">
        <v>37</v>
      </c>
      <c r="I38" s="143"/>
      <c r="J38" s="110">
        <f t="shared" si="60"/>
        <v>6640</v>
      </c>
      <c r="K38" s="110">
        <f t="shared" si="60"/>
        <v>6640</v>
      </c>
      <c r="L38" s="110">
        <f t="shared" si="60"/>
        <v>0</v>
      </c>
      <c r="M38" s="110">
        <f t="shared" si="60"/>
        <v>0</v>
      </c>
      <c r="N38" s="110">
        <f t="shared" si="60"/>
        <v>0</v>
      </c>
      <c r="O38" s="110">
        <f t="shared" si="60"/>
        <v>0</v>
      </c>
      <c r="P38" s="110">
        <f t="shared" si="60"/>
        <v>0</v>
      </c>
      <c r="Q38" s="110">
        <f t="shared" si="60"/>
        <v>0</v>
      </c>
      <c r="R38" s="110">
        <f t="shared" si="60"/>
        <v>6640</v>
      </c>
      <c r="S38" s="110">
        <f t="shared" si="60"/>
        <v>6640</v>
      </c>
      <c r="T38" s="110">
        <f t="shared" si="60"/>
        <v>0</v>
      </c>
      <c r="U38" s="110">
        <f t="shared" si="60"/>
        <v>0</v>
      </c>
      <c r="V38" s="110"/>
      <c r="W38" s="110"/>
      <c r="X38" s="110"/>
      <c r="Y38" s="110"/>
      <c r="Z38" s="110"/>
      <c r="AA38" s="110"/>
      <c r="AB38" s="110"/>
      <c r="AC38" s="110"/>
      <c r="AD38" s="110">
        <f t="shared" si="60"/>
        <v>6640</v>
      </c>
      <c r="AE38" s="110">
        <f t="shared" si="60"/>
        <v>6640</v>
      </c>
      <c r="AF38" s="110">
        <f t="shared" si="60"/>
        <v>0</v>
      </c>
      <c r="AG38" s="110">
        <f t="shared" si="60"/>
        <v>0</v>
      </c>
      <c r="AH38" s="110">
        <f t="shared" si="60"/>
        <v>0</v>
      </c>
      <c r="AI38" s="110">
        <f t="shared" si="60"/>
        <v>0</v>
      </c>
      <c r="AJ38" s="110">
        <f t="shared" si="60"/>
        <v>0</v>
      </c>
      <c r="AK38" s="110">
        <f t="shared" si="60"/>
        <v>0</v>
      </c>
      <c r="AL38" s="110">
        <f t="shared" si="60"/>
        <v>6640</v>
      </c>
      <c r="AM38" s="110">
        <f t="shared" si="60"/>
        <v>6640</v>
      </c>
      <c r="AN38" s="110">
        <f t="shared" si="60"/>
        <v>0</v>
      </c>
      <c r="AO38" s="110">
        <f t="shared" si="60"/>
        <v>0</v>
      </c>
      <c r="AP38" s="110">
        <f t="shared" si="60"/>
        <v>0</v>
      </c>
      <c r="AQ38" s="110">
        <f t="shared" si="60"/>
        <v>39214</v>
      </c>
      <c r="AR38" s="110">
        <f t="shared" si="60"/>
        <v>39214</v>
      </c>
      <c r="AS38" s="110">
        <f t="shared" si="60"/>
        <v>0</v>
      </c>
      <c r="AT38" s="110">
        <f t="shared" si="60"/>
        <v>0</v>
      </c>
      <c r="AU38" s="110">
        <f t="shared" si="60"/>
        <v>0</v>
      </c>
      <c r="AV38" s="110">
        <f t="shared" si="60"/>
        <v>0</v>
      </c>
      <c r="AW38" s="110">
        <f t="shared" si="60"/>
        <v>0</v>
      </c>
      <c r="AX38" s="110">
        <f t="shared" si="60"/>
        <v>0</v>
      </c>
      <c r="AY38" s="110">
        <f t="shared" si="60"/>
        <v>39214</v>
      </c>
      <c r="AZ38" s="110">
        <f t="shared" si="60"/>
        <v>39214</v>
      </c>
      <c r="BA38" s="110">
        <f t="shared" si="60"/>
        <v>0</v>
      </c>
      <c r="BB38" s="110">
        <f t="shared" si="60"/>
        <v>0</v>
      </c>
    </row>
    <row r="39" spans="1:54" s="109" customFormat="1" ht="60" hidden="1" x14ac:dyDescent="0.25">
      <c r="A39" s="35" t="s">
        <v>22</v>
      </c>
      <c r="B39" s="111"/>
      <c r="C39" s="111"/>
      <c r="D39" s="111"/>
      <c r="E39" s="120">
        <v>851</v>
      </c>
      <c r="F39" s="143" t="s">
        <v>11</v>
      </c>
      <c r="G39" s="143" t="s">
        <v>35</v>
      </c>
      <c r="H39" s="148" t="s">
        <v>37</v>
      </c>
      <c r="I39" s="143" t="s">
        <v>23</v>
      </c>
      <c r="J39" s="110">
        <f t="shared" si="60"/>
        <v>6640</v>
      </c>
      <c r="K39" s="110">
        <f t="shared" si="60"/>
        <v>6640</v>
      </c>
      <c r="L39" s="110">
        <f t="shared" si="60"/>
        <v>0</v>
      </c>
      <c r="M39" s="110">
        <f t="shared" si="60"/>
        <v>0</v>
      </c>
      <c r="N39" s="110">
        <f t="shared" si="60"/>
        <v>0</v>
      </c>
      <c r="O39" s="110">
        <f t="shared" si="60"/>
        <v>0</v>
      </c>
      <c r="P39" s="110">
        <f t="shared" si="60"/>
        <v>0</v>
      </c>
      <c r="Q39" s="110">
        <f t="shared" si="60"/>
        <v>0</v>
      </c>
      <c r="R39" s="110">
        <f t="shared" si="60"/>
        <v>6640</v>
      </c>
      <c r="S39" s="110">
        <f t="shared" si="60"/>
        <v>6640</v>
      </c>
      <c r="T39" s="110">
        <f t="shared" si="60"/>
        <v>0</v>
      </c>
      <c r="U39" s="110">
        <f t="shared" si="60"/>
        <v>0</v>
      </c>
      <c r="V39" s="110"/>
      <c r="W39" s="110"/>
      <c r="X39" s="110"/>
      <c r="Y39" s="110"/>
      <c r="Z39" s="110"/>
      <c r="AA39" s="110"/>
      <c r="AB39" s="110"/>
      <c r="AC39" s="110"/>
      <c r="AD39" s="110">
        <f t="shared" si="60"/>
        <v>6640</v>
      </c>
      <c r="AE39" s="110">
        <f t="shared" si="60"/>
        <v>6640</v>
      </c>
      <c r="AF39" s="110">
        <f t="shared" si="60"/>
        <v>0</v>
      </c>
      <c r="AG39" s="110">
        <f t="shared" si="60"/>
        <v>0</v>
      </c>
      <c r="AH39" s="110">
        <f t="shared" si="60"/>
        <v>0</v>
      </c>
      <c r="AI39" s="110">
        <f t="shared" si="60"/>
        <v>0</v>
      </c>
      <c r="AJ39" s="110">
        <f t="shared" si="60"/>
        <v>0</v>
      </c>
      <c r="AK39" s="110">
        <f t="shared" si="60"/>
        <v>0</v>
      </c>
      <c r="AL39" s="110">
        <f t="shared" si="60"/>
        <v>6640</v>
      </c>
      <c r="AM39" s="110">
        <f t="shared" si="60"/>
        <v>6640</v>
      </c>
      <c r="AN39" s="110">
        <f t="shared" si="60"/>
        <v>0</v>
      </c>
      <c r="AO39" s="110">
        <f t="shared" si="60"/>
        <v>0</v>
      </c>
      <c r="AP39" s="110">
        <f t="shared" si="60"/>
        <v>0</v>
      </c>
      <c r="AQ39" s="110">
        <f t="shared" si="60"/>
        <v>39214</v>
      </c>
      <c r="AR39" s="110">
        <f t="shared" si="60"/>
        <v>39214</v>
      </c>
      <c r="AS39" s="110">
        <f t="shared" si="60"/>
        <v>0</v>
      </c>
      <c r="AT39" s="110">
        <f t="shared" si="60"/>
        <v>0</v>
      </c>
      <c r="AU39" s="110">
        <f t="shared" si="60"/>
        <v>0</v>
      </c>
      <c r="AV39" s="110">
        <f t="shared" si="60"/>
        <v>0</v>
      </c>
      <c r="AW39" s="110">
        <f t="shared" si="60"/>
        <v>0</v>
      </c>
      <c r="AX39" s="110">
        <f t="shared" si="60"/>
        <v>0</v>
      </c>
      <c r="AY39" s="110">
        <f t="shared" si="60"/>
        <v>39214</v>
      </c>
      <c r="AZ39" s="110">
        <f t="shared" si="60"/>
        <v>39214</v>
      </c>
      <c r="BA39" s="110">
        <f t="shared" si="60"/>
        <v>0</v>
      </c>
      <c r="BB39" s="110">
        <f t="shared" si="60"/>
        <v>0</v>
      </c>
    </row>
    <row r="40" spans="1:54" s="109" customFormat="1" ht="75" hidden="1" x14ac:dyDescent="0.25">
      <c r="A40" s="35" t="s">
        <v>9</v>
      </c>
      <c r="B40" s="35"/>
      <c r="C40" s="35"/>
      <c r="D40" s="35"/>
      <c r="E40" s="120">
        <v>851</v>
      </c>
      <c r="F40" s="143" t="s">
        <v>11</v>
      </c>
      <c r="G40" s="143" t="s">
        <v>35</v>
      </c>
      <c r="H40" s="148" t="s">
        <v>37</v>
      </c>
      <c r="I40" s="143" t="s">
        <v>24</v>
      </c>
      <c r="J40" s="110">
        <f>'6.ВС'!J33</f>
        <v>6640</v>
      </c>
      <c r="K40" s="110">
        <f>'6.ВС'!K33</f>
        <v>6640</v>
      </c>
      <c r="L40" s="110">
        <f>'6.ВС'!L33</f>
        <v>0</v>
      </c>
      <c r="M40" s="110">
        <f>'6.ВС'!M33</f>
        <v>0</v>
      </c>
      <c r="N40" s="110">
        <f>'6.ВС'!N33</f>
        <v>0</v>
      </c>
      <c r="O40" s="110">
        <f>'6.ВС'!O33</f>
        <v>0</v>
      </c>
      <c r="P40" s="110">
        <f>'6.ВС'!P33</f>
        <v>0</v>
      </c>
      <c r="Q40" s="110">
        <f>'6.ВС'!Q33</f>
        <v>0</v>
      </c>
      <c r="R40" s="110">
        <f>'6.ВС'!R33</f>
        <v>6640</v>
      </c>
      <c r="S40" s="110">
        <f>'6.ВС'!S33</f>
        <v>6640</v>
      </c>
      <c r="T40" s="110">
        <f>'6.ВС'!T33</f>
        <v>0</v>
      </c>
      <c r="U40" s="110">
        <f>'6.ВС'!U33</f>
        <v>0</v>
      </c>
      <c r="V40" s="110"/>
      <c r="W40" s="110"/>
      <c r="X40" s="110"/>
      <c r="Y40" s="110"/>
      <c r="Z40" s="110"/>
      <c r="AA40" s="110"/>
      <c r="AB40" s="110"/>
      <c r="AC40" s="110"/>
      <c r="AD40" s="110">
        <f>'6.ВС'!AE33</f>
        <v>6640</v>
      </c>
      <c r="AE40" s="110">
        <f>'6.ВС'!AF33</f>
        <v>6640</v>
      </c>
      <c r="AF40" s="110">
        <f>'6.ВС'!AG33</f>
        <v>0</v>
      </c>
      <c r="AG40" s="110">
        <f>'6.ВС'!AH33</f>
        <v>0</v>
      </c>
      <c r="AH40" s="110">
        <f>'6.ВС'!AI33</f>
        <v>0</v>
      </c>
      <c r="AI40" s="110">
        <f>'6.ВС'!AJ33</f>
        <v>0</v>
      </c>
      <c r="AJ40" s="110">
        <f>'6.ВС'!AK33</f>
        <v>0</v>
      </c>
      <c r="AK40" s="110">
        <f>'6.ВС'!AL33</f>
        <v>0</v>
      </c>
      <c r="AL40" s="110">
        <f>'6.ВС'!AM33</f>
        <v>6640</v>
      </c>
      <c r="AM40" s="110">
        <f>'6.ВС'!AN33</f>
        <v>6640</v>
      </c>
      <c r="AN40" s="110">
        <f>'6.ВС'!AO33</f>
        <v>0</v>
      </c>
      <c r="AO40" s="110">
        <f>'6.ВС'!AP33</f>
        <v>0</v>
      </c>
      <c r="AP40" s="110">
        <f>'6.ВС'!AQ33</f>
        <v>0</v>
      </c>
      <c r="AQ40" s="110">
        <f>'6.ВС'!AR33</f>
        <v>39214</v>
      </c>
      <c r="AR40" s="110">
        <f>'6.ВС'!AS33</f>
        <v>39214</v>
      </c>
      <c r="AS40" s="110">
        <f>'6.ВС'!AT33</f>
        <v>0</v>
      </c>
      <c r="AT40" s="110">
        <f>'6.ВС'!AU33</f>
        <v>0</v>
      </c>
      <c r="AU40" s="110">
        <f>'6.ВС'!AV33</f>
        <v>0</v>
      </c>
      <c r="AV40" s="110">
        <f>'6.ВС'!AW33</f>
        <v>0</v>
      </c>
      <c r="AW40" s="110">
        <f>'6.ВС'!AX33</f>
        <v>0</v>
      </c>
      <c r="AX40" s="110">
        <f>'6.ВС'!AY33</f>
        <v>0</v>
      </c>
      <c r="AY40" s="110">
        <f>'6.ВС'!AR33</f>
        <v>39214</v>
      </c>
      <c r="AZ40" s="110">
        <f>'6.ВС'!AS33</f>
        <v>39214</v>
      </c>
      <c r="BA40" s="110">
        <f>'6.ВС'!AT33</f>
        <v>0</v>
      </c>
      <c r="BB40" s="110">
        <f>'6.ВС'!AU33</f>
        <v>0</v>
      </c>
    </row>
    <row r="41" spans="1:54" s="12" customFormat="1" ht="87.75" customHeight="1" x14ac:dyDescent="0.25">
      <c r="A41" s="158" t="s">
        <v>180</v>
      </c>
      <c r="B41" s="146"/>
      <c r="C41" s="146"/>
      <c r="D41" s="146"/>
      <c r="E41" s="36">
        <v>853</v>
      </c>
      <c r="F41" s="25" t="s">
        <v>11</v>
      </c>
      <c r="G41" s="25" t="s">
        <v>135</v>
      </c>
      <c r="H41" s="90"/>
      <c r="I41" s="25"/>
      <c r="J41" s="26">
        <f>J42+J47+J50+J53+J56</f>
        <v>6293000</v>
      </c>
      <c r="K41" s="26">
        <f t="shared" ref="K41:M41" si="61">K42+K47+K50+K53+K56</f>
        <v>0</v>
      </c>
      <c r="L41" s="26">
        <f t="shared" si="61"/>
        <v>6272600</v>
      </c>
      <c r="M41" s="26">
        <f t="shared" si="61"/>
        <v>20400</v>
      </c>
      <c r="N41" s="26">
        <f>N42+N47+N50+N53+N56</f>
        <v>15600</v>
      </c>
      <c r="O41" s="26">
        <f t="shared" ref="O41" si="62">O42+O47+O50+O53+O56</f>
        <v>0</v>
      </c>
      <c r="P41" s="26">
        <f t="shared" ref="P41" si="63">P42+P47+P50+P53+P56</f>
        <v>15600</v>
      </c>
      <c r="Q41" s="26">
        <f t="shared" ref="Q41" si="64">Q42+Q47+Q50+Q53+Q56</f>
        <v>0</v>
      </c>
      <c r="R41" s="26">
        <f>R42+R47+R50+R53+R56</f>
        <v>6308600</v>
      </c>
      <c r="S41" s="26">
        <f t="shared" ref="S41" si="65">S42+S47+S50+S53+S56</f>
        <v>0</v>
      </c>
      <c r="T41" s="26">
        <f t="shared" ref="T41" si="66">T42+T47+T50+T53+T56</f>
        <v>6288200</v>
      </c>
      <c r="U41" s="26">
        <f t="shared" ref="U41" si="67">U42+U47+U50+U53+U56</f>
        <v>20400</v>
      </c>
      <c r="V41" s="26"/>
      <c r="W41" s="26"/>
      <c r="X41" s="26"/>
      <c r="Y41" s="26"/>
      <c r="Z41" s="26"/>
      <c r="AA41" s="26"/>
      <c r="AB41" s="26"/>
      <c r="AC41" s="26"/>
      <c r="AD41" s="26">
        <f t="shared" ref="AD41:AQ41" si="68">AD42+AD47+AD50+AD53+AD56</f>
        <v>6293000</v>
      </c>
      <c r="AE41" s="26">
        <f t="shared" ref="AE41:AG41" si="69">AE42+AE47+AE50+AE53+AE56</f>
        <v>0</v>
      </c>
      <c r="AF41" s="26">
        <f t="shared" si="69"/>
        <v>6272600</v>
      </c>
      <c r="AG41" s="26">
        <f t="shared" si="69"/>
        <v>20400</v>
      </c>
      <c r="AH41" s="26">
        <f t="shared" ref="AH41:AP41" si="70">AH42+AH47+AH50+AH53+AH56</f>
        <v>0</v>
      </c>
      <c r="AI41" s="26">
        <f t="shared" si="70"/>
        <v>0</v>
      </c>
      <c r="AJ41" s="26">
        <f t="shared" si="70"/>
        <v>0</v>
      </c>
      <c r="AK41" s="26">
        <f t="shared" si="70"/>
        <v>0</v>
      </c>
      <c r="AL41" s="26">
        <f t="shared" si="70"/>
        <v>6293000</v>
      </c>
      <c r="AM41" s="26">
        <f t="shared" si="70"/>
        <v>0</v>
      </c>
      <c r="AN41" s="26">
        <f t="shared" si="70"/>
        <v>6272600</v>
      </c>
      <c r="AO41" s="26">
        <f t="shared" si="70"/>
        <v>20400</v>
      </c>
      <c r="AP41" s="26">
        <f t="shared" si="70"/>
        <v>0</v>
      </c>
      <c r="AQ41" s="26">
        <f t="shared" si="68"/>
        <v>6293000</v>
      </c>
      <c r="AR41" s="26">
        <f t="shared" ref="AR41:AT41" si="71">AR42+AR47+AR50+AR53+AR56</f>
        <v>0</v>
      </c>
      <c r="AS41" s="26">
        <f t="shared" si="71"/>
        <v>6272600</v>
      </c>
      <c r="AT41" s="26">
        <f t="shared" si="71"/>
        <v>20400</v>
      </c>
      <c r="AU41" s="26">
        <f t="shared" ref="AU41:AX41" si="72">AU42+AU47+AU50+AU53+AU56</f>
        <v>0</v>
      </c>
      <c r="AV41" s="26">
        <f t="shared" si="72"/>
        <v>0</v>
      </c>
      <c r="AW41" s="26">
        <f t="shared" si="72"/>
        <v>0</v>
      </c>
      <c r="AX41" s="26">
        <f t="shared" si="72"/>
        <v>0</v>
      </c>
      <c r="AY41" s="26">
        <f>AY42+AY47+AY50+AY53+AY56</f>
        <v>6293000</v>
      </c>
      <c r="AZ41" s="26">
        <f t="shared" ref="AZ41:BB41" si="73">AZ42+AZ47+AZ50+AZ53+AZ56</f>
        <v>0</v>
      </c>
      <c r="BA41" s="26">
        <f t="shared" si="73"/>
        <v>6272600</v>
      </c>
      <c r="BB41" s="26">
        <f t="shared" si="73"/>
        <v>20400</v>
      </c>
    </row>
    <row r="42" spans="1:54" s="109" customFormat="1" ht="60" x14ac:dyDescent="0.25">
      <c r="A42" s="155" t="s">
        <v>20</v>
      </c>
      <c r="B42" s="120"/>
      <c r="C42" s="120"/>
      <c r="D42" s="120"/>
      <c r="E42" s="36">
        <v>853</v>
      </c>
      <c r="F42" s="143" t="s">
        <v>17</v>
      </c>
      <c r="G42" s="143" t="s">
        <v>135</v>
      </c>
      <c r="H42" s="148" t="s">
        <v>181</v>
      </c>
      <c r="I42" s="143"/>
      <c r="J42" s="110">
        <f>J43+J45</f>
        <v>5604100</v>
      </c>
      <c r="K42" s="110">
        <f t="shared" ref="K42:M42" si="74">K43+K45</f>
        <v>0</v>
      </c>
      <c r="L42" s="110">
        <f t="shared" si="74"/>
        <v>5604100</v>
      </c>
      <c r="M42" s="110">
        <f t="shared" si="74"/>
        <v>0</v>
      </c>
      <c r="N42" s="110">
        <f>N43+N45</f>
        <v>15600</v>
      </c>
      <c r="O42" s="110">
        <f t="shared" ref="O42" si="75">O43+O45</f>
        <v>0</v>
      </c>
      <c r="P42" s="110">
        <f t="shared" ref="P42" si="76">P43+P45</f>
        <v>15600</v>
      </c>
      <c r="Q42" s="110">
        <f t="shared" ref="Q42" si="77">Q43+Q45</f>
        <v>0</v>
      </c>
      <c r="R42" s="110">
        <f>R43+R45</f>
        <v>5619700</v>
      </c>
      <c r="S42" s="110">
        <f t="shared" ref="S42" si="78">S43+S45</f>
        <v>0</v>
      </c>
      <c r="T42" s="110">
        <f t="shared" ref="T42" si="79">T43+T45</f>
        <v>5619700</v>
      </c>
      <c r="U42" s="110">
        <f t="shared" ref="U42" si="80">U43+U45</f>
        <v>0</v>
      </c>
      <c r="V42" s="110"/>
      <c r="W42" s="110"/>
      <c r="X42" s="110"/>
      <c r="Y42" s="110"/>
      <c r="Z42" s="110"/>
      <c r="AA42" s="110"/>
      <c r="AB42" s="110"/>
      <c r="AC42" s="110"/>
      <c r="AD42" s="110">
        <f t="shared" ref="AD42:AQ42" si="81">AD43+AD45</f>
        <v>5604100</v>
      </c>
      <c r="AE42" s="110">
        <f t="shared" ref="AE42:AG42" si="82">AE43+AE45</f>
        <v>0</v>
      </c>
      <c r="AF42" s="110">
        <f t="shared" si="82"/>
        <v>5604100</v>
      </c>
      <c r="AG42" s="110">
        <f t="shared" si="82"/>
        <v>0</v>
      </c>
      <c r="AH42" s="110">
        <f t="shared" ref="AH42:AP42" si="83">AH43+AH45</f>
        <v>0</v>
      </c>
      <c r="AI42" s="110">
        <f t="shared" si="83"/>
        <v>0</v>
      </c>
      <c r="AJ42" s="110">
        <f t="shared" si="83"/>
        <v>0</v>
      </c>
      <c r="AK42" s="110">
        <f t="shared" si="83"/>
        <v>0</v>
      </c>
      <c r="AL42" s="110">
        <f t="shared" si="83"/>
        <v>5604100</v>
      </c>
      <c r="AM42" s="110">
        <f t="shared" si="83"/>
        <v>0</v>
      </c>
      <c r="AN42" s="110">
        <f t="shared" si="83"/>
        <v>5604100</v>
      </c>
      <c r="AO42" s="110">
        <f t="shared" si="83"/>
        <v>0</v>
      </c>
      <c r="AP42" s="110">
        <f t="shared" si="83"/>
        <v>0</v>
      </c>
      <c r="AQ42" s="110">
        <f t="shared" si="81"/>
        <v>5604100</v>
      </c>
      <c r="AR42" s="110">
        <f t="shared" ref="AR42:AT42" si="84">AR43+AR45</f>
        <v>0</v>
      </c>
      <c r="AS42" s="110">
        <f t="shared" si="84"/>
        <v>5604100</v>
      </c>
      <c r="AT42" s="110">
        <f t="shared" si="84"/>
        <v>0</v>
      </c>
      <c r="AU42" s="110">
        <f t="shared" ref="AU42:AX42" si="85">AU43+AU45</f>
        <v>0</v>
      </c>
      <c r="AV42" s="110">
        <f t="shared" si="85"/>
        <v>0</v>
      </c>
      <c r="AW42" s="110">
        <f t="shared" si="85"/>
        <v>0</v>
      </c>
      <c r="AX42" s="110">
        <f t="shared" si="85"/>
        <v>0</v>
      </c>
      <c r="AY42" s="110">
        <f>AY43+AY45</f>
        <v>5604100</v>
      </c>
      <c r="AZ42" s="110">
        <f t="shared" ref="AZ42:BB42" si="86">AZ43+AZ45</f>
        <v>0</v>
      </c>
      <c r="BA42" s="110">
        <f t="shared" si="86"/>
        <v>5604100</v>
      </c>
      <c r="BB42" s="110">
        <f t="shared" si="86"/>
        <v>0</v>
      </c>
    </row>
    <row r="43" spans="1:54" s="109" customFormat="1" ht="165" hidden="1" x14ac:dyDescent="0.25">
      <c r="A43" s="111" t="s">
        <v>16</v>
      </c>
      <c r="B43" s="120"/>
      <c r="C43" s="120"/>
      <c r="D43" s="120"/>
      <c r="E43" s="36">
        <v>853</v>
      </c>
      <c r="F43" s="143" t="s">
        <v>11</v>
      </c>
      <c r="G43" s="143" t="s">
        <v>135</v>
      </c>
      <c r="H43" s="148" t="s">
        <v>181</v>
      </c>
      <c r="I43" s="143" t="s">
        <v>18</v>
      </c>
      <c r="J43" s="110">
        <f t="shared" ref="J43:BB43" si="87">J44</f>
        <v>5302900</v>
      </c>
      <c r="K43" s="110">
        <f t="shared" si="87"/>
        <v>0</v>
      </c>
      <c r="L43" s="110">
        <f t="shared" si="87"/>
        <v>5302900</v>
      </c>
      <c r="M43" s="110">
        <f t="shared" si="87"/>
        <v>0</v>
      </c>
      <c r="N43" s="110">
        <f t="shared" si="87"/>
        <v>0</v>
      </c>
      <c r="O43" s="110">
        <f t="shared" si="87"/>
        <v>0</v>
      </c>
      <c r="P43" s="110">
        <f t="shared" si="87"/>
        <v>0</v>
      </c>
      <c r="Q43" s="110">
        <f t="shared" si="87"/>
        <v>0</v>
      </c>
      <c r="R43" s="110">
        <f t="shared" si="87"/>
        <v>5302900</v>
      </c>
      <c r="S43" s="110">
        <f t="shared" si="87"/>
        <v>0</v>
      </c>
      <c r="T43" s="110">
        <f t="shared" si="87"/>
        <v>5302900</v>
      </c>
      <c r="U43" s="110">
        <f t="shared" si="87"/>
        <v>0</v>
      </c>
      <c r="V43" s="110"/>
      <c r="W43" s="110"/>
      <c r="X43" s="110"/>
      <c r="Y43" s="110"/>
      <c r="Z43" s="110"/>
      <c r="AA43" s="110"/>
      <c r="AB43" s="110"/>
      <c r="AC43" s="110"/>
      <c r="AD43" s="110">
        <f t="shared" si="87"/>
        <v>5302900</v>
      </c>
      <c r="AE43" s="110">
        <f t="shared" si="87"/>
        <v>0</v>
      </c>
      <c r="AF43" s="110">
        <f t="shared" si="87"/>
        <v>5302900</v>
      </c>
      <c r="AG43" s="110">
        <f t="shared" si="87"/>
        <v>0</v>
      </c>
      <c r="AH43" s="110">
        <f t="shared" si="87"/>
        <v>0</v>
      </c>
      <c r="AI43" s="110">
        <f t="shared" si="87"/>
        <v>0</v>
      </c>
      <c r="AJ43" s="110">
        <f t="shared" si="87"/>
        <v>0</v>
      </c>
      <c r="AK43" s="110">
        <f t="shared" si="87"/>
        <v>0</v>
      </c>
      <c r="AL43" s="110">
        <f t="shared" si="87"/>
        <v>5302900</v>
      </c>
      <c r="AM43" s="110">
        <f t="shared" si="87"/>
        <v>0</v>
      </c>
      <c r="AN43" s="110">
        <f t="shared" si="87"/>
        <v>5302900</v>
      </c>
      <c r="AO43" s="110">
        <f t="shared" si="87"/>
        <v>0</v>
      </c>
      <c r="AP43" s="110">
        <f t="shared" si="87"/>
        <v>0</v>
      </c>
      <c r="AQ43" s="110">
        <f t="shared" si="87"/>
        <v>5302900</v>
      </c>
      <c r="AR43" s="110">
        <f t="shared" si="87"/>
        <v>0</v>
      </c>
      <c r="AS43" s="110">
        <f t="shared" si="87"/>
        <v>5302900</v>
      </c>
      <c r="AT43" s="110">
        <f t="shared" si="87"/>
        <v>0</v>
      </c>
      <c r="AU43" s="110">
        <f t="shared" si="87"/>
        <v>0</v>
      </c>
      <c r="AV43" s="110">
        <f t="shared" si="87"/>
        <v>0</v>
      </c>
      <c r="AW43" s="110">
        <f t="shared" si="87"/>
        <v>0</v>
      </c>
      <c r="AX43" s="110">
        <f t="shared" si="87"/>
        <v>0</v>
      </c>
      <c r="AY43" s="110">
        <f t="shared" si="87"/>
        <v>5302900</v>
      </c>
      <c r="AZ43" s="110">
        <f t="shared" si="87"/>
        <v>0</v>
      </c>
      <c r="BA43" s="110">
        <f t="shared" si="87"/>
        <v>5302900</v>
      </c>
      <c r="BB43" s="110">
        <f t="shared" si="87"/>
        <v>0</v>
      </c>
    </row>
    <row r="44" spans="1:54" s="109" customFormat="1" ht="60" hidden="1" x14ac:dyDescent="0.25">
      <c r="A44" s="111" t="s">
        <v>8</v>
      </c>
      <c r="B44" s="120"/>
      <c r="C44" s="120"/>
      <c r="D44" s="120"/>
      <c r="E44" s="36">
        <v>853</v>
      </c>
      <c r="F44" s="143" t="s">
        <v>11</v>
      </c>
      <c r="G44" s="143" t="s">
        <v>135</v>
      </c>
      <c r="H44" s="148" t="s">
        <v>181</v>
      </c>
      <c r="I44" s="143" t="s">
        <v>19</v>
      </c>
      <c r="J44" s="110">
        <f>'6.ВС'!J345</f>
        <v>5302900</v>
      </c>
      <c r="K44" s="110">
        <f>'6.ВС'!K345</f>
        <v>0</v>
      </c>
      <c r="L44" s="110">
        <f>'6.ВС'!L345</f>
        <v>5302900</v>
      </c>
      <c r="M44" s="110">
        <f>'6.ВС'!M345</f>
        <v>0</v>
      </c>
      <c r="N44" s="110">
        <f>'6.ВС'!N345</f>
        <v>0</v>
      </c>
      <c r="O44" s="110">
        <f>'6.ВС'!O345</f>
        <v>0</v>
      </c>
      <c r="P44" s="110">
        <f>'6.ВС'!P345</f>
        <v>0</v>
      </c>
      <c r="Q44" s="110">
        <f>'6.ВС'!Q345</f>
        <v>0</v>
      </c>
      <c r="R44" s="110">
        <f>'6.ВС'!R345</f>
        <v>5302900</v>
      </c>
      <c r="S44" s="110">
        <f>'6.ВС'!S345</f>
        <v>0</v>
      </c>
      <c r="T44" s="110">
        <f>'6.ВС'!T345</f>
        <v>5302900</v>
      </c>
      <c r="U44" s="110">
        <f>'6.ВС'!U345</f>
        <v>0</v>
      </c>
      <c r="V44" s="110"/>
      <c r="W44" s="110"/>
      <c r="X44" s="110"/>
      <c r="Y44" s="110"/>
      <c r="Z44" s="110"/>
      <c r="AA44" s="110"/>
      <c r="AB44" s="110"/>
      <c r="AC44" s="110"/>
      <c r="AD44" s="110">
        <f>'6.ВС'!AE345</f>
        <v>5302900</v>
      </c>
      <c r="AE44" s="110">
        <f>'6.ВС'!AF345</f>
        <v>0</v>
      </c>
      <c r="AF44" s="110">
        <f>'6.ВС'!AG345</f>
        <v>5302900</v>
      </c>
      <c r="AG44" s="110">
        <f>'6.ВС'!AH345</f>
        <v>0</v>
      </c>
      <c r="AH44" s="110">
        <f>'6.ВС'!AI345</f>
        <v>0</v>
      </c>
      <c r="AI44" s="110">
        <f>'6.ВС'!AJ345</f>
        <v>0</v>
      </c>
      <c r="AJ44" s="110">
        <f>'6.ВС'!AK345</f>
        <v>0</v>
      </c>
      <c r="AK44" s="110">
        <f>'6.ВС'!AL345</f>
        <v>0</v>
      </c>
      <c r="AL44" s="110">
        <f>'6.ВС'!AM345</f>
        <v>5302900</v>
      </c>
      <c r="AM44" s="110">
        <f>'6.ВС'!AN345</f>
        <v>0</v>
      </c>
      <c r="AN44" s="110">
        <f>'6.ВС'!AO345</f>
        <v>5302900</v>
      </c>
      <c r="AO44" s="110">
        <f>'6.ВС'!AP345</f>
        <v>0</v>
      </c>
      <c r="AP44" s="110">
        <f>'6.ВС'!AQ345</f>
        <v>0</v>
      </c>
      <c r="AQ44" s="110">
        <f>'6.ВС'!AR345</f>
        <v>5302900</v>
      </c>
      <c r="AR44" s="110">
        <f>'6.ВС'!AS345</f>
        <v>0</v>
      </c>
      <c r="AS44" s="110">
        <f>'6.ВС'!AT345</f>
        <v>5302900</v>
      </c>
      <c r="AT44" s="110">
        <f>'6.ВС'!AU345</f>
        <v>0</v>
      </c>
      <c r="AU44" s="110">
        <f>'6.ВС'!AV345</f>
        <v>0</v>
      </c>
      <c r="AV44" s="110">
        <f>'6.ВС'!AW345</f>
        <v>0</v>
      </c>
      <c r="AW44" s="110">
        <f>'6.ВС'!AX345</f>
        <v>0</v>
      </c>
      <c r="AX44" s="110">
        <f>'6.ВС'!AY345</f>
        <v>0</v>
      </c>
      <c r="AY44" s="110">
        <f>'6.ВС'!AR345</f>
        <v>5302900</v>
      </c>
      <c r="AZ44" s="110">
        <f>'6.ВС'!AS345</f>
        <v>0</v>
      </c>
      <c r="BA44" s="110">
        <f>'6.ВС'!AT345</f>
        <v>5302900</v>
      </c>
      <c r="BB44" s="110">
        <f>'6.ВС'!AU345</f>
        <v>0</v>
      </c>
    </row>
    <row r="45" spans="1:54" s="109" customFormat="1" ht="60" x14ac:dyDescent="0.25">
      <c r="A45" s="35" t="s">
        <v>22</v>
      </c>
      <c r="B45" s="120"/>
      <c r="C45" s="120"/>
      <c r="D45" s="120"/>
      <c r="E45" s="36">
        <v>853</v>
      </c>
      <c r="F45" s="143" t="s">
        <v>11</v>
      </c>
      <c r="G45" s="143" t="s">
        <v>135</v>
      </c>
      <c r="H45" s="148" t="s">
        <v>181</v>
      </c>
      <c r="I45" s="143" t="s">
        <v>23</v>
      </c>
      <c r="J45" s="110">
        <f t="shared" ref="J45:BB45" si="88">J46</f>
        <v>301200</v>
      </c>
      <c r="K45" s="110">
        <f t="shared" si="88"/>
        <v>0</v>
      </c>
      <c r="L45" s="110">
        <f t="shared" si="88"/>
        <v>301200</v>
      </c>
      <c r="M45" s="110">
        <f t="shared" si="88"/>
        <v>0</v>
      </c>
      <c r="N45" s="110">
        <f t="shared" si="88"/>
        <v>15600</v>
      </c>
      <c r="O45" s="110">
        <f t="shared" si="88"/>
        <v>0</v>
      </c>
      <c r="P45" s="110">
        <f t="shared" si="88"/>
        <v>15600</v>
      </c>
      <c r="Q45" s="110">
        <f t="shared" si="88"/>
        <v>0</v>
      </c>
      <c r="R45" s="110">
        <f t="shared" si="88"/>
        <v>316800</v>
      </c>
      <c r="S45" s="110">
        <f t="shared" si="88"/>
        <v>0</v>
      </c>
      <c r="T45" s="110">
        <f t="shared" si="88"/>
        <v>316800</v>
      </c>
      <c r="U45" s="110">
        <f t="shared" si="88"/>
        <v>0</v>
      </c>
      <c r="V45" s="110"/>
      <c r="W45" s="110"/>
      <c r="X45" s="110"/>
      <c r="Y45" s="110"/>
      <c r="Z45" s="110"/>
      <c r="AA45" s="110"/>
      <c r="AB45" s="110"/>
      <c r="AC45" s="110"/>
      <c r="AD45" s="110">
        <f t="shared" si="88"/>
        <v>301200</v>
      </c>
      <c r="AE45" s="110">
        <f t="shared" si="88"/>
        <v>0</v>
      </c>
      <c r="AF45" s="110">
        <f t="shared" si="88"/>
        <v>301200</v>
      </c>
      <c r="AG45" s="110">
        <f t="shared" si="88"/>
        <v>0</v>
      </c>
      <c r="AH45" s="110">
        <f t="shared" si="88"/>
        <v>0</v>
      </c>
      <c r="AI45" s="110">
        <f t="shared" si="88"/>
        <v>0</v>
      </c>
      <c r="AJ45" s="110">
        <f t="shared" si="88"/>
        <v>0</v>
      </c>
      <c r="AK45" s="110">
        <f t="shared" si="88"/>
        <v>0</v>
      </c>
      <c r="AL45" s="110">
        <f t="shared" si="88"/>
        <v>301200</v>
      </c>
      <c r="AM45" s="110">
        <f t="shared" si="88"/>
        <v>0</v>
      </c>
      <c r="AN45" s="110">
        <f t="shared" si="88"/>
        <v>301200</v>
      </c>
      <c r="AO45" s="110">
        <f t="shared" si="88"/>
        <v>0</v>
      </c>
      <c r="AP45" s="110">
        <f t="shared" si="88"/>
        <v>0</v>
      </c>
      <c r="AQ45" s="110">
        <f t="shared" si="88"/>
        <v>301200</v>
      </c>
      <c r="AR45" s="110">
        <f t="shared" si="88"/>
        <v>0</v>
      </c>
      <c r="AS45" s="110">
        <f t="shared" si="88"/>
        <v>301200</v>
      </c>
      <c r="AT45" s="110">
        <f t="shared" si="88"/>
        <v>0</v>
      </c>
      <c r="AU45" s="110">
        <f t="shared" si="88"/>
        <v>0</v>
      </c>
      <c r="AV45" s="110">
        <f t="shared" si="88"/>
        <v>0</v>
      </c>
      <c r="AW45" s="110">
        <f t="shared" si="88"/>
        <v>0</v>
      </c>
      <c r="AX45" s="110">
        <f t="shared" si="88"/>
        <v>0</v>
      </c>
      <c r="AY45" s="110">
        <f t="shared" si="88"/>
        <v>301200</v>
      </c>
      <c r="AZ45" s="110">
        <f t="shared" si="88"/>
        <v>0</v>
      </c>
      <c r="BA45" s="110">
        <f t="shared" si="88"/>
        <v>301200</v>
      </c>
      <c r="BB45" s="110">
        <f t="shared" si="88"/>
        <v>0</v>
      </c>
    </row>
    <row r="46" spans="1:54" s="109" customFormat="1" ht="75" x14ac:dyDescent="0.25">
      <c r="A46" s="35" t="s">
        <v>9</v>
      </c>
      <c r="B46" s="120"/>
      <c r="C46" s="120"/>
      <c r="D46" s="120"/>
      <c r="E46" s="36">
        <v>853</v>
      </c>
      <c r="F46" s="143" t="s">
        <v>11</v>
      </c>
      <c r="G46" s="143" t="s">
        <v>135</v>
      </c>
      <c r="H46" s="148" t="s">
        <v>181</v>
      </c>
      <c r="I46" s="143" t="s">
        <v>24</v>
      </c>
      <c r="J46" s="110">
        <f>'6.ВС'!J347</f>
        <v>301200</v>
      </c>
      <c r="K46" s="110">
        <f>'6.ВС'!K347</f>
        <v>0</v>
      </c>
      <c r="L46" s="110">
        <f>'6.ВС'!L347</f>
        <v>301200</v>
      </c>
      <c r="M46" s="110">
        <f>'6.ВС'!M347</f>
        <v>0</v>
      </c>
      <c r="N46" s="110">
        <f>'6.ВС'!N347</f>
        <v>15600</v>
      </c>
      <c r="O46" s="110">
        <f>'6.ВС'!O347</f>
        <v>0</v>
      </c>
      <c r="P46" s="110">
        <f>'6.ВС'!P347</f>
        <v>15600</v>
      </c>
      <c r="Q46" s="110">
        <f>'6.ВС'!Q347</f>
        <v>0</v>
      </c>
      <c r="R46" s="110">
        <f>'6.ВС'!R347</f>
        <v>316800</v>
      </c>
      <c r="S46" s="110">
        <f>'6.ВС'!S347</f>
        <v>0</v>
      </c>
      <c r="T46" s="110">
        <f>'6.ВС'!T347</f>
        <v>316800</v>
      </c>
      <c r="U46" s="110">
        <f>'6.ВС'!U347</f>
        <v>0</v>
      </c>
      <c r="V46" s="110"/>
      <c r="W46" s="110"/>
      <c r="X46" s="110"/>
      <c r="Y46" s="110"/>
      <c r="Z46" s="110"/>
      <c r="AA46" s="110"/>
      <c r="AB46" s="110"/>
      <c r="AC46" s="110"/>
      <c r="AD46" s="110">
        <f>'6.ВС'!AE347</f>
        <v>301200</v>
      </c>
      <c r="AE46" s="110">
        <f>'6.ВС'!AF347</f>
        <v>0</v>
      </c>
      <c r="AF46" s="110">
        <f>'6.ВС'!AG347</f>
        <v>301200</v>
      </c>
      <c r="AG46" s="110">
        <f>'6.ВС'!AH347</f>
        <v>0</v>
      </c>
      <c r="AH46" s="110">
        <f>'6.ВС'!AI347</f>
        <v>0</v>
      </c>
      <c r="AI46" s="110">
        <f>'6.ВС'!AJ347</f>
        <v>0</v>
      </c>
      <c r="AJ46" s="110">
        <f>'6.ВС'!AK347</f>
        <v>0</v>
      </c>
      <c r="AK46" s="110">
        <f>'6.ВС'!AL347</f>
        <v>0</v>
      </c>
      <c r="AL46" s="110">
        <f>'6.ВС'!AM347</f>
        <v>301200</v>
      </c>
      <c r="AM46" s="110">
        <f>'6.ВС'!AN347</f>
        <v>0</v>
      </c>
      <c r="AN46" s="110">
        <f>'6.ВС'!AO347</f>
        <v>301200</v>
      </c>
      <c r="AO46" s="110">
        <f>'6.ВС'!AP347</f>
        <v>0</v>
      </c>
      <c r="AP46" s="110">
        <f>'6.ВС'!AQ347</f>
        <v>0</v>
      </c>
      <c r="AQ46" s="110">
        <f>'6.ВС'!AR347</f>
        <v>301200</v>
      </c>
      <c r="AR46" s="110">
        <f>'6.ВС'!AS347</f>
        <v>0</v>
      </c>
      <c r="AS46" s="110">
        <f>'6.ВС'!AT347</f>
        <v>301200</v>
      </c>
      <c r="AT46" s="110">
        <f>'6.ВС'!AU347</f>
        <v>0</v>
      </c>
      <c r="AU46" s="110">
        <f>'6.ВС'!AV347</f>
        <v>0</v>
      </c>
      <c r="AV46" s="110">
        <f>'6.ВС'!AW347</f>
        <v>0</v>
      </c>
      <c r="AW46" s="110">
        <f>'6.ВС'!AX347</f>
        <v>0</v>
      </c>
      <c r="AX46" s="110">
        <f>'6.ВС'!AY347</f>
        <v>0</v>
      </c>
      <c r="AY46" s="110">
        <f>'6.ВС'!AR347</f>
        <v>301200</v>
      </c>
      <c r="AZ46" s="110">
        <f>'6.ВС'!AS347</f>
        <v>0</v>
      </c>
      <c r="BA46" s="110">
        <f>'6.ВС'!AT347</f>
        <v>301200</v>
      </c>
      <c r="BB46" s="110">
        <f>'6.ВС'!AU347</f>
        <v>0</v>
      </c>
    </row>
    <row r="47" spans="1:54" s="109" customFormat="1" ht="165" hidden="1" x14ac:dyDescent="0.25">
      <c r="A47" s="149" t="s">
        <v>367</v>
      </c>
      <c r="B47" s="120"/>
      <c r="C47" s="120"/>
      <c r="D47" s="120"/>
      <c r="E47" s="36"/>
      <c r="F47" s="143" t="s">
        <v>11</v>
      </c>
      <c r="G47" s="143" t="s">
        <v>135</v>
      </c>
      <c r="H47" s="148" t="s">
        <v>366</v>
      </c>
      <c r="I47" s="143"/>
      <c r="J47" s="110">
        <f t="shared" ref="J47:BB48" si="89">J48</f>
        <v>2400</v>
      </c>
      <c r="K47" s="110">
        <f t="shared" si="89"/>
        <v>0</v>
      </c>
      <c r="L47" s="110">
        <f t="shared" si="89"/>
        <v>0</v>
      </c>
      <c r="M47" s="110">
        <f t="shared" si="89"/>
        <v>2400</v>
      </c>
      <c r="N47" s="110">
        <f t="shared" si="89"/>
        <v>0</v>
      </c>
      <c r="O47" s="110">
        <f t="shared" si="89"/>
        <v>0</v>
      </c>
      <c r="P47" s="110">
        <f t="shared" si="89"/>
        <v>0</v>
      </c>
      <c r="Q47" s="110">
        <f t="shared" si="89"/>
        <v>0</v>
      </c>
      <c r="R47" s="110">
        <f t="shared" si="89"/>
        <v>2400</v>
      </c>
      <c r="S47" s="110">
        <f t="shared" si="89"/>
        <v>0</v>
      </c>
      <c r="T47" s="110">
        <f t="shared" si="89"/>
        <v>0</v>
      </c>
      <c r="U47" s="110">
        <f t="shared" si="89"/>
        <v>2400</v>
      </c>
      <c r="V47" s="110"/>
      <c r="W47" s="110"/>
      <c r="X47" s="110"/>
      <c r="Y47" s="110"/>
      <c r="Z47" s="110"/>
      <c r="AA47" s="110"/>
      <c r="AB47" s="110"/>
      <c r="AC47" s="110"/>
      <c r="AD47" s="110">
        <f t="shared" si="89"/>
        <v>2400</v>
      </c>
      <c r="AE47" s="110">
        <f t="shared" si="89"/>
        <v>0</v>
      </c>
      <c r="AF47" s="110">
        <f t="shared" si="89"/>
        <v>0</v>
      </c>
      <c r="AG47" s="110">
        <f t="shared" si="89"/>
        <v>2400</v>
      </c>
      <c r="AH47" s="110">
        <f t="shared" si="89"/>
        <v>0</v>
      </c>
      <c r="AI47" s="110">
        <f t="shared" si="89"/>
        <v>0</v>
      </c>
      <c r="AJ47" s="110">
        <f t="shared" si="89"/>
        <v>0</v>
      </c>
      <c r="AK47" s="110">
        <f t="shared" si="89"/>
        <v>0</v>
      </c>
      <c r="AL47" s="110">
        <f t="shared" si="89"/>
        <v>2400</v>
      </c>
      <c r="AM47" s="110">
        <f t="shared" si="89"/>
        <v>0</v>
      </c>
      <c r="AN47" s="110">
        <f t="shared" si="89"/>
        <v>0</v>
      </c>
      <c r="AO47" s="110">
        <f t="shared" si="89"/>
        <v>2400</v>
      </c>
      <c r="AP47" s="110">
        <f t="shared" si="89"/>
        <v>0</v>
      </c>
      <c r="AQ47" s="110">
        <f t="shared" si="89"/>
        <v>2400</v>
      </c>
      <c r="AR47" s="110">
        <f t="shared" si="89"/>
        <v>0</v>
      </c>
      <c r="AS47" s="110">
        <f t="shared" si="89"/>
        <v>0</v>
      </c>
      <c r="AT47" s="110">
        <f t="shared" si="89"/>
        <v>2400</v>
      </c>
      <c r="AU47" s="110">
        <f t="shared" si="89"/>
        <v>0</v>
      </c>
      <c r="AV47" s="110">
        <f t="shared" si="89"/>
        <v>0</v>
      </c>
      <c r="AW47" s="110">
        <f t="shared" si="89"/>
        <v>0</v>
      </c>
      <c r="AX47" s="110">
        <f t="shared" si="89"/>
        <v>0</v>
      </c>
      <c r="AY47" s="110">
        <f t="shared" si="89"/>
        <v>2400</v>
      </c>
      <c r="AZ47" s="110">
        <f t="shared" si="89"/>
        <v>0</v>
      </c>
      <c r="BA47" s="110">
        <f t="shared" si="89"/>
        <v>0</v>
      </c>
      <c r="BB47" s="110">
        <f t="shared" si="89"/>
        <v>2400</v>
      </c>
    </row>
    <row r="48" spans="1:54" s="109" customFormat="1" ht="60" hidden="1" x14ac:dyDescent="0.25">
      <c r="A48" s="35" t="s">
        <v>22</v>
      </c>
      <c r="B48" s="120"/>
      <c r="C48" s="120"/>
      <c r="D48" s="120"/>
      <c r="E48" s="36"/>
      <c r="F48" s="143" t="s">
        <v>11</v>
      </c>
      <c r="G48" s="143" t="s">
        <v>135</v>
      </c>
      <c r="H48" s="148" t="s">
        <v>366</v>
      </c>
      <c r="I48" s="143" t="s">
        <v>23</v>
      </c>
      <c r="J48" s="110">
        <f t="shared" si="89"/>
        <v>2400</v>
      </c>
      <c r="K48" s="110">
        <f t="shared" si="89"/>
        <v>0</v>
      </c>
      <c r="L48" s="110">
        <f t="shared" si="89"/>
        <v>0</v>
      </c>
      <c r="M48" s="110">
        <f t="shared" si="89"/>
        <v>2400</v>
      </c>
      <c r="N48" s="110">
        <f t="shared" si="89"/>
        <v>0</v>
      </c>
      <c r="O48" s="110">
        <f t="shared" si="89"/>
        <v>0</v>
      </c>
      <c r="P48" s="110">
        <f t="shared" si="89"/>
        <v>0</v>
      </c>
      <c r="Q48" s="110">
        <f t="shared" si="89"/>
        <v>0</v>
      </c>
      <c r="R48" s="110">
        <f t="shared" si="89"/>
        <v>2400</v>
      </c>
      <c r="S48" s="110">
        <f t="shared" si="89"/>
        <v>0</v>
      </c>
      <c r="T48" s="110">
        <f t="shared" si="89"/>
        <v>0</v>
      </c>
      <c r="U48" s="110">
        <f t="shared" si="89"/>
        <v>2400</v>
      </c>
      <c r="V48" s="110"/>
      <c r="W48" s="110"/>
      <c r="X48" s="110"/>
      <c r="Y48" s="110"/>
      <c r="Z48" s="110"/>
      <c r="AA48" s="110"/>
      <c r="AB48" s="110"/>
      <c r="AC48" s="110"/>
      <c r="AD48" s="110">
        <f t="shared" si="89"/>
        <v>2400</v>
      </c>
      <c r="AE48" s="110">
        <f t="shared" si="89"/>
        <v>0</v>
      </c>
      <c r="AF48" s="110">
        <f t="shared" si="89"/>
        <v>0</v>
      </c>
      <c r="AG48" s="110">
        <f t="shared" si="89"/>
        <v>2400</v>
      </c>
      <c r="AH48" s="110">
        <f t="shared" si="89"/>
        <v>0</v>
      </c>
      <c r="AI48" s="110">
        <f t="shared" si="89"/>
        <v>0</v>
      </c>
      <c r="AJ48" s="110">
        <f t="shared" si="89"/>
        <v>0</v>
      </c>
      <c r="AK48" s="110">
        <f t="shared" si="89"/>
        <v>0</v>
      </c>
      <c r="AL48" s="110">
        <f t="shared" si="89"/>
        <v>2400</v>
      </c>
      <c r="AM48" s="110">
        <f t="shared" si="89"/>
        <v>0</v>
      </c>
      <c r="AN48" s="110">
        <f t="shared" si="89"/>
        <v>0</v>
      </c>
      <c r="AO48" s="110">
        <f t="shared" si="89"/>
        <v>2400</v>
      </c>
      <c r="AP48" s="110">
        <f t="shared" si="89"/>
        <v>0</v>
      </c>
      <c r="AQ48" s="110">
        <f t="shared" si="89"/>
        <v>2400</v>
      </c>
      <c r="AR48" s="110">
        <f t="shared" si="89"/>
        <v>0</v>
      </c>
      <c r="AS48" s="110">
        <f t="shared" si="89"/>
        <v>0</v>
      </c>
      <c r="AT48" s="110">
        <f t="shared" si="89"/>
        <v>2400</v>
      </c>
      <c r="AU48" s="110">
        <f t="shared" si="89"/>
        <v>0</v>
      </c>
      <c r="AV48" s="110">
        <f t="shared" si="89"/>
        <v>0</v>
      </c>
      <c r="AW48" s="110">
        <f t="shared" si="89"/>
        <v>0</v>
      </c>
      <c r="AX48" s="110">
        <f t="shared" si="89"/>
        <v>0</v>
      </c>
      <c r="AY48" s="110">
        <f t="shared" si="89"/>
        <v>2400</v>
      </c>
      <c r="AZ48" s="110">
        <f t="shared" si="89"/>
        <v>0</v>
      </c>
      <c r="BA48" s="110">
        <f t="shared" si="89"/>
        <v>0</v>
      </c>
      <c r="BB48" s="110">
        <f t="shared" si="89"/>
        <v>2400</v>
      </c>
    </row>
    <row r="49" spans="1:54" s="109" customFormat="1" ht="75" hidden="1" x14ac:dyDescent="0.25">
      <c r="A49" s="35" t="s">
        <v>9</v>
      </c>
      <c r="B49" s="120"/>
      <c r="C49" s="120"/>
      <c r="D49" s="120"/>
      <c r="E49" s="36"/>
      <c r="F49" s="143" t="s">
        <v>11</v>
      </c>
      <c r="G49" s="143" t="s">
        <v>135</v>
      </c>
      <c r="H49" s="148" t="s">
        <v>366</v>
      </c>
      <c r="I49" s="143" t="s">
        <v>24</v>
      </c>
      <c r="J49" s="110">
        <f>'6.ВС'!J350</f>
        <v>2400</v>
      </c>
      <c r="K49" s="110">
        <f>'6.ВС'!K350</f>
        <v>0</v>
      </c>
      <c r="L49" s="110">
        <f>'6.ВС'!L350</f>
        <v>0</v>
      </c>
      <c r="M49" s="110">
        <f>'6.ВС'!M350</f>
        <v>2400</v>
      </c>
      <c r="N49" s="110">
        <f>'6.ВС'!N350</f>
        <v>0</v>
      </c>
      <c r="O49" s="110">
        <f>'6.ВС'!O350</f>
        <v>0</v>
      </c>
      <c r="P49" s="110">
        <f>'6.ВС'!P350</f>
        <v>0</v>
      </c>
      <c r="Q49" s="110">
        <f>'6.ВС'!Q350</f>
        <v>0</v>
      </c>
      <c r="R49" s="110">
        <f>'6.ВС'!R350</f>
        <v>2400</v>
      </c>
      <c r="S49" s="110">
        <f>'6.ВС'!S350</f>
        <v>0</v>
      </c>
      <c r="T49" s="110">
        <f>'6.ВС'!T350</f>
        <v>0</v>
      </c>
      <c r="U49" s="110">
        <f>'6.ВС'!U350</f>
        <v>2400</v>
      </c>
      <c r="V49" s="110"/>
      <c r="W49" s="110"/>
      <c r="X49" s="110"/>
      <c r="Y49" s="110"/>
      <c r="Z49" s="110"/>
      <c r="AA49" s="110"/>
      <c r="AB49" s="110"/>
      <c r="AC49" s="110"/>
      <c r="AD49" s="110">
        <f>'6.ВС'!AE350</f>
        <v>2400</v>
      </c>
      <c r="AE49" s="110">
        <f>'6.ВС'!AF350</f>
        <v>0</v>
      </c>
      <c r="AF49" s="110">
        <f>'6.ВС'!AG350</f>
        <v>0</v>
      </c>
      <c r="AG49" s="110">
        <f>'6.ВС'!AH350</f>
        <v>2400</v>
      </c>
      <c r="AH49" s="110">
        <f>'6.ВС'!AI350</f>
        <v>0</v>
      </c>
      <c r="AI49" s="110">
        <f>'6.ВС'!AJ350</f>
        <v>0</v>
      </c>
      <c r="AJ49" s="110">
        <f>'6.ВС'!AK350</f>
        <v>0</v>
      </c>
      <c r="AK49" s="110">
        <f>'6.ВС'!AL350</f>
        <v>0</v>
      </c>
      <c r="AL49" s="110">
        <f>'6.ВС'!AM350</f>
        <v>2400</v>
      </c>
      <c r="AM49" s="110">
        <f>'6.ВС'!AN350</f>
        <v>0</v>
      </c>
      <c r="AN49" s="110">
        <f>'6.ВС'!AO350</f>
        <v>0</v>
      </c>
      <c r="AO49" s="110">
        <f>'6.ВС'!AP350</f>
        <v>2400</v>
      </c>
      <c r="AP49" s="110">
        <f>'6.ВС'!AQ350</f>
        <v>0</v>
      </c>
      <c r="AQ49" s="110">
        <f>'6.ВС'!AR350</f>
        <v>2400</v>
      </c>
      <c r="AR49" s="110">
        <f>'6.ВС'!AS350</f>
        <v>0</v>
      </c>
      <c r="AS49" s="110">
        <f>'6.ВС'!AT350</f>
        <v>0</v>
      </c>
      <c r="AT49" s="110">
        <f>'6.ВС'!AU350</f>
        <v>2400</v>
      </c>
      <c r="AU49" s="110">
        <f>'6.ВС'!AV350</f>
        <v>0</v>
      </c>
      <c r="AV49" s="110">
        <f>'6.ВС'!AW350</f>
        <v>0</v>
      </c>
      <c r="AW49" s="110">
        <f>'6.ВС'!AX350</f>
        <v>0</v>
      </c>
      <c r="AX49" s="110">
        <f>'6.ВС'!AY350</f>
        <v>0</v>
      </c>
      <c r="AY49" s="110">
        <f>'6.ВС'!AR350</f>
        <v>2400</v>
      </c>
      <c r="AZ49" s="110">
        <f>'6.ВС'!AS350</f>
        <v>0</v>
      </c>
      <c r="BA49" s="110">
        <f>'6.ВС'!AT350</f>
        <v>0</v>
      </c>
      <c r="BB49" s="110">
        <f>'6.ВС'!AU350</f>
        <v>2400</v>
      </c>
    </row>
    <row r="50" spans="1:54" s="12" customFormat="1" ht="60" hidden="1" x14ac:dyDescent="0.25">
      <c r="A50" s="155" t="s">
        <v>20</v>
      </c>
      <c r="B50" s="146"/>
      <c r="C50" s="146"/>
      <c r="D50" s="146"/>
      <c r="E50" s="120">
        <v>857</v>
      </c>
      <c r="F50" s="143" t="s">
        <v>11</v>
      </c>
      <c r="G50" s="143" t="s">
        <v>135</v>
      </c>
      <c r="H50" s="148" t="s">
        <v>196</v>
      </c>
      <c r="I50" s="143"/>
      <c r="J50" s="110">
        <f t="shared" ref="J50:BB50" si="90">J51</f>
        <v>24100</v>
      </c>
      <c r="K50" s="110">
        <f t="shared" si="90"/>
        <v>0</v>
      </c>
      <c r="L50" s="110">
        <f t="shared" si="90"/>
        <v>24100</v>
      </c>
      <c r="M50" s="110">
        <f t="shared" si="90"/>
        <v>0</v>
      </c>
      <c r="N50" s="110">
        <f t="shared" si="90"/>
        <v>0</v>
      </c>
      <c r="O50" s="110">
        <f t="shared" si="90"/>
        <v>0</v>
      </c>
      <c r="P50" s="110">
        <f t="shared" si="90"/>
        <v>0</v>
      </c>
      <c r="Q50" s="110">
        <f t="shared" si="90"/>
        <v>0</v>
      </c>
      <c r="R50" s="110">
        <f t="shared" si="90"/>
        <v>24100</v>
      </c>
      <c r="S50" s="110">
        <f t="shared" si="90"/>
        <v>0</v>
      </c>
      <c r="T50" s="110">
        <f t="shared" si="90"/>
        <v>24100</v>
      </c>
      <c r="U50" s="110">
        <f t="shared" si="90"/>
        <v>0</v>
      </c>
      <c r="V50" s="110"/>
      <c r="W50" s="110"/>
      <c r="X50" s="110"/>
      <c r="Y50" s="110"/>
      <c r="Z50" s="110"/>
      <c r="AA50" s="110"/>
      <c r="AB50" s="110"/>
      <c r="AC50" s="110"/>
      <c r="AD50" s="110">
        <f t="shared" si="90"/>
        <v>24100</v>
      </c>
      <c r="AE50" s="110">
        <f t="shared" si="90"/>
        <v>0</v>
      </c>
      <c r="AF50" s="110">
        <f t="shared" si="90"/>
        <v>24100</v>
      </c>
      <c r="AG50" s="110">
        <f t="shared" si="90"/>
        <v>0</v>
      </c>
      <c r="AH50" s="110">
        <f t="shared" si="90"/>
        <v>0</v>
      </c>
      <c r="AI50" s="110">
        <f t="shared" si="90"/>
        <v>0</v>
      </c>
      <c r="AJ50" s="110">
        <f t="shared" si="90"/>
        <v>0</v>
      </c>
      <c r="AK50" s="110">
        <f t="shared" si="90"/>
        <v>0</v>
      </c>
      <c r="AL50" s="110">
        <f t="shared" si="90"/>
        <v>24100</v>
      </c>
      <c r="AM50" s="110">
        <f t="shared" si="90"/>
        <v>0</v>
      </c>
      <c r="AN50" s="110">
        <f t="shared" si="90"/>
        <v>24100</v>
      </c>
      <c r="AO50" s="110">
        <f t="shared" si="90"/>
        <v>0</v>
      </c>
      <c r="AP50" s="110">
        <f t="shared" si="90"/>
        <v>0</v>
      </c>
      <c r="AQ50" s="110">
        <f t="shared" si="90"/>
        <v>24100</v>
      </c>
      <c r="AR50" s="110">
        <f t="shared" si="90"/>
        <v>0</v>
      </c>
      <c r="AS50" s="110">
        <f t="shared" si="90"/>
        <v>24100</v>
      </c>
      <c r="AT50" s="110">
        <f t="shared" si="90"/>
        <v>0</v>
      </c>
      <c r="AU50" s="110">
        <f t="shared" si="90"/>
        <v>0</v>
      </c>
      <c r="AV50" s="110">
        <f t="shared" si="90"/>
        <v>0</v>
      </c>
      <c r="AW50" s="110">
        <f t="shared" si="90"/>
        <v>0</v>
      </c>
      <c r="AX50" s="110">
        <f t="shared" si="90"/>
        <v>0</v>
      </c>
      <c r="AY50" s="110">
        <f t="shared" si="90"/>
        <v>24100</v>
      </c>
      <c r="AZ50" s="110">
        <f t="shared" si="90"/>
        <v>0</v>
      </c>
      <c r="BA50" s="110">
        <f t="shared" si="90"/>
        <v>24100</v>
      </c>
      <c r="BB50" s="110">
        <f t="shared" si="90"/>
        <v>0</v>
      </c>
    </row>
    <row r="51" spans="1:54" s="12" customFormat="1" ht="60" hidden="1" x14ac:dyDescent="0.25">
      <c r="A51" s="35" t="s">
        <v>22</v>
      </c>
      <c r="B51" s="111"/>
      <c r="C51" s="111"/>
      <c r="D51" s="143" t="s">
        <v>11</v>
      </c>
      <c r="E51" s="120">
        <v>857</v>
      </c>
      <c r="F51" s="143" t="s">
        <v>11</v>
      </c>
      <c r="G51" s="143" t="s">
        <v>135</v>
      </c>
      <c r="H51" s="148" t="s">
        <v>196</v>
      </c>
      <c r="I51" s="143" t="s">
        <v>23</v>
      </c>
      <c r="J51" s="110">
        <f t="shared" ref="J51:BB51" si="91">J52</f>
        <v>24100</v>
      </c>
      <c r="K51" s="110">
        <f t="shared" si="91"/>
        <v>0</v>
      </c>
      <c r="L51" s="110">
        <f t="shared" si="91"/>
        <v>24100</v>
      </c>
      <c r="M51" s="110">
        <f t="shared" si="91"/>
        <v>0</v>
      </c>
      <c r="N51" s="110">
        <f t="shared" si="91"/>
        <v>0</v>
      </c>
      <c r="O51" s="110">
        <f t="shared" si="91"/>
        <v>0</v>
      </c>
      <c r="P51" s="110">
        <f t="shared" si="91"/>
        <v>0</v>
      </c>
      <c r="Q51" s="110">
        <f t="shared" si="91"/>
        <v>0</v>
      </c>
      <c r="R51" s="110">
        <f t="shared" si="91"/>
        <v>24100</v>
      </c>
      <c r="S51" s="110">
        <f t="shared" si="91"/>
        <v>0</v>
      </c>
      <c r="T51" s="110">
        <f t="shared" si="91"/>
        <v>24100</v>
      </c>
      <c r="U51" s="110">
        <f t="shared" si="91"/>
        <v>0</v>
      </c>
      <c r="V51" s="110"/>
      <c r="W51" s="110"/>
      <c r="X51" s="110"/>
      <c r="Y51" s="110"/>
      <c r="Z51" s="110"/>
      <c r="AA51" s="110"/>
      <c r="AB51" s="110"/>
      <c r="AC51" s="110"/>
      <c r="AD51" s="110">
        <f t="shared" si="91"/>
        <v>24100</v>
      </c>
      <c r="AE51" s="110">
        <f t="shared" si="91"/>
        <v>0</v>
      </c>
      <c r="AF51" s="110">
        <f t="shared" si="91"/>
        <v>24100</v>
      </c>
      <c r="AG51" s="110">
        <f t="shared" si="91"/>
        <v>0</v>
      </c>
      <c r="AH51" s="110">
        <f t="shared" si="91"/>
        <v>0</v>
      </c>
      <c r="AI51" s="110">
        <f t="shared" si="91"/>
        <v>0</v>
      </c>
      <c r="AJ51" s="110">
        <f t="shared" si="91"/>
        <v>0</v>
      </c>
      <c r="AK51" s="110">
        <f t="shared" si="91"/>
        <v>0</v>
      </c>
      <c r="AL51" s="110">
        <f t="shared" si="91"/>
        <v>24100</v>
      </c>
      <c r="AM51" s="110">
        <f t="shared" si="91"/>
        <v>0</v>
      </c>
      <c r="AN51" s="110">
        <f t="shared" si="91"/>
        <v>24100</v>
      </c>
      <c r="AO51" s="110">
        <f t="shared" si="91"/>
        <v>0</v>
      </c>
      <c r="AP51" s="110">
        <f t="shared" si="91"/>
        <v>0</v>
      </c>
      <c r="AQ51" s="110">
        <f t="shared" si="91"/>
        <v>24100</v>
      </c>
      <c r="AR51" s="110">
        <f t="shared" si="91"/>
        <v>0</v>
      </c>
      <c r="AS51" s="110">
        <f t="shared" si="91"/>
        <v>24100</v>
      </c>
      <c r="AT51" s="110">
        <f t="shared" si="91"/>
        <v>0</v>
      </c>
      <c r="AU51" s="110">
        <f t="shared" si="91"/>
        <v>0</v>
      </c>
      <c r="AV51" s="110">
        <f t="shared" si="91"/>
        <v>0</v>
      </c>
      <c r="AW51" s="110">
        <f t="shared" si="91"/>
        <v>0</v>
      </c>
      <c r="AX51" s="110">
        <f t="shared" si="91"/>
        <v>0</v>
      </c>
      <c r="AY51" s="110">
        <f t="shared" si="91"/>
        <v>24100</v>
      </c>
      <c r="AZ51" s="110">
        <f t="shared" si="91"/>
        <v>0</v>
      </c>
      <c r="BA51" s="110">
        <f t="shared" si="91"/>
        <v>24100</v>
      </c>
      <c r="BB51" s="110">
        <f t="shared" si="91"/>
        <v>0</v>
      </c>
    </row>
    <row r="52" spans="1:54" s="12" customFormat="1" ht="75" hidden="1" x14ac:dyDescent="0.25">
      <c r="A52" s="35" t="s">
        <v>9</v>
      </c>
      <c r="B52" s="35"/>
      <c r="C52" s="35"/>
      <c r="D52" s="143" t="s">
        <v>11</v>
      </c>
      <c r="E52" s="120">
        <v>857</v>
      </c>
      <c r="F52" s="143" t="s">
        <v>11</v>
      </c>
      <c r="G52" s="143" t="s">
        <v>135</v>
      </c>
      <c r="H52" s="148" t="s">
        <v>196</v>
      </c>
      <c r="I52" s="143" t="s">
        <v>24</v>
      </c>
      <c r="J52" s="110">
        <f>'6.ВС'!J381</f>
        <v>24100</v>
      </c>
      <c r="K52" s="110">
        <f>'6.ВС'!K381</f>
        <v>0</v>
      </c>
      <c r="L52" s="110">
        <f>'6.ВС'!L381</f>
        <v>24100</v>
      </c>
      <c r="M52" s="110">
        <f>'6.ВС'!M381</f>
        <v>0</v>
      </c>
      <c r="N52" s="110">
        <f>'6.ВС'!N381</f>
        <v>0</v>
      </c>
      <c r="O52" s="110">
        <f>'6.ВС'!O381</f>
        <v>0</v>
      </c>
      <c r="P52" s="110">
        <f>'6.ВС'!P381</f>
        <v>0</v>
      </c>
      <c r="Q52" s="110">
        <f>'6.ВС'!Q381</f>
        <v>0</v>
      </c>
      <c r="R52" s="110">
        <f>'6.ВС'!R381</f>
        <v>24100</v>
      </c>
      <c r="S52" s="110">
        <f>'6.ВС'!S381</f>
        <v>0</v>
      </c>
      <c r="T52" s="110">
        <f>'6.ВС'!T381</f>
        <v>24100</v>
      </c>
      <c r="U52" s="110">
        <f>'6.ВС'!U381</f>
        <v>0</v>
      </c>
      <c r="V52" s="110"/>
      <c r="W52" s="110"/>
      <c r="X52" s="110"/>
      <c r="Y52" s="110"/>
      <c r="Z52" s="110"/>
      <c r="AA52" s="110"/>
      <c r="AB52" s="110"/>
      <c r="AC52" s="110"/>
      <c r="AD52" s="110">
        <f>'6.ВС'!AE381</f>
        <v>24100</v>
      </c>
      <c r="AE52" s="110">
        <f>'6.ВС'!AF381</f>
        <v>0</v>
      </c>
      <c r="AF52" s="110">
        <f>'6.ВС'!AG381</f>
        <v>24100</v>
      </c>
      <c r="AG52" s="110">
        <f>'6.ВС'!AH381</f>
        <v>0</v>
      </c>
      <c r="AH52" s="110">
        <f>'6.ВС'!AI381</f>
        <v>0</v>
      </c>
      <c r="AI52" s="110">
        <f>'6.ВС'!AJ381</f>
        <v>0</v>
      </c>
      <c r="AJ52" s="110">
        <f>'6.ВС'!AK381</f>
        <v>0</v>
      </c>
      <c r="AK52" s="110">
        <f>'6.ВС'!AL381</f>
        <v>0</v>
      </c>
      <c r="AL52" s="110">
        <f>'6.ВС'!AM381</f>
        <v>24100</v>
      </c>
      <c r="AM52" s="110">
        <f>'6.ВС'!AN381</f>
        <v>0</v>
      </c>
      <c r="AN52" s="110">
        <f>'6.ВС'!AO381</f>
        <v>24100</v>
      </c>
      <c r="AO52" s="110">
        <f>'6.ВС'!AP381</f>
        <v>0</v>
      </c>
      <c r="AP52" s="110">
        <f>'6.ВС'!AQ381</f>
        <v>0</v>
      </c>
      <c r="AQ52" s="110">
        <f>'6.ВС'!AR381</f>
        <v>24100</v>
      </c>
      <c r="AR52" s="110">
        <f>'6.ВС'!AS381</f>
        <v>0</v>
      </c>
      <c r="AS52" s="110">
        <f>'6.ВС'!AT381</f>
        <v>24100</v>
      </c>
      <c r="AT52" s="110">
        <f>'6.ВС'!AU381</f>
        <v>0</v>
      </c>
      <c r="AU52" s="110">
        <f>'6.ВС'!AV381</f>
        <v>0</v>
      </c>
      <c r="AV52" s="110">
        <f>'6.ВС'!AW381</f>
        <v>0</v>
      </c>
      <c r="AW52" s="110">
        <f>'6.ВС'!AX381</f>
        <v>0</v>
      </c>
      <c r="AX52" s="110">
        <f>'6.ВС'!AY381</f>
        <v>0</v>
      </c>
      <c r="AY52" s="110">
        <f>'6.ВС'!AR381</f>
        <v>24100</v>
      </c>
      <c r="AZ52" s="110">
        <f>'6.ВС'!AS381</f>
        <v>0</v>
      </c>
      <c r="BA52" s="110">
        <f>'6.ВС'!AT381</f>
        <v>24100</v>
      </c>
      <c r="BB52" s="110">
        <f>'6.ВС'!AU381</f>
        <v>0</v>
      </c>
    </row>
    <row r="53" spans="1:54" s="109" customFormat="1" ht="105" hidden="1" x14ac:dyDescent="0.25">
      <c r="A53" s="155" t="s">
        <v>198</v>
      </c>
      <c r="B53" s="35"/>
      <c r="C53" s="35"/>
      <c r="D53" s="35"/>
      <c r="E53" s="120">
        <v>857</v>
      </c>
      <c r="F53" s="143" t="s">
        <v>11</v>
      </c>
      <c r="G53" s="143" t="s">
        <v>135</v>
      </c>
      <c r="H53" s="148" t="s">
        <v>199</v>
      </c>
      <c r="I53" s="143"/>
      <c r="J53" s="110">
        <f t="shared" ref="J53:BB53" si="92">J54</f>
        <v>644400</v>
      </c>
      <c r="K53" s="110">
        <f t="shared" si="92"/>
        <v>0</v>
      </c>
      <c r="L53" s="110">
        <f t="shared" si="92"/>
        <v>644400</v>
      </c>
      <c r="M53" s="110">
        <f t="shared" si="92"/>
        <v>0</v>
      </c>
      <c r="N53" s="110">
        <f t="shared" si="92"/>
        <v>0</v>
      </c>
      <c r="O53" s="110">
        <f t="shared" si="92"/>
        <v>0</v>
      </c>
      <c r="P53" s="110">
        <f t="shared" si="92"/>
        <v>0</v>
      </c>
      <c r="Q53" s="110">
        <f t="shared" si="92"/>
        <v>0</v>
      </c>
      <c r="R53" s="110">
        <f t="shared" si="92"/>
        <v>644400</v>
      </c>
      <c r="S53" s="110">
        <f t="shared" si="92"/>
        <v>0</v>
      </c>
      <c r="T53" s="110">
        <f t="shared" si="92"/>
        <v>644400</v>
      </c>
      <c r="U53" s="110">
        <f t="shared" si="92"/>
        <v>0</v>
      </c>
      <c r="V53" s="110"/>
      <c r="W53" s="110"/>
      <c r="X53" s="110"/>
      <c r="Y53" s="110"/>
      <c r="Z53" s="110"/>
      <c r="AA53" s="110"/>
      <c r="AB53" s="110"/>
      <c r="AC53" s="110"/>
      <c r="AD53" s="110">
        <f t="shared" si="92"/>
        <v>644400</v>
      </c>
      <c r="AE53" s="110">
        <f t="shared" si="92"/>
        <v>0</v>
      </c>
      <c r="AF53" s="110">
        <f t="shared" si="92"/>
        <v>644400</v>
      </c>
      <c r="AG53" s="110">
        <f t="shared" si="92"/>
        <v>0</v>
      </c>
      <c r="AH53" s="110">
        <f t="shared" si="92"/>
        <v>0</v>
      </c>
      <c r="AI53" s="110">
        <f t="shared" si="92"/>
        <v>0</v>
      </c>
      <c r="AJ53" s="110">
        <f t="shared" si="92"/>
        <v>0</v>
      </c>
      <c r="AK53" s="110">
        <f t="shared" si="92"/>
        <v>0</v>
      </c>
      <c r="AL53" s="110">
        <f t="shared" si="92"/>
        <v>644400</v>
      </c>
      <c r="AM53" s="110">
        <f t="shared" si="92"/>
        <v>0</v>
      </c>
      <c r="AN53" s="110">
        <f t="shared" si="92"/>
        <v>644400</v>
      </c>
      <c r="AO53" s="110">
        <f t="shared" si="92"/>
        <v>0</v>
      </c>
      <c r="AP53" s="110">
        <f t="shared" si="92"/>
        <v>0</v>
      </c>
      <c r="AQ53" s="110">
        <f t="shared" si="92"/>
        <v>644400</v>
      </c>
      <c r="AR53" s="110">
        <f t="shared" si="92"/>
        <v>0</v>
      </c>
      <c r="AS53" s="110">
        <f t="shared" si="92"/>
        <v>644400</v>
      </c>
      <c r="AT53" s="110">
        <f t="shared" si="92"/>
        <v>0</v>
      </c>
      <c r="AU53" s="110">
        <f t="shared" si="92"/>
        <v>0</v>
      </c>
      <c r="AV53" s="110">
        <f t="shared" si="92"/>
        <v>0</v>
      </c>
      <c r="AW53" s="110">
        <f t="shared" si="92"/>
        <v>0</v>
      </c>
      <c r="AX53" s="110">
        <f t="shared" si="92"/>
        <v>0</v>
      </c>
      <c r="AY53" s="110">
        <f t="shared" si="92"/>
        <v>644400</v>
      </c>
      <c r="AZ53" s="110">
        <f t="shared" si="92"/>
        <v>0</v>
      </c>
      <c r="BA53" s="110">
        <f t="shared" si="92"/>
        <v>644400</v>
      </c>
      <c r="BB53" s="110">
        <f t="shared" si="92"/>
        <v>0</v>
      </c>
    </row>
    <row r="54" spans="1:54" s="109" customFormat="1" ht="165" hidden="1" x14ac:dyDescent="0.25">
      <c r="A54" s="111" t="s">
        <v>16</v>
      </c>
      <c r="B54" s="35"/>
      <c r="C54" s="35"/>
      <c r="D54" s="35"/>
      <c r="E54" s="120">
        <v>857</v>
      </c>
      <c r="F54" s="143" t="s">
        <v>17</v>
      </c>
      <c r="G54" s="143" t="s">
        <v>135</v>
      </c>
      <c r="H54" s="148" t="s">
        <v>199</v>
      </c>
      <c r="I54" s="143" t="s">
        <v>18</v>
      </c>
      <c r="J54" s="110">
        <f t="shared" ref="J54:BB54" si="93">J55</f>
        <v>644400</v>
      </c>
      <c r="K54" s="110">
        <f t="shared" si="93"/>
        <v>0</v>
      </c>
      <c r="L54" s="110">
        <f t="shared" si="93"/>
        <v>644400</v>
      </c>
      <c r="M54" s="110">
        <f t="shared" si="93"/>
        <v>0</v>
      </c>
      <c r="N54" s="110">
        <f t="shared" si="93"/>
        <v>0</v>
      </c>
      <c r="O54" s="110">
        <f t="shared" si="93"/>
        <v>0</v>
      </c>
      <c r="P54" s="110">
        <f t="shared" si="93"/>
        <v>0</v>
      </c>
      <c r="Q54" s="110">
        <f t="shared" si="93"/>
        <v>0</v>
      </c>
      <c r="R54" s="110">
        <f t="shared" si="93"/>
        <v>644400</v>
      </c>
      <c r="S54" s="110">
        <f t="shared" si="93"/>
        <v>0</v>
      </c>
      <c r="T54" s="110">
        <f t="shared" si="93"/>
        <v>644400</v>
      </c>
      <c r="U54" s="110">
        <f t="shared" si="93"/>
        <v>0</v>
      </c>
      <c r="V54" s="110"/>
      <c r="W54" s="110"/>
      <c r="X54" s="110"/>
      <c r="Y54" s="110"/>
      <c r="Z54" s="110"/>
      <c r="AA54" s="110"/>
      <c r="AB54" s="110"/>
      <c r="AC54" s="110"/>
      <c r="AD54" s="110">
        <f t="shared" si="93"/>
        <v>644400</v>
      </c>
      <c r="AE54" s="110">
        <f t="shared" si="93"/>
        <v>0</v>
      </c>
      <c r="AF54" s="110">
        <f t="shared" si="93"/>
        <v>644400</v>
      </c>
      <c r="AG54" s="110">
        <f t="shared" si="93"/>
        <v>0</v>
      </c>
      <c r="AH54" s="110">
        <f t="shared" si="93"/>
        <v>0</v>
      </c>
      <c r="AI54" s="110">
        <f t="shared" si="93"/>
        <v>0</v>
      </c>
      <c r="AJ54" s="110">
        <f t="shared" si="93"/>
        <v>0</v>
      </c>
      <c r="AK54" s="110">
        <f t="shared" si="93"/>
        <v>0</v>
      </c>
      <c r="AL54" s="110">
        <f t="shared" si="93"/>
        <v>644400</v>
      </c>
      <c r="AM54" s="110">
        <f t="shared" si="93"/>
        <v>0</v>
      </c>
      <c r="AN54" s="110">
        <f t="shared" si="93"/>
        <v>644400</v>
      </c>
      <c r="AO54" s="110">
        <f t="shared" si="93"/>
        <v>0</v>
      </c>
      <c r="AP54" s="110">
        <f t="shared" si="93"/>
        <v>0</v>
      </c>
      <c r="AQ54" s="110">
        <f t="shared" si="93"/>
        <v>644400</v>
      </c>
      <c r="AR54" s="110">
        <f t="shared" si="93"/>
        <v>0</v>
      </c>
      <c r="AS54" s="110">
        <f t="shared" si="93"/>
        <v>644400</v>
      </c>
      <c r="AT54" s="110">
        <f t="shared" si="93"/>
        <v>0</v>
      </c>
      <c r="AU54" s="110">
        <f t="shared" si="93"/>
        <v>0</v>
      </c>
      <c r="AV54" s="110">
        <f t="shared" si="93"/>
        <v>0</v>
      </c>
      <c r="AW54" s="110">
        <f t="shared" si="93"/>
        <v>0</v>
      </c>
      <c r="AX54" s="110">
        <f t="shared" si="93"/>
        <v>0</v>
      </c>
      <c r="AY54" s="110">
        <f t="shared" si="93"/>
        <v>644400</v>
      </c>
      <c r="AZ54" s="110">
        <f t="shared" si="93"/>
        <v>0</v>
      </c>
      <c r="BA54" s="110">
        <f t="shared" si="93"/>
        <v>644400</v>
      </c>
      <c r="BB54" s="110">
        <f t="shared" si="93"/>
        <v>0</v>
      </c>
    </row>
    <row r="55" spans="1:54" s="109" customFormat="1" ht="60" hidden="1" x14ac:dyDescent="0.25">
      <c r="A55" s="111" t="s">
        <v>8</v>
      </c>
      <c r="B55" s="111"/>
      <c r="C55" s="111"/>
      <c r="D55" s="111"/>
      <c r="E55" s="120">
        <v>857</v>
      </c>
      <c r="F55" s="143" t="s">
        <v>11</v>
      </c>
      <c r="G55" s="143" t="s">
        <v>135</v>
      </c>
      <c r="H55" s="148" t="s">
        <v>199</v>
      </c>
      <c r="I55" s="143" t="s">
        <v>19</v>
      </c>
      <c r="J55" s="110">
        <f>'6.ВС'!J384</f>
        <v>644400</v>
      </c>
      <c r="K55" s="110">
        <f>'6.ВС'!K384</f>
        <v>0</v>
      </c>
      <c r="L55" s="110">
        <f>'6.ВС'!L384</f>
        <v>644400</v>
      </c>
      <c r="M55" s="110">
        <f>'6.ВС'!M384</f>
        <v>0</v>
      </c>
      <c r="N55" s="110">
        <f>'6.ВС'!N384</f>
        <v>0</v>
      </c>
      <c r="O55" s="110">
        <f>'6.ВС'!O384</f>
        <v>0</v>
      </c>
      <c r="P55" s="110">
        <f>'6.ВС'!P384</f>
        <v>0</v>
      </c>
      <c r="Q55" s="110">
        <f>'6.ВС'!Q384</f>
        <v>0</v>
      </c>
      <c r="R55" s="110">
        <f>'6.ВС'!R384</f>
        <v>644400</v>
      </c>
      <c r="S55" s="110">
        <f>'6.ВС'!S384</f>
        <v>0</v>
      </c>
      <c r="T55" s="110">
        <f>'6.ВС'!T384</f>
        <v>644400</v>
      </c>
      <c r="U55" s="110">
        <f>'6.ВС'!U384</f>
        <v>0</v>
      </c>
      <c r="V55" s="110"/>
      <c r="W55" s="110"/>
      <c r="X55" s="110"/>
      <c r="Y55" s="110"/>
      <c r="Z55" s="110"/>
      <c r="AA55" s="110"/>
      <c r="AB55" s="110"/>
      <c r="AC55" s="110"/>
      <c r="AD55" s="110">
        <f>'6.ВС'!AE384</f>
        <v>644400</v>
      </c>
      <c r="AE55" s="110">
        <f>'6.ВС'!AF384</f>
        <v>0</v>
      </c>
      <c r="AF55" s="110">
        <f>'6.ВС'!AG384</f>
        <v>644400</v>
      </c>
      <c r="AG55" s="110">
        <f>'6.ВС'!AH384</f>
        <v>0</v>
      </c>
      <c r="AH55" s="110">
        <f>'6.ВС'!AI384</f>
        <v>0</v>
      </c>
      <c r="AI55" s="110">
        <f>'6.ВС'!AJ384</f>
        <v>0</v>
      </c>
      <c r="AJ55" s="110">
        <f>'6.ВС'!AK384</f>
        <v>0</v>
      </c>
      <c r="AK55" s="110">
        <f>'6.ВС'!AL384</f>
        <v>0</v>
      </c>
      <c r="AL55" s="110">
        <f>'6.ВС'!AM384</f>
        <v>644400</v>
      </c>
      <c r="AM55" s="110">
        <f>'6.ВС'!AN384</f>
        <v>0</v>
      </c>
      <c r="AN55" s="110">
        <f>'6.ВС'!AO384</f>
        <v>644400</v>
      </c>
      <c r="AO55" s="110">
        <f>'6.ВС'!AP384</f>
        <v>0</v>
      </c>
      <c r="AP55" s="110">
        <f>'6.ВС'!AQ384</f>
        <v>0</v>
      </c>
      <c r="AQ55" s="110">
        <f>'6.ВС'!AR384</f>
        <v>644400</v>
      </c>
      <c r="AR55" s="110">
        <f>'6.ВС'!AS384</f>
        <v>0</v>
      </c>
      <c r="AS55" s="110">
        <f>'6.ВС'!AT384</f>
        <v>644400</v>
      </c>
      <c r="AT55" s="110">
        <f>'6.ВС'!AU384</f>
        <v>0</v>
      </c>
      <c r="AU55" s="110">
        <f>'6.ВС'!AV384</f>
        <v>0</v>
      </c>
      <c r="AV55" s="110">
        <f>'6.ВС'!AW384</f>
        <v>0</v>
      </c>
      <c r="AW55" s="110">
        <f>'6.ВС'!AX384</f>
        <v>0</v>
      </c>
      <c r="AX55" s="110">
        <f>'6.ВС'!AY384</f>
        <v>0</v>
      </c>
      <c r="AY55" s="110">
        <f>'6.ВС'!AR384</f>
        <v>644400</v>
      </c>
      <c r="AZ55" s="110">
        <f>'6.ВС'!AS384</f>
        <v>0</v>
      </c>
      <c r="BA55" s="110">
        <f>'6.ВС'!AT384</f>
        <v>644400</v>
      </c>
      <c r="BB55" s="110">
        <f>'6.ВС'!AU384</f>
        <v>0</v>
      </c>
    </row>
    <row r="56" spans="1:54" s="109" customFormat="1" ht="150" hidden="1" x14ac:dyDescent="0.25">
      <c r="A56" s="155" t="s">
        <v>200</v>
      </c>
      <c r="B56" s="35"/>
      <c r="C56" s="35"/>
      <c r="D56" s="143" t="s">
        <v>11</v>
      </c>
      <c r="E56" s="120">
        <v>857</v>
      </c>
      <c r="F56" s="143" t="s">
        <v>17</v>
      </c>
      <c r="G56" s="143" t="s">
        <v>135</v>
      </c>
      <c r="H56" s="148" t="s">
        <v>201</v>
      </c>
      <c r="I56" s="143"/>
      <c r="J56" s="110">
        <f t="shared" ref="J56:BB57" si="94">J57</f>
        <v>18000</v>
      </c>
      <c r="K56" s="110">
        <f t="shared" si="94"/>
        <v>0</v>
      </c>
      <c r="L56" s="110">
        <f t="shared" si="94"/>
        <v>0</v>
      </c>
      <c r="M56" s="110">
        <f t="shared" si="94"/>
        <v>18000</v>
      </c>
      <c r="N56" s="110">
        <f t="shared" si="94"/>
        <v>0</v>
      </c>
      <c r="O56" s="110">
        <f t="shared" si="94"/>
        <v>0</v>
      </c>
      <c r="P56" s="110">
        <f t="shared" si="94"/>
        <v>0</v>
      </c>
      <c r="Q56" s="110">
        <f t="shared" si="94"/>
        <v>0</v>
      </c>
      <c r="R56" s="110">
        <f t="shared" si="94"/>
        <v>18000</v>
      </c>
      <c r="S56" s="110">
        <f t="shared" si="94"/>
        <v>0</v>
      </c>
      <c r="T56" s="110">
        <f t="shared" si="94"/>
        <v>0</v>
      </c>
      <c r="U56" s="110">
        <f t="shared" si="94"/>
        <v>18000</v>
      </c>
      <c r="V56" s="110"/>
      <c r="W56" s="110"/>
      <c r="X56" s="110"/>
      <c r="Y56" s="110"/>
      <c r="Z56" s="110"/>
      <c r="AA56" s="110"/>
      <c r="AB56" s="110"/>
      <c r="AC56" s="110"/>
      <c r="AD56" s="110">
        <f t="shared" si="94"/>
        <v>18000</v>
      </c>
      <c r="AE56" s="110">
        <f t="shared" si="94"/>
        <v>0</v>
      </c>
      <c r="AF56" s="110">
        <f t="shared" si="94"/>
        <v>0</v>
      </c>
      <c r="AG56" s="110">
        <f t="shared" si="94"/>
        <v>18000</v>
      </c>
      <c r="AH56" s="110">
        <f t="shared" si="94"/>
        <v>0</v>
      </c>
      <c r="AI56" s="110">
        <f t="shared" si="94"/>
        <v>0</v>
      </c>
      <c r="AJ56" s="110">
        <f t="shared" si="94"/>
        <v>0</v>
      </c>
      <c r="AK56" s="110">
        <f t="shared" si="94"/>
        <v>0</v>
      </c>
      <c r="AL56" s="110">
        <f t="shared" si="94"/>
        <v>18000</v>
      </c>
      <c r="AM56" s="110">
        <f t="shared" si="94"/>
        <v>0</v>
      </c>
      <c r="AN56" s="110">
        <f t="shared" si="94"/>
        <v>0</v>
      </c>
      <c r="AO56" s="110">
        <f t="shared" si="94"/>
        <v>18000</v>
      </c>
      <c r="AP56" s="110">
        <f t="shared" si="94"/>
        <v>0</v>
      </c>
      <c r="AQ56" s="110">
        <f t="shared" si="94"/>
        <v>18000</v>
      </c>
      <c r="AR56" s="110">
        <f t="shared" si="94"/>
        <v>0</v>
      </c>
      <c r="AS56" s="110">
        <f t="shared" si="94"/>
        <v>0</v>
      </c>
      <c r="AT56" s="110">
        <f t="shared" si="94"/>
        <v>18000</v>
      </c>
      <c r="AU56" s="110">
        <f t="shared" si="94"/>
        <v>0</v>
      </c>
      <c r="AV56" s="110">
        <f t="shared" si="94"/>
        <v>0</v>
      </c>
      <c r="AW56" s="110">
        <f t="shared" si="94"/>
        <v>0</v>
      </c>
      <c r="AX56" s="110">
        <f t="shared" si="94"/>
        <v>0</v>
      </c>
      <c r="AY56" s="110">
        <f t="shared" si="94"/>
        <v>18000</v>
      </c>
      <c r="AZ56" s="110">
        <f t="shared" si="94"/>
        <v>0</v>
      </c>
      <c r="BA56" s="110">
        <f t="shared" si="94"/>
        <v>0</v>
      </c>
      <c r="BB56" s="110">
        <f t="shared" si="94"/>
        <v>18000</v>
      </c>
    </row>
    <row r="57" spans="1:54" s="109" customFormat="1" ht="60" hidden="1" x14ac:dyDescent="0.25">
      <c r="A57" s="35" t="s">
        <v>22</v>
      </c>
      <c r="B57" s="111"/>
      <c r="C57" s="111"/>
      <c r="D57" s="143" t="s">
        <v>11</v>
      </c>
      <c r="E57" s="120">
        <v>857</v>
      </c>
      <c r="F57" s="143" t="s">
        <v>11</v>
      </c>
      <c r="G57" s="143" t="s">
        <v>135</v>
      </c>
      <c r="H57" s="148" t="s">
        <v>201</v>
      </c>
      <c r="I57" s="143" t="s">
        <v>23</v>
      </c>
      <c r="J57" s="110">
        <f t="shared" si="94"/>
        <v>18000</v>
      </c>
      <c r="K57" s="110">
        <f t="shared" si="94"/>
        <v>0</v>
      </c>
      <c r="L57" s="110">
        <f t="shared" si="94"/>
        <v>0</v>
      </c>
      <c r="M57" s="110">
        <f t="shared" si="94"/>
        <v>18000</v>
      </c>
      <c r="N57" s="110">
        <f t="shared" si="94"/>
        <v>0</v>
      </c>
      <c r="O57" s="110">
        <f t="shared" si="94"/>
        <v>0</v>
      </c>
      <c r="P57" s="110">
        <f t="shared" si="94"/>
        <v>0</v>
      </c>
      <c r="Q57" s="110">
        <f t="shared" si="94"/>
        <v>0</v>
      </c>
      <c r="R57" s="110">
        <f t="shared" si="94"/>
        <v>18000</v>
      </c>
      <c r="S57" s="110">
        <f t="shared" si="94"/>
        <v>0</v>
      </c>
      <c r="T57" s="110">
        <f t="shared" si="94"/>
        <v>0</v>
      </c>
      <c r="U57" s="110">
        <f t="shared" si="94"/>
        <v>18000</v>
      </c>
      <c r="V57" s="110"/>
      <c r="W57" s="110"/>
      <c r="X57" s="110"/>
      <c r="Y57" s="110"/>
      <c r="Z57" s="110"/>
      <c r="AA57" s="110"/>
      <c r="AB57" s="110"/>
      <c r="AC57" s="110"/>
      <c r="AD57" s="110">
        <f t="shared" si="94"/>
        <v>18000</v>
      </c>
      <c r="AE57" s="110">
        <f t="shared" si="94"/>
        <v>0</v>
      </c>
      <c r="AF57" s="110">
        <f t="shared" si="94"/>
        <v>0</v>
      </c>
      <c r="AG57" s="110">
        <f t="shared" si="94"/>
        <v>18000</v>
      </c>
      <c r="AH57" s="110">
        <f t="shared" si="94"/>
        <v>0</v>
      </c>
      <c r="AI57" s="110">
        <f t="shared" si="94"/>
        <v>0</v>
      </c>
      <c r="AJ57" s="110">
        <f t="shared" si="94"/>
        <v>0</v>
      </c>
      <c r="AK57" s="110">
        <f t="shared" si="94"/>
        <v>0</v>
      </c>
      <c r="AL57" s="110">
        <f t="shared" si="94"/>
        <v>18000</v>
      </c>
      <c r="AM57" s="110">
        <f t="shared" si="94"/>
        <v>0</v>
      </c>
      <c r="AN57" s="110">
        <f t="shared" si="94"/>
        <v>0</v>
      </c>
      <c r="AO57" s="110">
        <f t="shared" si="94"/>
        <v>18000</v>
      </c>
      <c r="AP57" s="110">
        <f t="shared" si="94"/>
        <v>0</v>
      </c>
      <c r="AQ57" s="110">
        <f t="shared" si="94"/>
        <v>18000</v>
      </c>
      <c r="AR57" s="110">
        <f t="shared" si="94"/>
        <v>0</v>
      </c>
      <c r="AS57" s="110">
        <f t="shared" si="94"/>
        <v>0</v>
      </c>
      <c r="AT57" s="110">
        <f t="shared" si="94"/>
        <v>18000</v>
      </c>
      <c r="AU57" s="110">
        <f t="shared" si="94"/>
        <v>0</v>
      </c>
      <c r="AV57" s="110">
        <f t="shared" si="94"/>
        <v>0</v>
      </c>
      <c r="AW57" s="110">
        <f t="shared" si="94"/>
        <v>0</v>
      </c>
      <c r="AX57" s="110">
        <f t="shared" si="94"/>
        <v>0</v>
      </c>
      <c r="AY57" s="110">
        <f t="shared" si="94"/>
        <v>18000</v>
      </c>
      <c r="AZ57" s="110">
        <f t="shared" si="94"/>
        <v>0</v>
      </c>
      <c r="BA57" s="110">
        <f t="shared" si="94"/>
        <v>0</v>
      </c>
      <c r="BB57" s="110">
        <f t="shared" si="94"/>
        <v>18000</v>
      </c>
    </row>
    <row r="58" spans="1:54" s="109" customFormat="1" ht="75" hidden="1" x14ac:dyDescent="0.25">
      <c r="A58" s="35" t="s">
        <v>9</v>
      </c>
      <c r="B58" s="35"/>
      <c r="C58" s="35"/>
      <c r="D58" s="143" t="s">
        <v>11</v>
      </c>
      <c r="E58" s="120">
        <v>857</v>
      </c>
      <c r="F58" s="143" t="s">
        <v>11</v>
      </c>
      <c r="G58" s="143" t="s">
        <v>135</v>
      </c>
      <c r="H58" s="148" t="s">
        <v>201</v>
      </c>
      <c r="I58" s="143" t="s">
        <v>24</v>
      </c>
      <c r="J58" s="110">
        <f>'6.ВС'!J387</f>
        <v>18000</v>
      </c>
      <c r="K58" s="110">
        <f>'6.ВС'!K387</f>
        <v>0</v>
      </c>
      <c r="L58" s="110">
        <f>'6.ВС'!L387</f>
        <v>0</v>
      </c>
      <c r="M58" s="110">
        <f>'6.ВС'!M387</f>
        <v>18000</v>
      </c>
      <c r="N58" s="110">
        <f>'6.ВС'!N387</f>
        <v>0</v>
      </c>
      <c r="O58" s="110">
        <f>'6.ВС'!O387</f>
        <v>0</v>
      </c>
      <c r="P58" s="110">
        <f>'6.ВС'!P387</f>
        <v>0</v>
      </c>
      <c r="Q58" s="110">
        <f>'6.ВС'!Q387</f>
        <v>0</v>
      </c>
      <c r="R58" s="110">
        <f>'6.ВС'!R387</f>
        <v>18000</v>
      </c>
      <c r="S58" s="110">
        <f>'6.ВС'!S387</f>
        <v>0</v>
      </c>
      <c r="T58" s="110">
        <f>'6.ВС'!T387</f>
        <v>0</v>
      </c>
      <c r="U58" s="110">
        <f>'6.ВС'!U387</f>
        <v>18000</v>
      </c>
      <c r="V58" s="110"/>
      <c r="W58" s="110"/>
      <c r="X58" s="110"/>
      <c r="Y58" s="110"/>
      <c r="Z58" s="110"/>
      <c r="AA58" s="110"/>
      <c r="AB58" s="110"/>
      <c r="AC58" s="110"/>
      <c r="AD58" s="110">
        <f>'6.ВС'!AE387</f>
        <v>18000</v>
      </c>
      <c r="AE58" s="110">
        <f>'6.ВС'!AF387</f>
        <v>0</v>
      </c>
      <c r="AF58" s="110">
        <f>'6.ВС'!AG387</f>
        <v>0</v>
      </c>
      <c r="AG58" s="110">
        <f>'6.ВС'!AH387</f>
        <v>18000</v>
      </c>
      <c r="AH58" s="110">
        <f>'6.ВС'!AI387</f>
        <v>0</v>
      </c>
      <c r="AI58" s="110">
        <f>'6.ВС'!AJ387</f>
        <v>0</v>
      </c>
      <c r="AJ58" s="110">
        <f>'6.ВС'!AK387</f>
        <v>0</v>
      </c>
      <c r="AK58" s="110">
        <f>'6.ВС'!AL387</f>
        <v>0</v>
      </c>
      <c r="AL58" s="110">
        <f>'6.ВС'!AM387</f>
        <v>18000</v>
      </c>
      <c r="AM58" s="110">
        <f>'6.ВС'!AN387</f>
        <v>0</v>
      </c>
      <c r="AN58" s="110">
        <f>'6.ВС'!AO387</f>
        <v>0</v>
      </c>
      <c r="AO58" s="110">
        <f>'6.ВС'!AP387</f>
        <v>18000</v>
      </c>
      <c r="AP58" s="110">
        <f>'6.ВС'!AQ387</f>
        <v>0</v>
      </c>
      <c r="AQ58" s="110">
        <f>'6.ВС'!AR387</f>
        <v>18000</v>
      </c>
      <c r="AR58" s="110">
        <f>'6.ВС'!AS387</f>
        <v>0</v>
      </c>
      <c r="AS58" s="110">
        <f>'6.ВС'!AT387</f>
        <v>0</v>
      </c>
      <c r="AT58" s="110">
        <f>'6.ВС'!AU387</f>
        <v>18000</v>
      </c>
      <c r="AU58" s="110">
        <f>'6.ВС'!AV387</f>
        <v>0</v>
      </c>
      <c r="AV58" s="110">
        <f>'6.ВС'!AW387</f>
        <v>0</v>
      </c>
      <c r="AW58" s="110">
        <f>'6.ВС'!AX387</f>
        <v>0</v>
      </c>
      <c r="AX58" s="110">
        <f>'6.ВС'!AY387</f>
        <v>0</v>
      </c>
      <c r="AY58" s="110">
        <f>'6.ВС'!AR387</f>
        <v>18000</v>
      </c>
      <c r="AZ58" s="110">
        <f>'6.ВС'!AS387</f>
        <v>0</v>
      </c>
      <c r="BA58" s="110">
        <f>'6.ВС'!AT387</f>
        <v>0</v>
      </c>
      <c r="BB58" s="110">
        <f>'6.ВС'!AU387</f>
        <v>18000</v>
      </c>
    </row>
    <row r="59" spans="1:54" s="12" customFormat="1" x14ac:dyDescent="0.25">
      <c r="A59" s="158" t="s">
        <v>182</v>
      </c>
      <c r="B59" s="146"/>
      <c r="C59" s="146"/>
      <c r="D59" s="146"/>
      <c r="E59" s="36">
        <v>853</v>
      </c>
      <c r="F59" s="25" t="s">
        <v>11</v>
      </c>
      <c r="G59" s="25" t="s">
        <v>139</v>
      </c>
      <c r="H59" s="90"/>
      <c r="I59" s="25"/>
      <c r="J59" s="26">
        <f t="shared" ref="J59:BB61" si="95">J60</f>
        <v>200000</v>
      </c>
      <c r="K59" s="26">
        <f t="shared" si="95"/>
        <v>0</v>
      </c>
      <c r="L59" s="26">
        <f t="shared" si="95"/>
        <v>200000</v>
      </c>
      <c r="M59" s="26">
        <f t="shared" si="95"/>
        <v>0</v>
      </c>
      <c r="N59" s="26">
        <f t="shared" si="95"/>
        <v>275000</v>
      </c>
      <c r="O59" s="26">
        <f t="shared" si="95"/>
        <v>0</v>
      </c>
      <c r="P59" s="26">
        <f t="shared" si="95"/>
        <v>275000</v>
      </c>
      <c r="Q59" s="26">
        <f t="shared" si="95"/>
        <v>0</v>
      </c>
      <c r="R59" s="26">
        <f t="shared" si="95"/>
        <v>475000</v>
      </c>
      <c r="S59" s="26">
        <f t="shared" si="95"/>
        <v>0</v>
      </c>
      <c r="T59" s="26">
        <f t="shared" si="95"/>
        <v>475000</v>
      </c>
      <c r="U59" s="26">
        <f t="shared" si="95"/>
        <v>0</v>
      </c>
      <c r="V59" s="26"/>
      <c r="W59" s="26"/>
      <c r="X59" s="26"/>
      <c r="Y59" s="26"/>
      <c r="Z59" s="26"/>
      <c r="AA59" s="26"/>
      <c r="AB59" s="26"/>
      <c r="AC59" s="26"/>
      <c r="AD59" s="26">
        <f t="shared" si="95"/>
        <v>200000</v>
      </c>
      <c r="AE59" s="26">
        <f t="shared" si="95"/>
        <v>0</v>
      </c>
      <c r="AF59" s="26">
        <f t="shared" si="95"/>
        <v>200000</v>
      </c>
      <c r="AG59" s="26">
        <f t="shared" si="95"/>
        <v>0</v>
      </c>
      <c r="AH59" s="26">
        <f t="shared" si="95"/>
        <v>0</v>
      </c>
      <c r="AI59" s="26">
        <f t="shared" si="95"/>
        <v>0</v>
      </c>
      <c r="AJ59" s="26">
        <f t="shared" si="95"/>
        <v>0</v>
      </c>
      <c r="AK59" s="26">
        <f t="shared" si="95"/>
        <v>0</v>
      </c>
      <c r="AL59" s="26">
        <f t="shared" si="95"/>
        <v>200000</v>
      </c>
      <c r="AM59" s="26">
        <f t="shared" si="95"/>
        <v>0</v>
      </c>
      <c r="AN59" s="26">
        <f t="shared" si="95"/>
        <v>200000</v>
      </c>
      <c r="AO59" s="26">
        <f t="shared" si="95"/>
        <v>0</v>
      </c>
      <c r="AP59" s="26">
        <f t="shared" si="95"/>
        <v>0</v>
      </c>
      <c r="AQ59" s="26">
        <f t="shared" si="95"/>
        <v>200000</v>
      </c>
      <c r="AR59" s="26">
        <f t="shared" si="95"/>
        <v>0</v>
      </c>
      <c r="AS59" s="26">
        <f t="shared" si="95"/>
        <v>200000</v>
      </c>
      <c r="AT59" s="26">
        <f t="shared" si="95"/>
        <v>0</v>
      </c>
      <c r="AU59" s="26">
        <f t="shared" si="95"/>
        <v>0</v>
      </c>
      <c r="AV59" s="26">
        <f t="shared" si="95"/>
        <v>0</v>
      </c>
      <c r="AW59" s="26">
        <f t="shared" si="95"/>
        <v>0</v>
      </c>
      <c r="AX59" s="26">
        <f t="shared" si="95"/>
        <v>0</v>
      </c>
      <c r="AY59" s="26">
        <f t="shared" si="95"/>
        <v>200000</v>
      </c>
      <c r="AZ59" s="26">
        <f t="shared" si="95"/>
        <v>0</v>
      </c>
      <c r="BA59" s="26">
        <f t="shared" si="95"/>
        <v>200000</v>
      </c>
      <c r="BB59" s="26">
        <f t="shared" si="95"/>
        <v>0</v>
      </c>
    </row>
    <row r="60" spans="1:54" s="109" customFormat="1" ht="30" x14ac:dyDescent="0.25">
      <c r="A60" s="155" t="s">
        <v>131</v>
      </c>
      <c r="B60" s="35"/>
      <c r="C60" s="35"/>
      <c r="D60" s="35"/>
      <c r="E60" s="36">
        <v>853</v>
      </c>
      <c r="F60" s="143" t="s">
        <v>11</v>
      </c>
      <c r="G60" s="143" t="s">
        <v>139</v>
      </c>
      <c r="H60" s="148" t="s">
        <v>300</v>
      </c>
      <c r="I60" s="143"/>
      <c r="J60" s="110">
        <f t="shared" si="95"/>
        <v>200000</v>
      </c>
      <c r="K60" s="110">
        <f t="shared" si="95"/>
        <v>0</v>
      </c>
      <c r="L60" s="110">
        <f t="shared" si="95"/>
        <v>200000</v>
      </c>
      <c r="M60" s="110">
        <f t="shared" si="95"/>
        <v>0</v>
      </c>
      <c r="N60" s="110">
        <f t="shared" si="95"/>
        <v>275000</v>
      </c>
      <c r="O60" s="110">
        <f t="shared" si="95"/>
        <v>0</v>
      </c>
      <c r="P60" s="110">
        <f t="shared" si="95"/>
        <v>275000</v>
      </c>
      <c r="Q60" s="110">
        <f t="shared" si="95"/>
        <v>0</v>
      </c>
      <c r="R60" s="110">
        <f t="shared" si="95"/>
        <v>475000</v>
      </c>
      <c r="S60" s="110">
        <f t="shared" si="95"/>
        <v>0</v>
      </c>
      <c r="T60" s="110">
        <f t="shared" si="95"/>
        <v>475000</v>
      </c>
      <c r="U60" s="110">
        <f t="shared" si="95"/>
        <v>0</v>
      </c>
      <c r="V60" s="110"/>
      <c r="W60" s="110"/>
      <c r="X60" s="110"/>
      <c r="Y60" s="110"/>
      <c r="Z60" s="110"/>
      <c r="AA60" s="110"/>
      <c r="AB60" s="110"/>
      <c r="AC60" s="110"/>
      <c r="AD60" s="110">
        <f t="shared" si="95"/>
        <v>200000</v>
      </c>
      <c r="AE60" s="110">
        <f t="shared" si="95"/>
        <v>0</v>
      </c>
      <c r="AF60" s="110">
        <f t="shared" si="95"/>
        <v>200000</v>
      </c>
      <c r="AG60" s="110">
        <f t="shared" si="95"/>
        <v>0</v>
      </c>
      <c r="AH60" s="110">
        <f t="shared" si="95"/>
        <v>0</v>
      </c>
      <c r="AI60" s="110">
        <f t="shared" si="95"/>
        <v>0</v>
      </c>
      <c r="AJ60" s="110">
        <f t="shared" si="95"/>
        <v>0</v>
      </c>
      <c r="AK60" s="110">
        <f t="shared" si="95"/>
        <v>0</v>
      </c>
      <c r="AL60" s="110">
        <f t="shared" si="95"/>
        <v>200000</v>
      </c>
      <c r="AM60" s="110">
        <f t="shared" si="95"/>
        <v>0</v>
      </c>
      <c r="AN60" s="110">
        <f t="shared" si="95"/>
        <v>200000</v>
      </c>
      <c r="AO60" s="110">
        <f t="shared" si="95"/>
        <v>0</v>
      </c>
      <c r="AP60" s="110">
        <f t="shared" si="95"/>
        <v>0</v>
      </c>
      <c r="AQ60" s="110">
        <f t="shared" si="95"/>
        <v>200000</v>
      </c>
      <c r="AR60" s="110">
        <f t="shared" si="95"/>
        <v>0</v>
      </c>
      <c r="AS60" s="110">
        <f t="shared" si="95"/>
        <v>200000</v>
      </c>
      <c r="AT60" s="110">
        <f t="shared" si="95"/>
        <v>0</v>
      </c>
      <c r="AU60" s="110">
        <f t="shared" si="95"/>
        <v>0</v>
      </c>
      <c r="AV60" s="110">
        <f t="shared" si="95"/>
        <v>0</v>
      </c>
      <c r="AW60" s="110">
        <f t="shared" si="95"/>
        <v>0</v>
      </c>
      <c r="AX60" s="110">
        <f t="shared" si="95"/>
        <v>0</v>
      </c>
      <c r="AY60" s="110">
        <f t="shared" si="95"/>
        <v>200000</v>
      </c>
      <c r="AZ60" s="110">
        <f t="shared" si="95"/>
        <v>0</v>
      </c>
      <c r="BA60" s="110">
        <f t="shared" si="95"/>
        <v>200000</v>
      </c>
      <c r="BB60" s="110">
        <f t="shared" si="95"/>
        <v>0</v>
      </c>
    </row>
    <row r="61" spans="1:54" s="109" customFormat="1" ht="30" x14ac:dyDescent="0.25">
      <c r="A61" s="35" t="s">
        <v>25</v>
      </c>
      <c r="B61" s="35"/>
      <c r="C61" s="35"/>
      <c r="D61" s="35"/>
      <c r="E61" s="36">
        <v>853</v>
      </c>
      <c r="F61" s="143" t="s">
        <v>11</v>
      </c>
      <c r="G61" s="143" t="s">
        <v>139</v>
      </c>
      <c r="H61" s="148" t="s">
        <v>300</v>
      </c>
      <c r="I61" s="143" t="s">
        <v>26</v>
      </c>
      <c r="J61" s="110">
        <f t="shared" si="95"/>
        <v>200000</v>
      </c>
      <c r="K61" s="110">
        <f t="shared" si="95"/>
        <v>0</v>
      </c>
      <c r="L61" s="110">
        <f t="shared" si="95"/>
        <v>200000</v>
      </c>
      <c r="M61" s="110">
        <f t="shared" si="95"/>
        <v>0</v>
      </c>
      <c r="N61" s="110">
        <f t="shared" si="95"/>
        <v>275000</v>
      </c>
      <c r="O61" s="110">
        <f t="shared" si="95"/>
        <v>0</v>
      </c>
      <c r="P61" s="110">
        <f t="shared" si="95"/>
        <v>275000</v>
      </c>
      <c r="Q61" s="110">
        <f t="shared" si="95"/>
        <v>0</v>
      </c>
      <c r="R61" s="110">
        <f t="shared" si="95"/>
        <v>475000</v>
      </c>
      <c r="S61" s="110">
        <f t="shared" si="95"/>
        <v>0</v>
      </c>
      <c r="T61" s="110">
        <f t="shared" si="95"/>
        <v>475000</v>
      </c>
      <c r="U61" s="110">
        <f t="shared" si="95"/>
        <v>0</v>
      </c>
      <c r="V61" s="110"/>
      <c r="W61" s="110"/>
      <c r="X61" s="110"/>
      <c r="Y61" s="110"/>
      <c r="Z61" s="110"/>
      <c r="AA61" s="110"/>
      <c r="AB61" s="110"/>
      <c r="AC61" s="110"/>
      <c r="AD61" s="110">
        <f t="shared" si="95"/>
        <v>200000</v>
      </c>
      <c r="AE61" s="110">
        <f t="shared" si="95"/>
        <v>0</v>
      </c>
      <c r="AF61" s="110">
        <f t="shared" si="95"/>
        <v>200000</v>
      </c>
      <c r="AG61" s="110">
        <f t="shared" si="95"/>
        <v>0</v>
      </c>
      <c r="AH61" s="110">
        <f t="shared" si="95"/>
        <v>0</v>
      </c>
      <c r="AI61" s="110">
        <f t="shared" si="95"/>
        <v>0</v>
      </c>
      <c r="AJ61" s="110">
        <f t="shared" si="95"/>
        <v>0</v>
      </c>
      <c r="AK61" s="110">
        <f t="shared" si="95"/>
        <v>0</v>
      </c>
      <c r="AL61" s="110">
        <f t="shared" si="95"/>
        <v>200000</v>
      </c>
      <c r="AM61" s="110">
        <f t="shared" si="95"/>
        <v>0</v>
      </c>
      <c r="AN61" s="110">
        <f t="shared" si="95"/>
        <v>200000</v>
      </c>
      <c r="AO61" s="110">
        <f t="shared" si="95"/>
        <v>0</v>
      </c>
      <c r="AP61" s="110">
        <f t="shared" si="95"/>
        <v>0</v>
      </c>
      <c r="AQ61" s="110">
        <f t="shared" si="95"/>
        <v>200000</v>
      </c>
      <c r="AR61" s="110">
        <f t="shared" si="95"/>
        <v>0</v>
      </c>
      <c r="AS61" s="110">
        <f t="shared" si="95"/>
        <v>200000</v>
      </c>
      <c r="AT61" s="110">
        <f t="shared" si="95"/>
        <v>0</v>
      </c>
      <c r="AU61" s="110">
        <f t="shared" si="95"/>
        <v>0</v>
      </c>
      <c r="AV61" s="110">
        <f t="shared" si="95"/>
        <v>0</v>
      </c>
      <c r="AW61" s="110">
        <f t="shared" si="95"/>
        <v>0</v>
      </c>
      <c r="AX61" s="110">
        <f t="shared" si="95"/>
        <v>0</v>
      </c>
      <c r="AY61" s="110">
        <f t="shared" si="95"/>
        <v>200000</v>
      </c>
      <c r="AZ61" s="110">
        <f t="shared" si="95"/>
        <v>0</v>
      </c>
      <c r="BA61" s="110">
        <f t="shared" si="95"/>
        <v>200000</v>
      </c>
      <c r="BB61" s="110">
        <f t="shared" si="95"/>
        <v>0</v>
      </c>
    </row>
    <row r="62" spans="1:54" s="109" customFormat="1" x14ac:dyDescent="0.25">
      <c r="A62" s="111" t="s">
        <v>183</v>
      </c>
      <c r="B62" s="111"/>
      <c r="C62" s="111"/>
      <c r="D62" s="111"/>
      <c r="E62" s="36">
        <v>853</v>
      </c>
      <c r="F62" s="143" t="s">
        <v>11</v>
      </c>
      <c r="G62" s="143" t="s">
        <v>139</v>
      </c>
      <c r="H62" s="148" t="s">
        <v>300</v>
      </c>
      <c r="I62" s="143" t="s">
        <v>184</v>
      </c>
      <c r="J62" s="110">
        <f>'6.ВС'!J354</f>
        <v>200000</v>
      </c>
      <c r="K62" s="110">
        <f>'6.ВС'!K354</f>
        <v>0</v>
      </c>
      <c r="L62" s="110">
        <f>'6.ВС'!L354</f>
        <v>200000</v>
      </c>
      <c r="M62" s="110">
        <f>'6.ВС'!M354</f>
        <v>0</v>
      </c>
      <c r="N62" s="110">
        <f>'6.ВС'!N354</f>
        <v>275000</v>
      </c>
      <c r="O62" s="110">
        <f>'6.ВС'!O354</f>
        <v>0</v>
      </c>
      <c r="P62" s="110">
        <f>'6.ВС'!P354</f>
        <v>275000</v>
      </c>
      <c r="Q62" s="110">
        <f>'6.ВС'!Q354</f>
        <v>0</v>
      </c>
      <c r="R62" s="110">
        <f>'6.ВС'!R354</f>
        <v>475000</v>
      </c>
      <c r="S62" s="110">
        <f>'6.ВС'!S354</f>
        <v>0</v>
      </c>
      <c r="T62" s="110">
        <f>'6.ВС'!T354</f>
        <v>475000</v>
      </c>
      <c r="U62" s="110">
        <f>'6.ВС'!U354</f>
        <v>0</v>
      </c>
      <c r="V62" s="110"/>
      <c r="W62" s="110"/>
      <c r="X62" s="110"/>
      <c r="Y62" s="110"/>
      <c r="Z62" s="110"/>
      <c r="AA62" s="110"/>
      <c r="AB62" s="110"/>
      <c r="AC62" s="110"/>
      <c r="AD62" s="110">
        <f>'6.ВС'!AE354</f>
        <v>200000</v>
      </c>
      <c r="AE62" s="110">
        <f>'6.ВС'!AF354</f>
        <v>0</v>
      </c>
      <c r="AF62" s="110">
        <f>'6.ВС'!AG354</f>
        <v>200000</v>
      </c>
      <c r="AG62" s="110">
        <f>'6.ВС'!AH354</f>
        <v>0</v>
      </c>
      <c r="AH62" s="110">
        <f>'6.ВС'!AI354</f>
        <v>0</v>
      </c>
      <c r="AI62" s="110">
        <f>'6.ВС'!AJ354</f>
        <v>0</v>
      </c>
      <c r="AJ62" s="110">
        <f>'6.ВС'!AK354</f>
        <v>0</v>
      </c>
      <c r="AK62" s="110">
        <f>'6.ВС'!AL354</f>
        <v>0</v>
      </c>
      <c r="AL62" s="110">
        <f>'6.ВС'!AM354</f>
        <v>200000</v>
      </c>
      <c r="AM62" s="110">
        <f>'6.ВС'!AN354</f>
        <v>0</v>
      </c>
      <c r="AN62" s="110">
        <f>'6.ВС'!AO354</f>
        <v>200000</v>
      </c>
      <c r="AO62" s="110">
        <f>'6.ВС'!AP354</f>
        <v>0</v>
      </c>
      <c r="AP62" s="110">
        <f>'6.ВС'!AQ354</f>
        <v>0</v>
      </c>
      <c r="AQ62" s="110">
        <f>'6.ВС'!AR354</f>
        <v>200000</v>
      </c>
      <c r="AR62" s="110">
        <f>'6.ВС'!AS354</f>
        <v>0</v>
      </c>
      <c r="AS62" s="110">
        <f>'6.ВС'!AT354</f>
        <v>200000</v>
      </c>
      <c r="AT62" s="110">
        <f>'6.ВС'!AU354</f>
        <v>0</v>
      </c>
      <c r="AU62" s="110">
        <f>'6.ВС'!AV354</f>
        <v>0</v>
      </c>
      <c r="AV62" s="110">
        <f>'6.ВС'!AW354</f>
        <v>0</v>
      </c>
      <c r="AW62" s="110">
        <f>'6.ВС'!AX354</f>
        <v>0</v>
      </c>
      <c r="AX62" s="110">
        <f>'6.ВС'!AY354</f>
        <v>0</v>
      </c>
      <c r="AY62" s="110">
        <f>'6.ВС'!AR354</f>
        <v>200000</v>
      </c>
      <c r="AZ62" s="110">
        <f>'6.ВС'!AS354</f>
        <v>0</v>
      </c>
      <c r="BA62" s="110">
        <f>'6.ВС'!AT354</f>
        <v>200000</v>
      </c>
      <c r="BB62" s="110">
        <f>'6.ВС'!AU354</f>
        <v>0</v>
      </c>
    </row>
    <row r="63" spans="1:54" s="12" customFormat="1" ht="42.75" x14ac:dyDescent="0.25">
      <c r="A63" s="158" t="s">
        <v>38</v>
      </c>
      <c r="B63" s="146"/>
      <c r="C63" s="146"/>
      <c r="D63" s="146"/>
      <c r="E63" s="120">
        <v>851</v>
      </c>
      <c r="F63" s="25" t="s">
        <v>11</v>
      </c>
      <c r="G63" s="25" t="s">
        <v>39</v>
      </c>
      <c r="H63" s="90"/>
      <c r="I63" s="25"/>
      <c r="J63" s="26">
        <f>J64+J71+J74+J77+J80+J83+J86</f>
        <v>3548552</v>
      </c>
      <c r="K63" s="26">
        <f t="shared" ref="K63:M63" si="96">K64+K71+K74+K77+K80+K83+K86</f>
        <v>434252</v>
      </c>
      <c r="L63" s="26">
        <f t="shared" si="96"/>
        <v>3114300</v>
      </c>
      <c r="M63" s="26">
        <f t="shared" si="96"/>
        <v>0</v>
      </c>
      <c r="N63" s="26">
        <f>N64+N71+N74+N77+N80+N83+N86</f>
        <v>544984</v>
      </c>
      <c r="O63" s="26">
        <f t="shared" ref="O63" si="97">O64+O71+O74+O77+O80+O83+O86</f>
        <v>0</v>
      </c>
      <c r="P63" s="26">
        <f t="shared" ref="P63" si="98">P64+P71+P74+P77+P80+P83+P86</f>
        <v>544984</v>
      </c>
      <c r="Q63" s="26">
        <f t="shared" ref="Q63" si="99">Q64+Q71+Q74+Q77+Q80+Q83+Q86</f>
        <v>0</v>
      </c>
      <c r="R63" s="26">
        <f>R64+R71+R74+R77+R80+R83+R86</f>
        <v>4093536</v>
      </c>
      <c r="S63" s="26">
        <f t="shared" ref="S63" si="100">S64+S71+S74+S77+S80+S83+S86</f>
        <v>434252</v>
      </c>
      <c r="T63" s="26">
        <f t="shared" ref="T63" si="101">T64+T71+T74+T77+T80+T83+T86</f>
        <v>3659284</v>
      </c>
      <c r="U63" s="26">
        <f t="shared" ref="U63" si="102">U64+U71+U74+U77+U80+U83+U86</f>
        <v>0</v>
      </c>
      <c r="V63" s="26"/>
      <c r="W63" s="26"/>
      <c r="X63" s="26"/>
      <c r="Y63" s="26"/>
      <c r="Z63" s="26"/>
      <c r="AA63" s="26"/>
      <c r="AB63" s="26"/>
      <c r="AC63" s="26"/>
      <c r="AD63" s="26">
        <f t="shared" ref="AD63:AQ63" si="103">AD64+AD71+AD74+AD77+AD80+AD83+AD86</f>
        <v>7027552</v>
      </c>
      <c r="AE63" s="26">
        <f t="shared" ref="AE63:AG63" si="104">AE64+AE71+AE74+AE77+AE80+AE83+AE86</f>
        <v>434252</v>
      </c>
      <c r="AF63" s="26">
        <f t="shared" si="104"/>
        <v>6593300</v>
      </c>
      <c r="AG63" s="26">
        <f t="shared" si="104"/>
        <v>0</v>
      </c>
      <c r="AH63" s="26">
        <f t="shared" ref="AH63:AP63" si="105">AH64+AH71+AH74+AH77+AH80+AH83+AH86</f>
        <v>0</v>
      </c>
      <c r="AI63" s="26">
        <f t="shared" si="105"/>
        <v>0</v>
      </c>
      <c r="AJ63" s="26">
        <f t="shared" si="105"/>
        <v>0</v>
      </c>
      <c r="AK63" s="26">
        <f t="shared" si="105"/>
        <v>0</v>
      </c>
      <c r="AL63" s="26">
        <f t="shared" si="105"/>
        <v>7027552</v>
      </c>
      <c r="AM63" s="26">
        <f t="shared" si="105"/>
        <v>434252</v>
      </c>
      <c r="AN63" s="26">
        <f t="shared" si="105"/>
        <v>6593300</v>
      </c>
      <c r="AO63" s="26">
        <f t="shared" si="105"/>
        <v>0</v>
      </c>
      <c r="AP63" s="26">
        <f t="shared" si="105"/>
        <v>0</v>
      </c>
      <c r="AQ63" s="26">
        <f t="shared" si="103"/>
        <v>10155252</v>
      </c>
      <c r="AR63" s="26">
        <f t="shared" ref="AR63:AT63" si="106">AR64+AR71+AR74+AR77+AR80+AR83+AR86</f>
        <v>434252</v>
      </c>
      <c r="AS63" s="26">
        <f t="shared" si="106"/>
        <v>9721000</v>
      </c>
      <c r="AT63" s="26">
        <f t="shared" si="106"/>
        <v>0</v>
      </c>
      <c r="AU63" s="26">
        <f t="shared" ref="AU63:AX63" si="107">AU64+AU71+AU74+AU77+AU80+AU83+AU86</f>
        <v>0</v>
      </c>
      <c r="AV63" s="26">
        <f t="shared" si="107"/>
        <v>0</v>
      </c>
      <c r="AW63" s="26">
        <f t="shared" si="107"/>
        <v>0</v>
      </c>
      <c r="AX63" s="26">
        <f t="shared" si="107"/>
        <v>0</v>
      </c>
      <c r="AY63" s="26">
        <f>AY64+AY71+AY74+AY77+AY80+AY83+AY86</f>
        <v>10155252</v>
      </c>
      <c r="AZ63" s="26">
        <f t="shared" ref="AZ63:BB63" si="108">AZ64+AZ71+AZ74+AZ77+AZ80+AZ83+AZ86</f>
        <v>434252</v>
      </c>
      <c r="BA63" s="26">
        <f t="shared" si="108"/>
        <v>9721000</v>
      </c>
      <c r="BB63" s="26">
        <f t="shared" si="108"/>
        <v>0</v>
      </c>
    </row>
    <row r="64" spans="1:54" s="109" customFormat="1" ht="210" hidden="1" x14ac:dyDescent="0.25">
      <c r="A64" s="155" t="s">
        <v>40</v>
      </c>
      <c r="B64" s="120"/>
      <c r="C64" s="120"/>
      <c r="D64" s="120"/>
      <c r="E64" s="120">
        <v>851</v>
      </c>
      <c r="F64" s="143" t="s">
        <v>11</v>
      </c>
      <c r="G64" s="143" t="s">
        <v>39</v>
      </c>
      <c r="H64" s="148" t="s">
        <v>41</v>
      </c>
      <c r="I64" s="143"/>
      <c r="J64" s="110">
        <f t="shared" ref="J64" si="109">J65+J67+J69</f>
        <v>434252</v>
      </c>
      <c r="K64" s="110">
        <f t="shared" ref="K64:N64" si="110">K65+K67+K69</f>
        <v>434252</v>
      </c>
      <c r="L64" s="110">
        <f t="shared" si="110"/>
        <v>0</v>
      </c>
      <c r="M64" s="110">
        <f t="shared" si="110"/>
        <v>0</v>
      </c>
      <c r="N64" s="110">
        <f t="shared" si="110"/>
        <v>0</v>
      </c>
      <c r="O64" s="110">
        <f t="shared" ref="O64:U64" si="111">O65+O67+O69</f>
        <v>0</v>
      </c>
      <c r="P64" s="110">
        <f t="shared" si="111"/>
        <v>0</v>
      </c>
      <c r="Q64" s="110">
        <f t="shared" si="111"/>
        <v>0</v>
      </c>
      <c r="R64" s="110">
        <f t="shared" si="111"/>
        <v>434252</v>
      </c>
      <c r="S64" s="110">
        <f t="shared" si="111"/>
        <v>434252</v>
      </c>
      <c r="T64" s="110">
        <f t="shared" si="111"/>
        <v>0</v>
      </c>
      <c r="U64" s="110">
        <f t="shared" si="111"/>
        <v>0</v>
      </c>
      <c r="V64" s="110"/>
      <c r="W64" s="110"/>
      <c r="X64" s="110"/>
      <c r="Y64" s="110"/>
      <c r="Z64" s="110"/>
      <c r="AA64" s="110"/>
      <c r="AB64" s="110"/>
      <c r="AC64" s="110"/>
      <c r="AD64" s="110">
        <f t="shared" ref="AD64:AQ64" si="112">AD65+AD67+AD69</f>
        <v>434252</v>
      </c>
      <c r="AE64" s="110">
        <f t="shared" ref="AE64:AG64" si="113">AE65+AE67+AE69</f>
        <v>434252</v>
      </c>
      <c r="AF64" s="110">
        <f t="shared" si="113"/>
        <v>0</v>
      </c>
      <c r="AG64" s="110">
        <f t="shared" si="113"/>
        <v>0</v>
      </c>
      <c r="AH64" s="110">
        <f t="shared" ref="AH64:AP64" si="114">AH65+AH67+AH69</f>
        <v>0</v>
      </c>
      <c r="AI64" s="110">
        <f t="shared" si="114"/>
        <v>0</v>
      </c>
      <c r="AJ64" s="110">
        <f t="shared" si="114"/>
        <v>0</v>
      </c>
      <c r="AK64" s="110">
        <f t="shared" si="114"/>
        <v>0</v>
      </c>
      <c r="AL64" s="110">
        <f t="shared" si="114"/>
        <v>434252</v>
      </c>
      <c r="AM64" s="110">
        <f t="shared" si="114"/>
        <v>434252</v>
      </c>
      <c r="AN64" s="110">
        <f t="shared" si="114"/>
        <v>0</v>
      </c>
      <c r="AO64" s="110">
        <f t="shared" si="114"/>
        <v>0</v>
      </c>
      <c r="AP64" s="110">
        <f t="shared" si="114"/>
        <v>0</v>
      </c>
      <c r="AQ64" s="110">
        <f t="shared" si="112"/>
        <v>434252</v>
      </c>
      <c r="AR64" s="110">
        <f t="shared" ref="AR64:BB64" si="115">AR65+AR67+AR69</f>
        <v>434252</v>
      </c>
      <c r="AS64" s="110">
        <f t="shared" si="115"/>
        <v>0</v>
      </c>
      <c r="AT64" s="110">
        <f t="shared" si="115"/>
        <v>0</v>
      </c>
      <c r="AU64" s="110">
        <f t="shared" ref="AU64:AX64" si="116">AU65+AU67+AU69</f>
        <v>0</v>
      </c>
      <c r="AV64" s="110">
        <f t="shared" si="116"/>
        <v>0</v>
      </c>
      <c r="AW64" s="110">
        <f t="shared" si="116"/>
        <v>0</v>
      </c>
      <c r="AX64" s="110">
        <f t="shared" si="116"/>
        <v>0</v>
      </c>
      <c r="AY64" s="110">
        <f t="shared" si="115"/>
        <v>434252</v>
      </c>
      <c r="AZ64" s="110">
        <f t="shared" si="115"/>
        <v>434252</v>
      </c>
      <c r="BA64" s="110">
        <f t="shared" si="115"/>
        <v>0</v>
      </c>
      <c r="BB64" s="110">
        <f t="shared" si="115"/>
        <v>0</v>
      </c>
    </row>
    <row r="65" spans="1:54" s="109" customFormat="1" ht="165" hidden="1" x14ac:dyDescent="0.25">
      <c r="A65" s="111" t="s">
        <v>16</v>
      </c>
      <c r="B65" s="120"/>
      <c r="C65" s="120"/>
      <c r="D65" s="120"/>
      <c r="E65" s="120">
        <v>851</v>
      </c>
      <c r="F65" s="143" t="s">
        <v>11</v>
      </c>
      <c r="G65" s="143" t="s">
        <v>39</v>
      </c>
      <c r="H65" s="148" t="s">
        <v>41</v>
      </c>
      <c r="I65" s="143" t="s">
        <v>18</v>
      </c>
      <c r="J65" s="110">
        <f t="shared" ref="J65:BB65" si="117">J66</f>
        <v>275900</v>
      </c>
      <c r="K65" s="110">
        <f t="shared" si="117"/>
        <v>275900</v>
      </c>
      <c r="L65" s="110">
        <f t="shared" si="117"/>
        <v>0</v>
      </c>
      <c r="M65" s="110">
        <f t="shared" si="117"/>
        <v>0</v>
      </c>
      <c r="N65" s="110">
        <f t="shared" si="117"/>
        <v>0</v>
      </c>
      <c r="O65" s="110">
        <f t="shared" si="117"/>
        <v>0</v>
      </c>
      <c r="P65" s="110">
        <f t="shared" si="117"/>
        <v>0</v>
      </c>
      <c r="Q65" s="110">
        <f t="shared" si="117"/>
        <v>0</v>
      </c>
      <c r="R65" s="110">
        <f t="shared" si="117"/>
        <v>275900</v>
      </c>
      <c r="S65" s="110">
        <f t="shared" si="117"/>
        <v>275900</v>
      </c>
      <c r="T65" s="110">
        <f t="shared" si="117"/>
        <v>0</v>
      </c>
      <c r="U65" s="110">
        <f t="shared" si="117"/>
        <v>0</v>
      </c>
      <c r="V65" s="110"/>
      <c r="W65" s="110"/>
      <c r="X65" s="110"/>
      <c r="Y65" s="110"/>
      <c r="Z65" s="110"/>
      <c r="AA65" s="110"/>
      <c r="AB65" s="110"/>
      <c r="AC65" s="110"/>
      <c r="AD65" s="110">
        <f t="shared" si="117"/>
        <v>275900</v>
      </c>
      <c r="AE65" s="110">
        <f t="shared" si="117"/>
        <v>275900</v>
      </c>
      <c r="AF65" s="110">
        <f t="shared" si="117"/>
        <v>0</v>
      </c>
      <c r="AG65" s="110">
        <f t="shared" si="117"/>
        <v>0</v>
      </c>
      <c r="AH65" s="110">
        <f t="shared" si="117"/>
        <v>0</v>
      </c>
      <c r="AI65" s="110">
        <f t="shared" si="117"/>
        <v>0</v>
      </c>
      <c r="AJ65" s="110">
        <f t="shared" si="117"/>
        <v>0</v>
      </c>
      <c r="AK65" s="110">
        <f t="shared" si="117"/>
        <v>0</v>
      </c>
      <c r="AL65" s="110">
        <f t="shared" si="117"/>
        <v>275900</v>
      </c>
      <c r="AM65" s="110">
        <f t="shared" si="117"/>
        <v>275900</v>
      </c>
      <c r="AN65" s="110">
        <f t="shared" si="117"/>
        <v>0</v>
      </c>
      <c r="AO65" s="110">
        <f t="shared" si="117"/>
        <v>0</v>
      </c>
      <c r="AP65" s="110">
        <f t="shared" si="117"/>
        <v>0</v>
      </c>
      <c r="AQ65" s="110">
        <f t="shared" si="117"/>
        <v>275900</v>
      </c>
      <c r="AR65" s="110">
        <f t="shared" si="117"/>
        <v>275900</v>
      </c>
      <c r="AS65" s="110">
        <f t="shared" si="117"/>
        <v>0</v>
      </c>
      <c r="AT65" s="110">
        <f t="shared" si="117"/>
        <v>0</v>
      </c>
      <c r="AU65" s="110">
        <f t="shared" si="117"/>
        <v>0</v>
      </c>
      <c r="AV65" s="110">
        <f t="shared" si="117"/>
        <v>0</v>
      </c>
      <c r="AW65" s="110">
        <f t="shared" si="117"/>
        <v>0</v>
      </c>
      <c r="AX65" s="110">
        <f t="shared" si="117"/>
        <v>0</v>
      </c>
      <c r="AY65" s="110">
        <f t="shared" si="117"/>
        <v>275900</v>
      </c>
      <c r="AZ65" s="110">
        <f t="shared" si="117"/>
        <v>275900</v>
      </c>
      <c r="BA65" s="110">
        <f t="shared" si="117"/>
        <v>0</v>
      </c>
      <c r="BB65" s="110">
        <f t="shared" si="117"/>
        <v>0</v>
      </c>
    </row>
    <row r="66" spans="1:54" s="109" customFormat="1" ht="60" hidden="1" x14ac:dyDescent="0.25">
      <c r="A66" s="111" t="s">
        <v>8</v>
      </c>
      <c r="B66" s="120"/>
      <c r="C66" s="120"/>
      <c r="D66" s="120"/>
      <c r="E66" s="120">
        <v>851</v>
      </c>
      <c r="F66" s="143" t="s">
        <v>11</v>
      </c>
      <c r="G66" s="143" t="s">
        <v>39</v>
      </c>
      <c r="H66" s="148" t="s">
        <v>41</v>
      </c>
      <c r="I66" s="143" t="s">
        <v>19</v>
      </c>
      <c r="J66" s="110">
        <f>'6.ВС'!J37</f>
        <v>275900</v>
      </c>
      <c r="K66" s="110">
        <f>'6.ВС'!K37</f>
        <v>275900</v>
      </c>
      <c r="L66" s="110">
        <f>'6.ВС'!L37</f>
        <v>0</v>
      </c>
      <c r="M66" s="110">
        <f>'6.ВС'!M37</f>
        <v>0</v>
      </c>
      <c r="N66" s="110">
        <f>'6.ВС'!N37</f>
        <v>0</v>
      </c>
      <c r="O66" s="110">
        <f>'6.ВС'!O37</f>
        <v>0</v>
      </c>
      <c r="P66" s="110">
        <f>'6.ВС'!P37</f>
        <v>0</v>
      </c>
      <c r="Q66" s="110">
        <f>'6.ВС'!Q37</f>
        <v>0</v>
      </c>
      <c r="R66" s="110">
        <f>'6.ВС'!R37</f>
        <v>275900</v>
      </c>
      <c r="S66" s="110">
        <f>'6.ВС'!S37</f>
        <v>275900</v>
      </c>
      <c r="T66" s="110">
        <f>'6.ВС'!T37</f>
        <v>0</v>
      </c>
      <c r="U66" s="110">
        <f>'6.ВС'!U37</f>
        <v>0</v>
      </c>
      <c r="V66" s="110"/>
      <c r="W66" s="110"/>
      <c r="X66" s="110"/>
      <c r="Y66" s="110"/>
      <c r="Z66" s="110"/>
      <c r="AA66" s="110"/>
      <c r="AB66" s="110"/>
      <c r="AC66" s="110"/>
      <c r="AD66" s="110">
        <f>'6.ВС'!AE37</f>
        <v>275900</v>
      </c>
      <c r="AE66" s="110">
        <f>'6.ВС'!AF37</f>
        <v>275900</v>
      </c>
      <c r="AF66" s="110">
        <f>'6.ВС'!AG37</f>
        <v>0</v>
      </c>
      <c r="AG66" s="110">
        <f>'6.ВС'!AH37</f>
        <v>0</v>
      </c>
      <c r="AH66" s="110">
        <f>'6.ВС'!AI37</f>
        <v>0</v>
      </c>
      <c r="AI66" s="110">
        <f>'6.ВС'!AJ37</f>
        <v>0</v>
      </c>
      <c r="AJ66" s="110">
        <f>'6.ВС'!AK37</f>
        <v>0</v>
      </c>
      <c r="AK66" s="110">
        <f>'6.ВС'!AL37</f>
        <v>0</v>
      </c>
      <c r="AL66" s="110">
        <f>'6.ВС'!AM37</f>
        <v>275900</v>
      </c>
      <c r="AM66" s="110">
        <f>'6.ВС'!AN37</f>
        <v>275900</v>
      </c>
      <c r="AN66" s="110">
        <f>'6.ВС'!AO37</f>
        <v>0</v>
      </c>
      <c r="AO66" s="110">
        <f>'6.ВС'!AP37</f>
        <v>0</v>
      </c>
      <c r="AP66" s="110">
        <f>'6.ВС'!AQ37</f>
        <v>0</v>
      </c>
      <c r="AQ66" s="110">
        <f>'6.ВС'!AR37</f>
        <v>275900</v>
      </c>
      <c r="AR66" s="110">
        <f>'6.ВС'!AS37</f>
        <v>275900</v>
      </c>
      <c r="AS66" s="110">
        <f>'6.ВС'!AT37</f>
        <v>0</v>
      </c>
      <c r="AT66" s="110">
        <f>'6.ВС'!AU37</f>
        <v>0</v>
      </c>
      <c r="AU66" s="110">
        <f>'6.ВС'!AV37</f>
        <v>0</v>
      </c>
      <c r="AV66" s="110">
        <f>'6.ВС'!AW37</f>
        <v>0</v>
      </c>
      <c r="AW66" s="110">
        <f>'6.ВС'!AX37</f>
        <v>0</v>
      </c>
      <c r="AX66" s="110">
        <f>'6.ВС'!AY37</f>
        <v>0</v>
      </c>
      <c r="AY66" s="110">
        <f>'6.ВС'!AR37</f>
        <v>275900</v>
      </c>
      <c r="AZ66" s="110">
        <f>'6.ВС'!AS37</f>
        <v>275900</v>
      </c>
      <c r="BA66" s="110">
        <f>'6.ВС'!AT37</f>
        <v>0</v>
      </c>
      <c r="BB66" s="110">
        <f>'6.ВС'!AU37</f>
        <v>0</v>
      </c>
    </row>
    <row r="67" spans="1:54" s="109" customFormat="1" ht="60" hidden="1" x14ac:dyDescent="0.25">
      <c r="A67" s="35" t="s">
        <v>22</v>
      </c>
      <c r="B67" s="120"/>
      <c r="C67" s="120"/>
      <c r="D67" s="120"/>
      <c r="E67" s="120">
        <v>851</v>
      </c>
      <c r="F67" s="143" t="s">
        <v>11</v>
      </c>
      <c r="G67" s="143" t="s">
        <v>39</v>
      </c>
      <c r="H67" s="148" t="s">
        <v>41</v>
      </c>
      <c r="I67" s="143" t="s">
        <v>23</v>
      </c>
      <c r="J67" s="110">
        <f t="shared" ref="J67:BB67" si="118">J68</f>
        <v>158152</v>
      </c>
      <c r="K67" s="110">
        <f t="shared" si="118"/>
        <v>158152</v>
      </c>
      <c r="L67" s="110">
        <f t="shared" si="118"/>
        <v>0</v>
      </c>
      <c r="M67" s="110">
        <f t="shared" si="118"/>
        <v>0</v>
      </c>
      <c r="N67" s="110">
        <f t="shared" si="118"/>
        <v>0</v>
      </c>
      <c r="O67" s="110">
        <f t="shared" si="118"/>
        <v>0</v>
      </c>
      <c r="P67" s="110">
        <f t="shared" si="118"/>
        <v>0</v>
      </c>
      <c r="Q67" s="110">
        <f t="shared" si="118"/>
        <v>0</v>
      </c>
      <c r="R67" s="110">
        <f t="shared" si="118"/>
        <v>158152</v>
      </c>
      <c r="S67" s="110">
        <f t="shared" si="118"/>
        <v>158152</v>
      </c>
      <c r="T67" s="110">
        <f t="shared" si="118"/>
        <v>0</v>
      </c>
      <c r="U67" s="110">
        <f t="shared" si="118"/>
        <v>0</v>
      </c>
      <c r="V67" s="110"/>
      <c r="W67" s="110"/>
      <c r="X67" s="110"/>
      <c r="Y67" s="110"/>
      <c r="Z67" s="110"/>
      <c r="AA67" s="110"/>
      <c r="AB67" s="110"/>
      <c r="AC67" s="110"/>
      <c r="AD67" s="110">
        <f t="shared" si="118"/>
        <v>158152</v>
      </c>
      <c r="AE67" s="110">
        <f t="shared" si="118"/>
        <v>158152</v>
      </c>
      <c r="AF67" s="110">
        <f t="shared" si="118"/>
        <v>0</v>
      </c>
      <c r="AG67" s="110">
        <f t="shared" si="118"/>
        <v>0</v>
      </c>
      <c r="AH67" s="110">
        <f t="shared" si="118"/>
        <v>0</v>
      </c>
      <c r="AI67" s="110">
        <f t="shared" si="118"/>
        <v>0</v>
      </c>
      <c r="AJ67" s="110">
        <f t="shared" si="118"/>
        <v>0</v>
      </c>
      <c r="AK67" s="110">
        <f t="shared" si="118"/>
        <v>0</v>
      </c>
      <c r="AL67" s="110">
        <f t="shared" si="118"/>
        <v>158152</v>
      </c>
      <c r="AM67" s="110">
        <f t="shared" si="118"/>
        <v>158152</v>
      </c>
      <c r="AN67" s="110">
        <f t="shared" si="118"/>
        <v>0</v>
      </c>
      <c r="AO67" s="110">
        <f t="shared" si="118"/>
        <v>0</v>
      </c>
      <c r="AP67" s="110">
        <f t="shared" si="118"/>
        <v>0</v>
      </c>
      <c r="AQ67" s="110">
        <f t="shared" si="118"/>
        <v>158152</v>
      </c>
      <c r="AR67" s="110">
        <f t="shared" si="118"/>
        <v>158152</v>
      </c>
      <c r="AS67" s="110">
        <f t="shared" si="118"/>
        <v>0</v>
      </c>
      <c r="AT67" s="110">
        <f t="shared" si="118"/>
        <v>0</v>
      </c>
      <c r="AU67" s="110">
        <f t="shared" si="118"/>
        <v>0</v>
      </c>
      <c r="AV67" s="110">
        <f t="shared" si="118"/>
        <v>0</v>
      </c>
      <c r="AW67" s="110">
        <f t="shared" si="118"/>
        <v>0</v>
      </c>
      <c r="AX67" s="110">
        <f t="shared" si="118"/>
        <v>0</v>
      </c>
      <c r="AY67" s="110">
        <f t="shared" si="118"/>
        <v>158152</v>
      </c>
      <c r="AZ67" s="110">
        <f t="shared" si="118"/>
        <v>158152</v>
      </c>
      <c r="BA67" s="110">
        <f t="shared" si="118"/>
        <v>0</v>
      </c>
      <c r="BB67" s="110">
        <f t="shared" si="118"/>
        <v>0</v>
      </c>
    </row>
    <row r="68" spans="1:54" s="109" customFormat="1" ht="75" hidden="1" x14ac:dyDescent="0.25">
      <c r="A68" s="35" t="s">
        <v>9</v>
      </c>
      <c r="B68" s="120"/>
      <c r="C68" s="120"/>
      <c r="D68" s="120"/>
      <c r="E68" s="120">
        <v>851</v>
      </c>
      <c r="F68" s="143" t="s">
        <v>11</v>
      </c>
      <c r="G68" s="143" t="s">
        <v>39</v>
      </c>
      <c r="H68" s="148" t="s">
        <v>41</v>
      </c>
      <c r="I68" s="143" t="s">
        <v>24</v>
      </c>
      <c r="J68" s="110">
        <f>'6.ВС'!J39</f>
        <v>158152</v>
      </c>
      <c r="K68" s="110">
        <f>'6.ВС'!K39</f>
        <v>158152</v>
      </c>
      <c r="L68" s="110">
        <f>'6.ВС'!L39</f>
        <v>0</v>
      </c>
      <c r="M68" s="110">
        <f>'6.ВС'!M39</f>
        <v>0</v>
      </c>
      <c r="N68" s="110">
        <f>'6.ВС'!N39</f>
        <v>0</v>
      </c>
      <c r="O68" s="110">
        <f>'6.ВС'!O39</f>
        <v>0</v>
      </c>
      <c r="P68" s="110">
        <f>'6.ВС'!P39</f>
        <v>0</v>
      </c>
      <c r="Q68" s="110">
        <f>'6.ВС'!Q39</f>
        <v>0</v>
      </c>
      <c r="R68" s="110">
        <f>'6.ВС'!R39</f>
        <v>158152</v>
      </c>
      <c r="S68" s="110">
        <f>'6.ВС'!S39</f>
        <v>158152</v>
      </c>
      <c r="T68" s="110">
        <f>'6.ВС'!T39</f>
        <v>0</v>
      </c>
      <c r="U68" s="110">
        <f>'6.ВС'!U39</f>
        <v>0</v>
      </c>
      <c r="V68" s="110"/>
      <c r="W68" s="110"/>
      <c r="X68" s="110"/>
      <c r="Y68" s="110"/>
      <c r="Z68" s="110"/>
      <c r="AA68" s="110"/>
      <c r="AB68" s="110"/>
      <c r="AC68" s="110"/>
      <c r="AD68" s="110">
        <f>'6.ВС'!AE39</f>
        <v>158152</v>
      </c>
      <c r="AE68" s="110">
        <f>'6.ВС'!AF39</f>
        <v>158152</v>
      </c>
      <c r="AF68" s="110">
        <f>'6.ВС'!AG39</f>
        <v>0</v>
      </c>
      <c r="AG68" s="110">
        <f>'6.ВС'!AH39</f>
        <v>0</v>
      </c>
      <c r="AH68" s="110">
        <f>'6.ВС'!AI39</f>
        <v>0</v>
      </c>
      <c r="AI68" s="110">
        <f>'6.ВС'!AJ39</f>
        <v>0</v>
      </c>
      <c r="AJ68" s="110">
        <f>'6.ВС'!AK39</f>
        <v>0</v>
      </c>
      <c r="AK68" s="110">
        <f>'6.ВС'!AL39</f>
        <v>0</v>
      </c>
      <c r="AL68" s="110">
        <f>'6.ВС'!AM39</f>
        <v>158152</v>
      </c>
      <c r="AM68" s="110">
        <f>'6.ВС'!AN39</f>
        <v>158152</v>
      </c>
      <c r="AN68" s="110">
        <f>'6.ВС'!AO39</f>
        <v>0</v>
      </c>
      <c r="AO68" s="110">
        <f>'6.ВС'!AP39</f>
        <v>0</v>
      </c>
      <c r="AP68" s="110">
        <f>'6.ВС'!AQ39</f>
        <v>0</v>
      </c>
      <c r="AQ68" s="110">
        <f>'6.ВС'!AR39</f>
        <v>158152</v>
      </c>
      <c r="AR68" s="110">
        <f>'6.ВС'!AS39</f>
        <v>158152</v>
      </c>
      <c r="AS68" s="110">
        <f>'6.ВС'!AT39</f>
        <v>0</v>
      </c>
      <c r="AT68" s="110">
        <f>'6.ВС'!AU39</f>
        <v>0</v>
      </c>
      <c r="AU68" s="110">
        <f>'6.ВС'!AV39</f>
        <v>0</v>
      </c>
      <c r="AV68" s="110">
        <f>'6.ВС'!AW39</f>
        <v>0</v>
      </c>
      <c r="AW68" s="110">
        <f>'6.ВС'!AX39</f>
        <v>0</v>
      </c>
      <c r="AX68" s="110">
        <f>'6.ВС'!AY39</f>
        <v>0</v>
      </c>
      <c r="AY68" s="110">
        <f>'6.ВС'!AR39</f>
        <v>158152</v>
      </c>
      <c r="AZ68" s="110">
        <f>'6.ВС'!AS39</f>
        <v>158152</v>
      </c>
      <c r="BA68" s="110">
        <f>'6.ВС'!AT39</f>
        <v>0</v>
      </c>
      <c r="BB68" s="110">
        <f>'6.ВС'!AU39</f>
        <v>0</v>
      </c>
    </row>
    <row r="69" spans="1:54" s="109" customFormat="1" ht="30" hidden="1" x14ac:dyDescent="0.25">
      <c r="A69" s="111" t="s">
        <v>42</v>
      </c>
      <c r="B69" s="111"/>
      <c r="C69" s="111"/>
      <c r="D69" s="111"/>
      <c r="E69" s="120">
        <v>851</v>
      </c>
      <c r="F69" s="143" t="s">
        <v>11</v>
      </c>
      <c r="G69" s="148" t="s">
        <v>39</v>
      </c>
      <c r="H69" s="148" t="s">
        <v>41</v>
      </c>
      <c r="I69" s="143" t="s">
        <v>43</v>
      </c>
      <c r="J69" s="110">
        <f t="shared" ref="J69:BB69" si="119">J70</f>
        <v>200</v>
      </c>
      <c r="K69" s="110">
        <f t="shared" si="119"/>
        <v>200</v>
      </c>
      <c r="L69" s="110">
        <f t="shared" si="119"/>
        <v>0</v>
      </c>
      <c r="M69" s="110">
        <f t="shared" si="119"/>
        <v>0</v>
      </c>
      <c r="N69" s="110">
        <f t="shared" si="119"/>
        <v>0</v>
      </c>
      <c r="O69" s="110">
        <f t="shared" si="119"/>
        <v>0</v>
      </c>
      <c r="P69" s="110">
        <f t="shared" si="119"/>
        <v>0</v>
      </c>
      <c r="Q69" s="110">
        <f t="shared" si="119"/>
        <v>0</v>
      </c>
      <c r="R69" s="110">
        <f t="shared" si="119"/>
        <v>200</v>
      </c>
      <c r="S69" s="110">
        <f t="shared" si="119"/>
        <v>200</v>
      </c>
      <c r="T69" s="110">
        <f t="shared" si="119"/>
        <v>0</v>
      </c>
      <c r="U69" s="110">
        <f t="shared" si="119"/>
        <v>0</v>
      </c>
      <c r="V69" s="110"/>
      <c r="W69" s="110"/>
      <c r="X69" s="110"/>
      <c r="Y69" s="110"/>
      <c r="Z69" s="110"/>
      <c r="AA69" s="110"/>
      <c r="AB69" s="110"/>
      <c r="AC69" s="110"/>
      <c r="AD69" s="110">
        <f t="shared" si="119"/>
        <v>200</v>
      </c>
      <c r="AE69" s="110">
        <f t="shared" si="119"/>
        <v>200</v>
      </c>
      <c r="AF69" s="110">
        <f t="shared" si="119"/>
        <v>0</v>
      </c>
      <c r="AG69" s="110">
        <f t="shared" si="119"/>
        <v>0</v>
      </c>
      <c r="AH69" s="110">
        <f t="shared" si="119"/>
        <v>0</v>
      </c>
      <c r="AI69" s="110">
        <f t="shared" si="119"/>
        <v>0</v>
      </c>
      <c r="AJ69" s="110">
        <f t="shared" si="119"/>
        <v>0</v>
      </c>
      <c r="AK69" s="110">
        <f t="shared" si="119"/>
        <v>0</v>
      </c>
      <c r="AL69" s="110">
        <f t="shared" si="119"/>
        <v>200</v>
      </c>
      <c r="AM69" s="110">
        <f t="shared" si="119"/>
        <v>200</v>
      </c>
      <c r="AN69" s="110">
        <f t="shared" si="119"/>
        <v>0</v>
      </c>
      <c r="AO69" s="110">
        <f t="shared" si="119"/>
        <v>0</v>
      </c>
      <c r="AP69" s="110">
        <f t="shared" si="119"/>
        <v>0</v>
      </c>
      <c r="AQ69" s="110">
        <f t="shared" si="119"/>
        <v>200</v>
      </c>
      <c r="AR69" s="110">
        <f t="shared" si="119"/>
        <v>200</v>
      </c>
      <c r="AS69" s="110">
        <f t="shared" si="119"/>
        <v>0</v>
      </c>
      <c r="AT69" s="110">
        <f t="shared" si="119"/>
        <v>0</v>
      </c>
      <c r="AU69" s="110">
        <f t="shared" si="119"/>
        <v>0</v>
      </c>
      <c r="AV69" s="110">
        <f t="shared" si="119"/>
        <v>0</v>
      </c>
      <c r="AW69" s="110">
        <f t="shared" si="119"/>
        <v>0</v>
      </c>
      <c r="AX69" s="110">
        <f t="shared" si="119"/>
        <v>0</v>
      </c>
      <c r="AY69" s="110">
        <f t="shared" si="119"/>
        <v>200</v>
      </c>
      <c r="AZ69" s="110">
        <f t="shared" si="119"/>
        <v>200</v>
      </c>
      <c r="BA69" s="110">
        <f t="shared" si="119"/>
        <v>0</v>
      </c>
      <c r="BB69" s="110">
        <f t="shared" si="119"/>
        <v>0</v>
      </c>
    </row>
    <row r="70" spans="1:54" s="109" customFormat="1" hidden="1" x14ac:dyDescent="0.25">
      <c r="A70" s="111" t="s">
        <v>44</v>
      </c>
      <c r="B70" s="111"/>
      <c r="C70" s="111"/>
      <c r="D70" s="111"/>
      <c r="E70" s="120">
        <v>851</v>
      </c>
      <c r="F70" s="143" t="s">
        <v>11</v>
      </c>
      <c r="G70" s="148" t="s">
        <v>39</v>
      </c>
      <c r="H70" s="148" t="s">
        <v>41</v>
      </c>
      <c r="I70" s="143" t="s">
        <v>45</v>
      </c>
      <c r="J70" s="110">
        <f>'6.ВС'!J41</f>
        <v>200</v>
      </c>
      <c r="K70" s="110">
        <f>'6.ВС'!K41</f>
        <v>200</v>
      </c>
      <c r="L70" s="110">
        <f>'6.ВС'!L41</f>
        <v>0</v>
      </c>
      <c r="M70" s="110">
        <f>'6.ВС'!M41</f>
        <v>0</v>
      </c>
      <c r="N70" s="110">
        <f>'6.ВС'!N41</f>
        <v>0</v>
      </c>
      <c r="O70" s="110">
        <f>'6.ВС'!O41</f>
        <v>0</v>
      </c>
      <c r="P70" s="110">
        <f>'6.ВС'!P41</f>
        <v>0</v>
      </c>
      <c r="Q70" s="110">
        <f>'6.ВС'!Q41</f>
        <v>0</v>
      </c>
      <c r="R70" s="110">
        <f>'6.ВС'!R41</f>
        <v>200</v>
      </c>
      <c r="S70" s="110">
        <f>'6.ВС'!S41</f>
        <v>200</v>
      </c>
      <c r="T70" s="110">
        <f>'6.ВС'!T41</f>
        <v>0</v>
      </c>
      <c r="U70" s="110">
        <f>'6.ВС'!U41</f>
        <v>0</v>
      </c>
      <c r="V70" s="110"/>
      <c r="W70" s="110"/>
      <c r="X70" s="110"/>
      <c r="Y70" s="110"/>
      <c r="Z70" s="110"/>
      <c r="AA70" s="110"/>
      <c r="AB70" s="110"/>
      <c r="AC70" s="110"/>
      <c r="AD70" s="110">
        <f>'6.ВС'!AE41</f>
        <v>200</v>
      </c>
      <c r="AE70" s="110">
        <f>'6.ВС'!AF41</f>
        <v>200</v>
      </c>
      <c r="AF70" s="110">
        <f>'6.ВС'!AG41</f>
        <v>0</v>
      </c>
      <c r="AG70" s="110">
        <f>'6.ВС'!AH41</f>
        <v>0</v>
      </c>
      <c r="AH70" s="110">
        <f>'6.ВС'!AI41</f>
        <v>0</v>
      </c>
      <c r="AI70" s="110">
        <f>'6.ВС'!AJ41</f>
        <v>0</v>
      </c>
      <c r="AJ70" s="110">
        <f>'6.ВС'!AK41</f>
        <v>0</v>
      </c>
      <c r="AK70" s="110">
        <f>'6.ВС'!AL41</f>
        <v>0</v>
      </c>
      <c r="AL70" s="110">
        <f>'6.ВС'!AM41</f>
        <v>200</v>
      </c>
      <c r="AM70" s="110">
        <f>'6.ВС'!AN41</f>
        <v>200</v>
      </c>
      <c r="AN70" s="110">
        <f>'6.ВС'!AO41</f>
        <v>0</v>
      </c>
      <c r="AO70" s="110">
        <f>'6.ВС'!AP41</f>
        <v>0</v>
      </c>
      <c r="AP70" s="110">
        <f>'6.ВС'!AQ41</f>
        <v>0</v>
      </c>
      <c r="AQ70" s="110">
        <f>'6.ВС'!AR41</f>
        <v>200</v>
      </c>
      <c r="AR70" s="110">
        <f>'6.ВС'!AS41</f>
        <v>200</v>
      </c>
      <c r="AS70" s="110">
        <f>'6.ВС'!AT41</f>
        <v>0</v>
      </c>
      <c r="AT70" s="110">
        <f>'6.ВС'!AU41</f>
        <v>0</v>
      </c>
      <c r="AU70" s="110">
        <f>'6.ВС'!AV41</f>
        <v>0</v>
      </c>
      <c r="AV70" s="110">
        <f>'6.ВС'!AW41</f>
        <v>0</v>
      </c>
      <c r="AW70" s="110">
        <f>'6.ВС'!AX41</f>
        <v>0</v>
      </c>
      <c r="AX70" s="110">
        <f>'6.ВС'!AY41</f>
        <v>0</v>
      </c>
      <c r="AY70" s="110">
        <f>'6.ВС'!AR41</f>
        <v>200</v>
      </c>
      <c r="AZ70" s="110">
        <f>'6.ВС'!AS41</f>
        <v>200</v>
      </c>
      <c r="BA70" s="110">
        <f>'6.ВС'!AT41</f>
        <v>0</v>
      </c>
      <c r="BB70" s="110">
        <f>'6.ВС'!AU41</f>
        <v>0</v>
      </c>
    </row>
    <row r="71" spans="1:54" s="109" customFormat="1" ht="75" x14ac:dyDescent="0.25">
      <c r="A71" s="155" t="s">
        <v>46</v>
      </c>
      <c r="B71" s="35"/>
      <c r="C71" s="35"/>
      <c r="D71" s="35"/>
      <c r="E71" s="120">
        <v>851</v>
      </c>
      <c r="F71" s="143" t="s">
        <v>17</v>
      </c>
      <c r="G71" s="148" t="s">
        <v>39</v>
      </c>
      <c r="H71" s="148" t="s">
        <v>47</v>
      </c>
      <c r="I71" s="143"/>
      <c r="J71" s="110">
        <f t="shared" ref="J71:BB72" si="120">J72</f>
        <v>87500</v>
      </c>
      <c r="K71" s="110">
        <f t="shared" si="120"/>
        <v>0</v>
      </c>
      <c r="L71" s="110">
        <f t="shared" si="120"/>
        <v>87500</v>
      </c>
      <c r="M71" s="110">
        <f t="shared" si="120"/>
        <v>0</v>
      </c>
      <c r="N71" s="110">
        <f t="shared" si="120"/>
        <v>423000</v>
      </c>
      <c r="O71" s="110">
        <f t="shared" si="120"/>
        <v>0</v>
      </c>
      <c r="P71" s="110">
        <f t="shared" si="120"/>
        <v>423000</v>
      </c>
      <c r="Q71" s="110">
        <f t="shared" si="120"/>
        <v>0</v>
      </c>
      <c r="R71" s="110">
        <f t="shared" si="120"/>
        <v>510500</v>
      </c>
      <c r="S71" s="110">
        <f t="shared" si="120"/>
        <v>0</v>
      </c>
      <c r="T71" s="110">
        <f t="shared" si="120"/>
        <v>510500</v>
      </c>
      <c r="U71" s="110">
        <f t="shared" si="120"/>
        <v>0</v>
      </c>
      <c r="V71" s="110"/>
      <c r="W71" s="110"/>
      <c r="X71" s="110"/>
      <c r="Y71" s="110"/>
      <c r="Z71" s="110"/>
      <c r="AA71" s="110"/>
      <c r="AB71" s="110"/>
      <c r="AC71" s="110"/>
      <c r="AD71" s="110">
        <f t="shared" si="120"/>
        <v>0</v>
      </c>
      <c r="AE71" s="110">
        <f t="shared" si="120"/>
        <v>0</v>
      </c>
      <c r="AF71" s="110">
        <f t="shared" si="120"/>
        <v>0</v>
      </c>
      <c r="AG71" s="110">
        <f t="shared" si="120"/>
        <v>0</v>
      </c>
      <c r="AH71" s="110">
        <f t="shared" si="120"/>
        <v>0</v>
      </c>
      <c r="AI71" s="110">
        <f t="shared" si="120"/>
        <v>0</v>
      </c>
      <c r="AJ71" s="110">
        <f t="shared" si="120"/>
        <v>0</v>
      </c>
      <c r="AK71" s="110">
        <f t="shared" si="120"/>
        <v>0</v>
      </c>
      <c r="AL71" s="110">
        <f t="shared" si="120"/>
        <v>0</v>
      </c>
      <c r="AM71" s="110">
        <f t="shared" si="120"/>
        <v>0</v>
      </c>
      <c r="AN71" s="110">
        <f t="shared" si="120"/>
        <v>0</v>
      </c>
      <c r="AO71" s="110">
        <f t="shared" si="120"/>
        <v>0</v>
      </c>
      <c r="AP71" s="110">
        <f t="shared" si="120"/>
        <v>0</v>
      </c>
      <c r="AQ71" s="110">
        <f t="shared" si="120"/>
        <v>0</v>
      </c>
      <c r="AR71" s="110">
        <f t="shared" si="120"/>
        <v>0</v>
      </c>
      <c r="AS71" s="110">
        <f t="shared" si="120"/>
        <v>0</v>
      </c>
      <c r="AT71" s="110">
        <f t="shared" si="120"/>
        <v>0</v>
      </c>
      <c r="AU71" s="110">
        <f t="shared" si="120"/>
        <v>0</v>
      </c>
      <c r="AV71" s="110">
        <f t="shared" si="120"/>
        <v>0</v>
      </c>
      <c r="AW71" s="110">
        <f t="shared" si="120"/>
        <v>0</v>
      </c>
      <c r="AX71" s="110">
        <f t="shared" si="120"/>
        <v>0</v>
      </c>
      <c r="AY71" s="110">
        <f t="shared" si="120"/>
        <v>0</v>
      </c>
      <c r="AZ71" s="110">
        <f t="shared" si="120"/>
        <v>0</v>
      </c>
      <c r="BA71" s="110">
        <f t="shared" si="120"/>
        <v>0</v>
      </c>
      <c r="BB71" s="110">
        <f t="shared" si="120"/>
        <v>0</v>
      </c>
    </row>
    <row r="72" spans="1:54" s="109" customFormat="1" ht="60" x14ac:dyDescent="0.25">
      <c r="A72" s="35" t="s">
        <v>22</v>
      </c>
      <c r="B72" s="111"/>
      <c r="C72" s="111"/>
      <c r="D72" s="111"/>
      <c r="E72" s="120">
        <v>851</v>
      </c>
      <c r="F72" s="143" t="s">
        <v>11</v>
      </c>
      <c r="G72" s="143" t="s">
        <v>39</v>
      </c>
      <c r="H72" s="148" t="s">
        <v>47</v>
      </c>
      <c r="I72" s="143" t="s">
        <v>23</v>
      </c>
      <c r="J72" s="110">
        <f t="shared" si="120"/>
        <v>87500</v>
      </c>
      <c r="K72" s="110">
        <f t="shared" si="120"/>
        <v>0</v>
      </c>
      <c r="L72" s="110">
        <f t="shared" si="120"/>
        <v>87500</v>
      </c>
      <c r="M72" s="110">
        <f t="shared" si="120"/>
        <v>0</v>
      </c>
      <c r="N72" s="110">
        <f t="shared" si="120"/>
        <v>423000</v>
      </c>
      <c r="O72" s="110">
        <f t="shared" si="120"/>
        <v>0</v>
      </c>
      <c r="P72" s="110">
        <f t="shared" si="120"/>
        <v>423000</v>
      </c>
      <c r="Q72" s="110">
        <f t="shared" si="120"/>
        <v>0</v>
      </c>
      <c r="R72" s="110">
        <f t="shared" si="120"/>
        <v>510500</v>
      </c>
      <c r="S72" s="110">
        <f t="shared" si="120"/>
        <v>0</v>
      </c>
      <c r="T72" s="110">
        <f t="shared" si="120"/>
        <v>510500</v>
      </c>
      <c r="U72" s="110">
        <f t="shared" si="120"/>
        <v>0</v>
      </c>
      <c r="V72" s="110"/>
      <c r="W72" s="110"/>
      <c r="X72" s="110"/>
      <c r="Y72" s="110"/>
      <c r="Z72" s="110"/>
      <c r="AA72" s="110"/>
      <c r="AB72" s="110"/>
      <c r="AC72" s="110"/>
      <c r="AD72" s="110">
        <f t="shared" si="120"/>
        <v>0</v>
      </c>
      <c r="AE72" s="110">
        <f t="shared" si="120"/>
        <v>0</v>
      </c>
      <c r="AF72" s="110">
        <f t="shared" si="120"/>
        <v>0</v>
      </c>
      <c r="AG72" s="110">
        <f t="shared" si="120"/>
        <v>0</v>
      </c>
      <c r="AH72" s="110">
        <f t="shared" si="120"/>
        <v>0</v>
      </c>
      <c r="AI72" s="110">
        <f t="shared" si="120"/>
        <v>0</v>
      </c>
      <c r="AJ72" s="110">
        <f t="shared" si="120"/>
        <v>0</v>
      </c>
      <c r="AK72" s="110">
        <f t="shared" si="120"/>
        <v>0</v>
      </c>
      <c r="AL72" s="110">
        <f t="shared" si="120"/>
        <v>0</v>
      </c>
      <c r="AM72" s="110">
        <f t="shared" si="120"/>
        <v>0</v>
      </c>
      <c r="AN72" s="110">
        <f t="shared" si="120"/>
        <v>0</v>
      </c>
      <c r="AO72" s="110">
        <f t="shared" si="120"/>
        <v>0</v>
      </c>
      <c r="AP72" s="110">
        <f t="shared" si="120"/>
        <v>0</v>
      </c>
      <c r="AQ72" s="110">
        <f t="shared" si="120"/>
        <v>0</v>
      </c>
      <c r="AR72" s="110">
        <f t="shared" si="120"/>
        <v>0</v>
      </c>
      <c r="AS72" s="110">
        <f t="shared" si="120"/>
        <v>0</v>
      </c>
      <c r="AT72" s="110">
        <f t="shared" si="120"/>
        <v>0</v>
      </c>
      <c r="AU72" s="110">
        <f t="shared" si="120"/>
        <v>0</v>
      </c>
      <c r="AV72" s="110">
        <f t="shared" si="120"/>
        <v>0</v>
      </c>
      <c r="AW72" s="110">
        <f t="shared" si="120"/>
        <v>0</v>
      </c>
      <c r="AX72" s="110">
        <f t="shared" si="120"/>
        <v>0</v>
      </c>
      <c r="AY72" s="110">
        <f t="shared" si="120"/>
        <v>0</v>
      </c>
      <c r="AZ72" s="110">
        <f t="shared" si="120"/>
        <v>0</v>
      </c>
      <c r="BA72" s="110">
        <f t="shared" si="120"/>
        <v>0</v>
      </c>
      <c r="BB72" s="110">
        <f t="shared" si="120"/>
        <v>0</v>
      </c>
    </row>
    <row r="73" spans="1:54" s="109" customFormat="1" ht="75" x14ac:dyDescent="0.25">
      <c r="A73" s="35" t="s">
        <v>9</v>
      </c>
      <c r="B73" s="35"/>
      <c r="C73" s="35"/>
      <c r="D73" s="35"/>
      <c r="E73" s="120">
        <v>851</v>
      </c>
      <c r="F73" s="143" t="s">
        <v>11</v>
      </c>
      <c r="G73" s="143" t="s">
        <v>39</v>
      </c>
      <c r="H73" s="148" t="s">
        <v>47</v>
      </c>
      <c r="I73" s="143" t="s">
        <v>24</v>
      </c>
      <c r="J73" s="110">
        <f>'6.ВС'!J44</f>
        <v>87500</v>
      </c>
      <c r="K73" s="110">
        <f>'6.ВС'!K44</f>
        <v>0</v>
      </c>
      <c r="L73" s="110">
        <f>'6.ВС'!L44</f>
        <v>87500</v>
      </c>
      <c r="M73" s="110">
        <f>'6.ВС'!M44</f>
        <v>0</v>
      </c>
      <c r="N73" s="110">
        <f>'6.ВС'!N44</f>
        <v>423000</v>
      </c>
      <c r="O73" s="110">
        <f>'6.ВС'!O44</f>
        <v>0</v>
      </c>
      <c r="P73" s="110">
        <f>'6.ВС'!P44</f>
        <v>423000</v>
      </c>
      <c r="Q73" s="110">
        <f>'6.ВС'!Q44</f>
        <v>0</v>
      </c>
      <c r="R73" s="110">
        <f>'6.ВС'!R44</f>
        <v>510500</v>
      </c>
      <c r="S73" s="110">
        <f>'6.ВС'!S44</f>
        <v>0</v>
      </c>
      <c r="T73" s="110">
        <f>'6.ВС'!T44</f>
        <v>510500</v>
      </c>
      <c r="U73" s="110">
        <f>'6.ВС'!U44</f>
        <v>0</v>
      </c>
      <c r="V73" s="110"/>
      <c r="W73" s="110"/>
      <c r="X73" s="110"/>
      <c r="Y73" s="110"/>
      <c r="Z73" s="110"/>
      <c r="AA73" s="110"/>
      <c r="AB73" s="110"/>
      <c r="AC73" s="110"/>
      <c r="AD73" s="110">
        <f>'6.ВС'!AE44</f>
        <v>0</v>
      </c>
      <c r="AE73" s="110">
        <f>'6.ВС'!AF44</f>
        <v>0</v>
      </c>
      <c r="AF73" s="110">
        <f>'6.ВС'!AG44</f>
        <v>0</v>
      </c>
      <c r="AG73" s="110">
        <f>'6.ВС'!AH44</f>
        <v>0</v>
      </c>
      <c r="AH73" s="110">
        <f>'6.ВС'!AI44</f>
        <v>0</v>
      </c>
      <c r="AI73" s="110">
        <f>'6.ВС'!AJ44</f>
        <v>0</v>
      </c>
      <c r="AJ73" s="110">
        <f>'6.ВС'!AK44</f>
        <v>0</v>
      </c>
      <c r="AK73" s="110">
        <f>'6.ВС'!AL44</f>
        <v>0</v>
      </c>
      <c r="AL73" s="110">
        <f>'6.ВС'!AM44</f>
        <v>0</v>
      </c>
      <c r="AM73" s="110">
        <f>'6.ВС'!AN44</f>
        <v>0</v>
      </c>
      <c r="AN73" s="110">
        <f>'6.ВС'!AO44</f>
        <v>0</v>
      </c>
      <c r="AO73" s="110">
        <f>'6.ВС'!AP44</f>
        <v>0</v>
      </c>
      <c r="AP73" s="110">
        <f>'6.ВС'!AQ44</f>
        <v>0</v>
      </c>
      <c r="AQ73" s="110">
        <f>'6.ВС'!AR44</f>
        <v>0</v>
      </c>
      <c r="AR73" s="110">
        <f>'6.ВС'!AS44</f>
        <v>0</v>
      </c>
      <c r="AS73" s="110">
        <f>'6.ВС'!AT44</f>
        <v>0</v>
      </c>
      <c r="AT73" s="110">
        <f>'6.ВС'!AU44</f>
        <v>0</v>
      </c>
      <c r="AU73" s="110">
        <f>'6.ВС'!AV44</f>
        <v>0</v>
      </c>
      <c r="AV73" s="110">
        <f>'6.ВС'!AW44</f>
        <v>0</v>
      </c>
      <c r="AW73" s="110">
        <f>'6.ВС'!AX44</f>
        <v>0</v>
      </c>
      <c r="AX73" s="110">
        <f>'6.ВС'!AY44</f>
        <v>0</v>
      </c>
      <c r="AY73" s="110">
        <f>'6.ВС'!AR44</f>
        <v>0</v>
      </c>
      <c r="AZ73" s="110">
        <f>'6.ВС'!AS44</f>
        <v>0</v>
      </c>
      <c r="BA73" s="110">
        <f>'6.ВС'!AT44</f>
        <v>0</v>
      </c>
      <c r="BB73" s="110">
        <f>'6.ВС'!AU44</f>
        <v>0</v>
      </c>
    </row>
    <row r="74" spans="1:54" s="109" customFormat="1" ht="60" hidden="1" x14ac:dyDescent="0.25">
      <c r="A74" s="155" t="s">
        <v>48</v>
      </c>
      <c r="B74" s="35"/>
      <c r="C74" s="35"/>
      <c r="D74" s="35"/>
      <c r="E74" s="120">
        <v>851</v>
      </c>
      <c r="F74" s="143" t="s">
        <v>11</v>
      </c>
      <c r="G74" s="143" t="s">
        <v>39</v>
      </c>
      <c r="H74" s="148" t="s">
        <v>49</v>
      </c>
      <c r="I74" s="143"/>
      <c r="J74" s="110">
        <f t="shared" ref="J74:BB74" si="121">J75</f>
        <v>70300</v>
      </c>
      <c r="K74" s="110">
        <f t="shared" si="121"/>
        <v>0</v>
      </c>
      <c r="L74" s="110">
        <f t="shared" si="121"/>
        <v>70300</v>
      </c>
      <c r="M74" s="110">
        <f t="shared" si="121"/>
        <v>0</v>
      </c>
      <c r="N74" s="110">
        <f t="shared" si="121"/>
        <v>0</v>
      </c>
      <c r="O74" s="110">
        <f t="shared" si="121"/>
        <v>0</v>
      </c>
      <c r="P74" s="110">
        <f t="shared" si="121"/>
        <v>0</v>
      </c>
      <c r="Q74" s="110">
        <f t="shared" si="121"/>
        <v>0</v>
      </c>
      <c r="R74" s="110">
        <f t="shared" si="121"/>
        <v>70300</v>
      </c>
      <c r="S74" s="110">
        <f t="shared" si="121"/>
        <v>0</v>
      </c>
      <c r="T74" s="110">
        <f t="shared" si="121"/>
        <v>70300</v>
      </c>
      <c r="U74" s="110">
        <f t="shared" si="121"/>
        <v>0</v>
      </c>
      <c r="V74" s="110"/>
      <c r="W74" s="110"/>
      <c r="X74" s="110"/>
      <c r="Y74" s="110"/>
      <c r="Z74" s="110"/>
      <c r="AA74" s="110"/>
      <c r="AB74" s="110"/>
      <c r="AC74" s="110"/>
      <c r="AD74" s="110">
        <f t="shared" si="121"/>
        <v>0</v>
      </c>
      <c r="AE74" s="110">
        <f t="shared" si="121"/>
        <v>0</v>
      </c>
      <c r="AF74" s="110">
        <f t="shared" si="121"/>
        <v>0</v>
      </c>
      <c r="AG74" s="110">
        <f t="shared" si="121"/>
        <v>0</v>
      </c>
      <c r="AH74" s="110">
        <f t="shared" si="121"/>
        <v>0</v>
      </c>
      <c r="AI74" s="110">
        <f t="shared" si="121"/>
        <v>0</v>
      </c>
      <c r="AJ74" s="110">
        <f t="shared" si="121"/>
        <v>0</v>
      </c>
      <c r="AK74" s="110">
        <f t="shared" si="121"/>
        <v>0</v>
      </c>
      <c r="AL74" s="110">
        <f t="shared" si="121"/>
        <v>0</v>
      </c>
      <c r="AM74" s="110">
        <f t="shared" si="121"/>
        <v>0</v>
      </c>
      <c r="AN74" s="110">
        <f t="shared" si="121"/>
        <v>0</v>
      </c>
      <c r="AO74" s="110">
        <f t="shared" si="121"/>
        <v>0</v>
      </c>
      <c r="AP74" s="110">
        <f t="shared" si="121"/>
        <v>0</v>
      </c>
      <c r="AQ74" s="110">
        <f t="shared" si="121"/>
        <v>0</v>
      </c>
      <c r="AR74" s="110">
        <f t="shared" si="121"/>
        <v>0</v>
      </c>
      <c r="AS74" s="110">
        <f t="shared" si="121"/>
        <v>0</v>
      </c>
      <c r="AT74" s="110">
        <f t="shared" si="121"/>
        <v>0</v>
      </c>
      <c r="AU74" s="110">
        <f t="shared" si="121"/>
        <v>0</v>
      </c>
      <c r="AV74" s="110">
        <f t="shared" si="121"/>
        <v>0</v>
      </c>
      <c r="AW74" s="110">
        <f t="shared" si="121"/>
        <v>0</v>
      </c>
      <c r="AX74" s="110">
        <f t="shared" si="121"/>
        <v>0</v>
      </c>
      <c r="AY74" s="110">
        <f t="shared" si="121"/>
        <v>0</v>
      </c>
      <c r="AZ74" s="110">
        <f t="shared" si="121"/>
        <v>0</v>
      </c>
      <c r="BA74" s="110">
        <f t="shared" si="121"/>
        <v>0</v>
      </c>
      <c r="BB74" s="110">
        <f t="shared" si="121"/>
        <v>0</v>
      </c>
    </row>
    <row r="75" spans="1:54" s="109" customFormat="1" ht="60" hidden="1" x14ac:dyDescent="0.25">
      <c r="A75" s="35" t="s">
        <v>22</v>
      </c>
      <c r="B75" s="111"/>
      <c r="C75" s="111"/>
      <c r="D75" s="111"/>
      <c r="E75" s="120">
        <v>851</v>
      </c>
      <c r="F75" s="143" t="s">
        <v>11</v>
      </c>
      <c r="G75" s="143" t="s">
        <v>39</v>
      </c>
      <c r="H75" s="148" t="s">
        <v>49</v>
      </c>
      <c r="I75" s="143" t="s">
        <v>23</v>
      </c>
      <c r="J75" s="110">
        <f t="shared" ref="J75:BB75" si="122">J76</f>
        <v>70300</v>
      </c>
      <c r="K75" s="110">
        <f t="shared" si="122"/>
        <v>0</v>
      </c>
      <c r="L75" s="110">
        <f t="shared" si="122"/>
        <v>70300</v>
      </c>
      <c r="M75" s="110">
        <f t="shared" si="122"/>
        <v>0</v>
      </c>
      <c r="N75" s="110">
        <f t="shared" si="122"/>
        <v>0</v>
      </c>
      <c r="O75" s="110">
        <f t="shared" si="122"/>
        <v>0</v>
      </c>
      <c r="P75" s="110">
        <f t="shared" si="122"/>
        <v>0</v>
      </c>
      <c r="Q75" s="110">
        <f t="shared" si="122"/>
        <v>0</v>
      </c>
      <c r="R75" s="110">
        <f t="shared" si="122"/>
        <v>70300</v>
      </c>
      <c r="S75" s="110">
        <f t="shared" si="122"/>
        <v>0</v>
      </c>
      <c r="T75" s="110">
        <f t="shared" si="122"/>
        <v>70300</v>
      </c>
      <c r="U75" s="110">
        <f t="shared" si="122"/>
        <v>0</v>
      </c>
      <c r="V75" s="110"/>
      <c r="W75" s="110"/>
      <c r="X75" s="110"/>
      <c r="Y75" s="110"/>
      <c r="Z75" s="110"/>
      <c r="AA75" s="110"/>
      <c r="AB75" s="110"/>
      <c r="AC75" s="110"/>
      <c r="AD75" s="110">
        <f t="shared" si="122"/>
        <v>0</v>
      </c>
      <c r="AE75" s="110">
        <f t="shared" si="122"/>
        <v>0</v>
      </c>
      <c r="AF75" s="110">
        <f t="shared" si="122"/>
        <v>0</v>
      </c>
      <c r="AG75" s="110">
        <f t="shared" si="122"/>
        <v>0</v>
      </c>
      <c r="AH75" s="110">
        <f t="shared" si="122"/>
        <v>0</v>
      </c>
      <c r="AI75" s="110">
        <f t="shared" si="122"/>
        <v>0</v>
      </c>
      <c r="AJ75" s="110">
        <f t="shared" si="122"/>
        <v>0</v>
      </c>
      <c r="AK75" s="110">
        <f t="shared" si="122"/>
        <v>0</v>
      </c>
      <c r="AL75" s="110">
        <f t="shared" si="122"/>
        <v>0</v>
      </c>
      <c r="AM75" s="110">
        <f t="shared" si="122"/>
        <v>0</v>
      </c>
      <c r="AN75" s="110">
        <f t="shared" si="122"/>
        <v>0</v>
      </c>
      <c r="AO75" s="110">
        <f t="shared" si="122"/>
        <v>0</v>
      </c>
      <c r="AP75" s="110">
        <f t="shared" si="122"/>
        <v>0</v>
      </c>
      <c r="AQ75" s="110">
        <f t="shared" si="122"/>
        <v>0</v>
      </c>
      <c r="AR75" s="110">
        <f t="shared" si="122"/>
        <v>0</v>
      </c>
      <c r="AS75" s="110">
        <f t="shared" si="122"/>
        <v>0</v>
      </c>
      <c r="AT75" s="110">
        <f t="shared" si="122"/>
        <v>0</v>
      </c>
      <c r="AU75" s="110">
        <f t="shared" si="122"/>
        <v>0</v>
      </c>
      <c r="AV75" s="110">
        <f t="shared" si="122"/>
        <v>0</v>
      </c>
      <c r="AW75" s="110">
        <f t="shared" si="122"/>
        <v>0</v>
      </c>
      <c r="AX75" s="110">
        <f t="shared" si="122"/>
        <v>0</v>
      </c>
      <c r="AY75" s="110">
        <f t="shared" si="122"/>
        <v>0</v>
      </c>
      <c r="AZ75" s="110">
        <f t="shared" si="122"/>
        <v>0</v>
      </c>
      <c r="BA75" s="110">
        <f t="shared" si="122"/>
        <v>0</v>
      </c>
      <c r="BB75" s="110">
        <f t="shared" si="122"/>
        <v>0</v>
      </c>
    </row>
    <row r="76" spans="1:54" s="109" customFormat="1" ht="75" hidden="1" x14ac:dyDescent="0.25">
      <c r="A76" s="35" t="s">
        <v>9</v>
      </c>
      <c r="B76" s="35"/>
      <c r="C76" s="35"/>
      <c r="D76" s="35"/>
      <c r="E76" s="120">
        <v>851</v>
      </c>
      <c r="F76" s="143" t="s">
        <v>11</v>
      </c>
      <c r="G76" s="143" t="s">
        <v>39</v>
      </c>
      <c r="H76" s="148" t="s">
        <v>49</v>
      </c>
      <c r="I76" s="143" t="s">
        <v>24</v>
      </c>
      <c r="J76" s="110">
        <f>'6.ВС'!J47</f>
        <v>70300</v>
      </c>
      <c r="K76" s="110">
        <f>'6.ВС'!K47</f>
        <v>0</v>
      </c>
      <c r="L76" s="110">
        <f>'6.ВС'!L47</f>
        <v>70300</v>
      </c>
      <c r="M76" s="110">
        <f>'6.ВС'!M47</f>
        <v>0</v>
      </c>
      <c r="N76" s="110">
        <f>'6.ВС'!N47</f>
        <v>0</v>
      </c>
      <c r="O76" s="110">
        <f>'6.ВС'!O47</f>
        <v>0</v>
      </c>
      <c r="P76" s="110">
        <f>'6.ВС'!P47</f>
        <v>0</v>
      </c>
      <c r="Q76" s="110">
        <f>'6.ВС'!Q47</f>
        <v>0</v>
      </c>
      <c r="R76" s="110">
        <f>'6.ВС'!R47</f>
        <v>70300</v>
      </c>
      <c r="S76" s="110">
        <f>'6.ВС'!S47</f>
        <v>0</v>
      </c>
      <c r="T76" s="110">
        <f>'6.ВС'!T47</f>
        <v>70300</v>
      </c>
      <c r="U76" s="110">
        <f>'6.ВС'!U47</f>
        <v>0</v>
      </c>
      <c r="V76" s="110"/>
      <c r="W76" s="110"/>
      <c r="X76" s="110"/>
      <c r="Y76" s="110"/>
      <c r="Z76" s="110"/>
      <c r="AA76" s="110"/>
      <c r="AB76" s="110"/>
      <c r="AC76" s="110"/>
      <c r="AD76" s="110">
        <f>'6.ВС'!AE47</f>
        <v>0</v>
      </c>
      <c r="AE76" s="110">
        <f>'6.ВС'!AF47</f>
        <v>0</v>
      </c>
      <c r="AF76" s="110">
        <f>'6.ВС'!AG47</f>
        <v>0</v>
      </c>
      <c r="AG76" s="110">
        <f>'6.ВС'!AH47</f>
        <v>0</v>
      </c>
      <c r="AH76" s="110">
        <f>'6.ВС'!AI47</f>
        <v>0</v>
      </c>
      <c r="AI76" s="110">
        <f>'6.ВС'!AJ47</f>
        <v>0</v>
      </c>
      <c r="AJ76" s="110">
        <f>'6.ВС'!AK47</f>
        <v>0</v>
      </c>
      <c r="AK76" s="110">
        <f>'6.ВС'!AL47</f>
        <v>0</v>
      </c>
      <c r="AL76" s="110">
        <f>'6.ВС'!AM47</f>
        <v>0</v>
      </c>
      <c r="AM76" s="110">
        <f>'6.ВС'!AN47</f>
        <v>0</v>
      </c>
      <c r="AN76" s="110">
        <f>'6.ВС'!AO47</f>
        <v>0</v>
      </c>
      <c r="AO76" s="110">
        <f>'6.ВС'!AP47</f>
        <v>0</v>
      </c>
      <c r="AP76" s="110">
        <f>'6.ВС'!AQ47</f>
        <v>0</v>
      </c>
      <c r="AQ76" s="110">
        <f>'6.ВС'!AR47</f>
        <v>0</v>
      </c>
      <c r="AR76" s="110">
        <f>'6.ВС'!AS47</f>
        <v>0</v>
      </c>
      <c r="AS76" s="110">
        <f>'6.ВС'!AT47</f>
        <v>0</v>
      </c>
      <c r="AT76" s="110">
        <f>'6.ВС'!AU47</f>
        <v>0</v>
      </c>
      <c r="AU76" s="110">
        <f>'6.ВС'!AV47</f>
        <v>0</v>
      </c>
      <c r="AV76" s="110">
        <f>'6.ВС'!AW47</f>
        <v>0</v>
      </c>
      <c r="AW76" s="110">
        <f>'6.ВС'!AX47</f>
        <v>0</v>
      </c>
      <c r="AX76" s="110">
        <f>'6.ВС'!AY47</f>
        <v>0</v>
      </c>
      <c r="AY76" s="110">
        <f>'6.ВС'!AR47</f>
        <v>0</v>
      </c>
      <c r="AZ76" s="110">
        <f>'6.ВС'!AS47</f>
        <v>0</v>
      </c>
      <c r="BA76" s="110">
        <f>'6.ВС'!AT47</f>
        <v>0</v>
      </c>
      <c r="BB76" s="110">
        <f>'6.ВС'!AU47</f>
        <v>0</v>
      </c>
    </row>
    <row r="77" spans="1:54" s="109" customFormat="1" ht="93.75" customHeight="1" x14ac:dyDescent="0.25">
      <c r="A77" s="149" t="s">
        <v>340</v>
      </c>
      <c r="B77" s="35"/>
      <c r="C77" s="35"/>
      <c r="D77" s="35"/>
      <c r="E77" s="120"/>
      <c r="F77" s="143" t="s">
        <v>11</v>
      </c>
      <c r="G77" s="143" t="s">
        <v>39</v>
      </c>
      <c r="H77" s="148" t="s">
        <v>341</v>
      </c>
      <c r="I77" s="143"/>
      <c r="J77" s="110">
        <f t="shared" ref="J77:BB78" si="123">J78</f>
        <v>0</v>
      </c>
      <c r="K77" s="110">
        <f t="shared" si="123"/>
        <v>0</v>
      </c>
      <c r="L77" s="110">
        <f t="shared" si="123"/>
        <v>0</v>
      </c>
      <c r="M77" s="110">
        <f t="shared" si="123"/>
        <v>0</v>
      </c>
      <c r="N77" s="110">
        <f t="shared" si="123"/>
        <v>121984</v>
      </c>
      <c r="O77" s="110">
        <f t="shared" si="123"/>
        <v>0</v>
      </c>
      <c r="P77" s="110">
        <f t="shared" si="123"/>
        <v>121984</v>
      </c>
      <c r="Q77" s="110">
        <f t="shared" si="123"/>
        <v>0</v>
      </c>
      <c r="R77" s="110">
        <f t="shared" si="123"/>
        <v>121984</v>
      </c>
      <c r="S77" s="110">
        <f t="shared" si="123"/>
        <v>0</v>
      </c>
      <c r="T77" s="110">
        <f t="shared" si="123"/>
        <v>121984</v>
      </c>
      <c r="U77" s="110">
        <f t="shared" si="123"/>
        <v>0</v>
      </c>
      <c r="V77" s="110"/>
      <c r="W77" s="110"/>
      <c r="X77" s="110"/>
      <c r="Y77" s="110"/>
      <c r="Z77" s="110"/>
      <c r="AA77" s="110"/>
      <c r="AB77" s="110"/>
      <c r="AC77" s="110"/>
      <c r="AD77" s="110">
        <f t="shared" si="123"/>
        <v>0</v>
      </c>
      <c r="AE77" s="110">
        <f t="shared" si="123"/>
        <v>0</v>
      </c>
      <c r="AF77" s="110">
        <f t="shared" si="123"/>
        <v>0</v>
      </c>
      <c r="AG77" s="110">
        <f t="shared" si="123"/>
        <v>0</v>
      </c>
      <c r="AH77" s="110">
        <f t="shared" si="123"/>
        <v>0</v>
      </c>
      <c r="AI77" s="110">
        <f t="shared" si="123"/>
        <v>0</v>
      </c>
      <c r="AJ77" s="110">
        <f t="shared" si="123"/>
        <v>0</v>
      </c>
      <c r="AK77" s="110">
        <f t="shared" si="123"/>
        <v>0</v>
      </c>
      <c r="AL77" s="110">
        <f t="shared" si="123"/>
        <v>0</v>
      </c>
      <c r="AM77" s="110">
        <f t="shared" si="123"/>
        <v>0</v>
      </c>
      <c r="AN77" s="110">
        <f t="shared" si="123"/>
        <v>0</v>
      </c>
      <c r="AO77" s="110">
        <f t="shared" si="123"/>
        <v>0</v>
      </c>
      <c r="AP77" s="110">
        <f t="shared" si="123"/>
        <v>0</v>
      </c>
      <c r="AQ77" s="110">
        <f t="shared" si="123"/>
        <v>0</v>
      </c>
      <c r="AR77" s="110">
        <f t="shared" si="123"/>
        <v>0</v>
      </c>
      <c r="AS77" s="110">
        <f t="shared" si="123"/>
        <v>0</v>
      </c>
      <c r="AT77" s="110">
        <f t="shared" si="123"/>
        <v>0</v>
      </c>
      <c r="AU77" s="110">
        <f t="shared" si="123"/>
        <v>0</v>
      </c>
      <c r="AV77" s="110">
        <f t="shared" si="123"/>
        <v>0</v>
      </c>
      <c r="AW77" s="110">
        <f t="shared" si="123"/>
        <v>0</v>
      </c>
      <c r="AX77" s="110">
        <f t="shared" si="123"/>
        <v>0</v>
      </c>
      <c r="AY77" s="110">
        <f t="shared" si="123"/>
        <v>0</v>
      </c>
      <c r="AZ77" s="110">
        <f t="shared" si="123"/>
        <v>0</v>
      </c>
      <c r="BA77" s="110">
        <f t="shared" si="123"/>
        <v>0</v>
      </c>
      <c r="BB77" s="110">
        <f t="shared" si="123"/>
        <v>0</v>
      </c>
    </row>
    <row r="78" spans="1:54" s="109" customFormat="1" ht="60" x14ac:dyDescent="0.25">
      <c r="A78" s="35" t="s">
        <v>22</v>
      </c>
      <c r="B78" s="35"/>
      <c r="C78" s="35"/>
      <c r="D78" s="35"/>
      <c r="E78" s="120"/>
      <c r="F78" s="143" t="s">
        <v>11</v>
      </c>
      <c r="G78" s="143" t="s">
        <v>39</v>
      </c>
      <c r="H78" s="148" t="s">
        <v>341</v>
      </c>
      <c r="I78" s="143" t="s">
        <v>23</v>
      </c>
      <c r="J78" s="110">
        <f t="shared" si="123"/>
        <v>0</v>
      </c>
      <c r="K78" s="110">
        <f t="shared" si="123"/>
        <v>0</v>
      </c>
      <c r="L78" s="110">
        <f t="shared" si="123"/>
        <v>0</v>
      </c>
      <c r="M78" s="110">
        <f t="shared" si="123"/>
        <v>0</v>
      </c>
      <c r="N78" s="110">
        <f t="shared" si="123"/>
        <v>121984</v>
      </c>
      <c r="O78" s="110">
        <f t="shared" si="123"/>
        <v>0</v>
      </c>
      <c r="P78" s="110">
        <f t="shared" si="123"/>
        <v>121984</v>
      </c>
      <c r="Q78" s="110">
        <f t="shared" si="123"/>
        <v>0</v>
      </c>
      <c r="R78" s="110">
        <f t="shared" si="123"/>
        <v>121984</v>
      </c>
      <c r="S78" s="110">
        <f t="shared" si="123"/>
        <v>0</v>
      </c>
      <c r="T78" s="110">
        <f t="shared" si="123"/>
        <v>121984</v>
      </c>
      <c r="U78" s="110">
        <f t="shared" si="123"/>
        <v>0</v>
      </c>
      <c r="V78" s="110"/>
      <c r="W78" s="110"/>
      <c r="X78" s="110"/>
      <c r="Y78" s="110"/>
      <c r="Z78" s="110"/>
      <c r="AA78" s="110"/>
      <c r="AB78" s="110"/>
      <c r="AC78" s="110"/>
      <c r="AD78" s="110">
        <f t="shared" si="123"/>
        <v>0</v>
      </c>
      <c r="AE78" s="110">
        <f t="shared" si="123"/>
        <v>0</v>
      </c>
      <c r="AF78" s="110">
        <f t="shared" si="123"/>
        <v>0</v>
      </c>
      <c r="AG78" s="110">
        <f t="shared" si="123"/>
        <v>0</v>
      </c>
      <c r="AH78" s="110">
        <f t="shared" si="123"/>
        <v>0</v>
      </c>
      <c r="AI78" s="110">
        <f t="shared" si="123"/>
        <v>0</v>
      </c>
      <c r="AJ78" s="110">
        <f t="shared" si="123"/>
        <v>0</v>
      </c>
      <c r="AK78" s="110">
        <f t="shared" si="123"/>
        <v>0</v>
      </c>
      <c r="AL78" s="110">
        <f t="shared" si="123"/>
        <v>0</v>
      </c>
      <c r="AM78" s="110">
        <f t="shared" si="123"/>
        <v>0</v>
      </c>
      <c r="AN78" s="110">
        <f t="shared" si="123"/>
        <v>0</v>
      </c>
      <c r="AO78" s="110">
        <f t="shared" si="123"/>
        <v>0</v>
      </c>
      <c r="AP78" s="110">
        <f t="shared" si="123"/>
        <v>0</v>
      </c>
      <c r="AQ78" s="110">
        <f t="shared" si="123"/>
        <v>0</v>
      </c>
      <c r="AR78" s="110">
        <f t="shared" si="123"/>
        <v>0</v>
      </c>
      <c r="AS78" s="110">
        <f t="shared" si="123"/>
        <v>0</v>
      </c>
      <c r="AT78" s="110">
        <f t="shared" si="123"/>
        <v>0</v>
      </c>
      <c r="AU78" s="110">
        <f t="shared" si="123"/>
        <v>0</v>
      </c>
      <c r="AV78" s="110">
        <f t="shared" si="123"/>
        <v>0</v>
      </c>
      <c r="AW78" s="110">
        <f t="shared" si="123"/>
        <v>0</v>
      </c>
      <c r="AX78" s="110">
        <f t="shared" si="123"/>
        <v>0</v>
      </c>
      <c r="AY78" s="110">
        <f t="shared" si="123"/>
        <v>0</v>
      </c>
      <c r="AZ78" s="110">
        <f t="shared" si="123"/>
        <v>0</v>
      </c>
      <c r="BA78" s="110">
        <f t="shared" si="123"/>
        <v>0</v>
      </c>
      <c r="BB78" s="110">
        <f t="shared" si="123"/>
        <v>0</v>
      </c>
    </row>
    <row r="79" spans="1:54" s="109" customFormat="1" ht="75" x14ac:dyDescent="0.25">
      <c r="A79" s="35" t="s">
        <v>9</v>
      </c>
      <c r="B79" s="35"/>
      <c r="C79" s="35"/>
      <c r="D79" s="35"/>
      <c r="E79" s="120"/>
      <c r="F79" s="143" t="s">
        <v>11</v>
      </c>
      <c r="G79" s="143" t="s">
        <v>39</v>
      </c>
      <c r="H79" s="148" t="s">
        <v>341</v>
      </c>
      <c r="I79" s="143" t="s">
        <v>24</v>
      </c>
      <c r="J79" s="110">
        <f>'6.ВС'!J50</f>
        <v>0</v>
      </c>
      <c r="K79" s="110">
        <f>'6.ВС'!K50</f>
        <v>0</v>
      </c>
      <c r="L79" s="110">
        <f>'6.ВС'!L50</f>
        <v>0</v>
      </c>
      <c r="M79" s="110">
        <f>'6.ВС'!M50</f>
        <v>0</v>
      </c>
      <c r="N79" s="110">
        <f>'6.ВС'!N50</f>
        <v>121984</v>
      </c>
      <c r="O79" s="110">
        <f>'6.ВС'!O50</f>
        <v>0</v>
      </c>
      <c r="P79" s="110">
        <f>'6.ВС'!P50</f>
        <v>121984</v>
      </c>
      <c r="Q79" s="110">
        <f>'6.ВС'!Q50</f>
        <v>0</v>
      </c>
      <c r="R79" s="110">
        <f>'6.ВС'!R50</f>
        <v>121984</v>
      </c>
      <c r="S79" s="110">
        <f>'6.ВС'!S50</f>
        <v>0</v>
      </c>
      <c r="T79" s="110">
        <f>'6.ВС'!T50</f>
        <v>121984</v>
      </c>
      <c r="U79" s="110">
        <f>'6.ВС'!U50</f>
        <v>0</v>
      </c>
      <c r="V79" s="110"/>
      <c r="W79" s="110"/>
      <c r="X79" s="110"/>
      <c r="Y79" s="110"/>
      <c r="Z79" s="110"/>
      <c r="AA79" s="110"/>
      <c r="AB79" s="110"/>
      <c r="AC79" s="110"/>
      <c r="AD79" s="110">
        <f>'6.ВС'!AE50</f>
        <v>0</v>
      </c>
      <c r="AE79" s="110">
        <f>'6.ВС'!AF50</f>
        <v>0</v>
      </c>
      <c r="AF79" s="110">
        <f>'6.ВС'!AG50</f>
        <v>0</v>
      </c>
      <c r="AG79" s="110">
        <f>'6.ВС'!AH50</f>
        <v>0</v>
      </c>
      <c r="AH79" s="110">
        <f>'6.ВС'!AI50</f>
        <v>0</v>
      </c>
      <c r="AI79" s="110">
        <f>'6.ВС'!AJ50</f>
        <v>0</v>
      </c>
      <c r="AJ79" s="110">
        <f>'6.ВС'!AK50</f>
        <v>0</v>
      </c>
      <c r="AK79" s="110">
        <f>'6.ВС'!AL50</f>
        <v>0</v>
      </c>
      <c r="AL79" s="110">
        <f>'6.ВС'!AM50</f>
        <v>0</v>
      </c>
      <c r="AM79" s="110">
        <f>'6.ВС'!AN50</f>
        <v>0</v>
      </c>
      <c r="AN79" s="110">
        <f>'6.ВС'!AO50</f>
        <v>0</v>
      </c>
      <c r="AO79" s="110">
        <f>'6.ВС'!AP50</f>
        <v>0</v>
      </c>
      <c r="AP79" s="110">
        <f>'6.ВС'!AQ50</f>
        <v>0</v>
      </c>
      <c r="AQ79" s="110">
        <f>'6.ВС'!AR50</f>
        <v>0</v>
      </c>
      <c r="AR79" s="110">
        <f>'6.ВС'!AS50</f>
        <v>0</v>
      </c>
      <c r="AS79" s="110">
        <f>'6.ВС'!AT50</f>
        <v>0</v>
      </c>
      <c r="AT79" s="110">
        <f>'6.ВС'!AU50</f>
        <v>0</v>
      </c>
      <c r="AU79" s="110">
        <f>'6.ВС'!AV50</f>
        <v>0</v>
      </c>
      <c r="AV79" s="110">
        <f>'6.ВС'!AW50</f>
        <v>0</v>
      </c>
      <c r="AW79" s="110">
        <f>'6.ВС'!AX50</f>
        <v>0</v>
      </c>
      <c r="AX79" s="110">
        <f>'6.ВС'!AY50</f>
        <v>0</v>
      </c>
      <c r="AY79" s="110">
        <f>'6.ВС'!AR50</f>
        <v>0</v>
      </c>
      <c r="AZ79" s="110">
        <f>'6.ВС'!AS50</f>
        <v>0</v>
      </c>
      <c r="BA79" s="110">
        <f>'6.ВС'!AT50</f>
        <v>0</v>
      </c>
      <c r="BB79" s="110">
        <f>'6.ВС'!AU50</f>
        <v>0</v>
      </c>
    </row>
    <row r="80" spans="1:54" s="109" customFormat="1" ht="75" hidden="1" x14ac:dyDescent="0.25">
      <c r="A80" s="155" t="s">
        <v>338</v>
      </c>
      <c r="B80" s="35"/>
      <c r="C80" s="35"/>
      <c r="D80" s="35"/>
      <c r="E80" s="120">
        <v>851</v>
      </c>
      <c r="F80" s="143" t="s">
        <v>11</v>
      </c>
      <c r="G80" s="148" t="s">
        <v>39</v>
      </c>
      <c r="H80" s="120" t="s">
        <v>50</v>
      </c>
      <c r="I80" s="143"/>
      <c r="J80" s="110">
        <f t="shared" ref="J80:BB81" si="124">J81</f>
        <v>35500</v>
      </c>
      <c r="K80" s="110">
        <f t="shared" si="124"/>
        <v>0</v>
      </c>
      <c r="L80" s="110">
        <f t="shared" si="124"/>
        <v>35500</v>
      </c>
      <c r="M80" s="110">
        <f t="shared" si="124"/>
        <v>0</v>
      </c>
      <c r="N80" s="110">
        <f t="shared" si="124"/>
        <v>0</v>
      </c>
      <c r="O80" s="110">
        <f t="shared" si="124"/>
        <v>0</v>
      </c>
      <c r="P80" s="110">
        <f t="shared" si="124"/>
        <v>0</v>
      </c>
      <c r="Q80" s="110">
        <f t="shared" si="124"/>
        <v>0</v>
      </c>
      <c r="R80" s="110">
        <f t="shared" si="124"/>
        <v>35500</v>
      </c>
      <c r="S80" s="110">
        <f t="shared" si="124"/>
        <v>0</v>
      </c>
      <c r="T80" s="110">
        <f t="shared" si="124"/>
        <v>35500</v>
      </c>
      <c r="U80" s="110">
        <f t="shared" si="124"/>
        <v>0</v>
      </c>
      <c r="V80" s="110"/>
      <c r="W80" s="110"/>
      <c r="X80" s="110"/>
      <c r="Y80" s="110"/>
      <c r="Z80" s="110"/>
      <c r="AA80" s="110"/>
      <c r="AB80" s="110"/>
      <c r="AC80" s="110"/>
      <c r="AD80" s="110">
        <f t="shared" si="124"/>
        <v>0</v>
      </c>
      <c r="AE80" s="110">
        <f t="shared" si="124"/>
        <v>0</v>
      </c>
      <c r="AF80" s="110">
        <f t="shared" si="124"/>
        <v>0</v>
      </c>
      <c r="AG80" s="110">
        <f t="shared" si="124"/>
        <v>0</v>
      </c>
      <c r="AH80" s="110">
        <f t="shared" si="124"/>
        <v>0</v>
      </c>
      <c r="AI80" s="110">
        <f t="shared" si="124"/>
        <v>0</v>
      </c>
      <c r="AJ80" s="110">
        <f t="shared" si="124"/>
        <v>0</v>
      </c>
      <c r="AK80" s="110">
        <f t="shared" si="124"/>
        <v>0</v>
      </c>
      <c r="AL80" s="110">
        <f t="shared" si="124"/>
        <v>0</v>
      </c>
      <c r="AM80" s="110">
        <f t="shared" si="124"/>
        <v>0</v>
      </c>
      <c r="AN80" s="110">
        <f t="shared" si="124"/>
        <v>0</v>
      </c>
      <c r="AO80" s="110">
        <f t="shared" si="124"/>
        <v>0</v>
      </c>
      <c r="AP80" s="110">
        <f t="shared" si="124"/>
        <v>0</v>
      </c>
      <c r="AQ80" s="110">
        <f t="shared" si="124"/>
        <v>0</v>
      </c>
      <c r="AR80" s="110">
        <f t="shared" si="124"/>
        <v>0</v>
      </c>
      <c r="AS80" s="110">
        <f t="shared" si="124"/>
        <v>0</v>
      </c>
      <c r="AT80" s="110">
        <f t="shared" si="124"/>
        <v>0</v>
      </c>
      <c r="AU80" s="110">
        <f t="shared" si="124"/>
        <v>0</v>
      </c>
      <c r="AV80" s="110">
        <f t="shared" si="124"/>
        <v>0</v>
      </c>
      <c r="AW80" s="110">
        <f t="shared" si="124"/>
        <v>0</v>
      </c>
      <c r="AX80" s="110">
        <f t="shared" si="124"/>
        <v>0</v>
      </c>
      <c r="AY80" s="110">
        <f t="shared" si="124"/>
        <v>0</v>
      </c>
      <c r="AZ80" s="110">
        <f t="shared" si="124"/>
        <v>0</v>
      </c>
      <c r="BA80" s="110">
        <f t="shared" si="124"/>
        <v>0</v>
      </c>
      <c r="BB80" s="110">
        <f t="shared" si="124"/>
        <v>0</v>
      </c>
    </row>
    <row r="81" spans="1:54" s="109" customFormat="1" ht="60" hidden="1" x14ac:dyDescent="0.25">
      <c r="A81" s="35" t="s">
        <v>22</v>
      </c>
      <c r="B81" s="111"/>
      <c r="C81" s="111"/>
      <c r="D81" s="111"/>
      <c r="E81" s="120">
        <v>851</v>
      </c>
      <c r="F81" s="143" t="s">
        <v>11</v>
      </c>
      <c r="G81" s="148" t="s">
        <v>39</v>
      </c>
      <c r="H81" s="120" t="s">
        <v>50</v>
      </c>
      <c r="I81" s="143" t="s">
        <v>23</v>
      </c>
      <c r="J81" s="110">
        <f t="shared" si="124"/>
        <v>35500</v>
      </c>
      <c r="K81" s="110">
        <f t="shared" si="124"/>
        <v>0</v>
      </c>
      <c r="L81" s="110">
        <f t="shared" si="124"/>
        <v>35500</v>
      </c>
      <c r="M81" s="110">
        <f t="shared" si="124"/>
        <v>0</v>
      </c>
      <c r="N81" s="110">
        <f t="shared" si="124"/>
        <v>0</v>
      </c>
      <c r="O81" s="110">
        <f t="shared" si="124"/>
        <v>0</v>
      </c>
      <c r="P81" s="110">
        <f t="shared" si="124"/>
        <v>0</v>
      </c>
      <c r="Q81" s="110">
        <f t="shared" si="124"/>
        <v>0</v>
      </c>
      <c r="R81" s="110">
        <f t="shared" si="124"/>
        <v>35500</v>
      </c>
      <c r="S81" s="110">
        <f t="shared" si="124"/>
        <v>0</v>
      </c>
      <c r="T81" s="110">
        <f t="shared" si="124"/>
        <v>35500</v>
      </c>
      <c r="U81" s="110">
        <f t="shared" si="124"/>
        <v>0</v>
      </c>
      <c r="V81" s="110"/>
      <c r="W81" s="110"/>
      <c r="X81" s="110"/>
      <c r="Y81" s="110"/>
      <c r="Z81" s="110"/>
      <c r="AA81" s="110"/>
      <c r="AB81" s="110"/>
      <c r="AC81" s="110"/>
      <c r="AD81" s="110">
        <f t="shared" si="124"/>
        <v>0</v>
      </c>
      <c r="AE81" s="110">
        <f t="shared" si="124"/>
        <v>0</v>
      </c>
      <c r="AF81" s="110">
        <f t="shared" si="124"/>
        <v>0</v>
      </c>
      <c r="AG81" s="110">
        <f t="shared" si="124"/>
        <v>0</v>
      </c>
      <c r="AH81" s="110">
        <f t="shared" si="124"/>
        <v>0</v>
      </c>
      <c r="AI81" s="110">
        <f t="shared" si="124"/>
        <v>0</v>
      </c>
      <c r="AJ81" s="110">
        <f t="shared" si="124"/>
        <v>0</v>
      </c>
      <c r="AK81" s="110">
        <f t="shared" si="124"/>
        <v>0</v>
      </c>
      <c r="AL81" s="110">
        <f t="shared" si="124"/>
        <v>0</v>
      </c>
      <c r="AM81" s="110">
        <f t="shared" si="124"/>
        <v>0</v>
      </c>
      <c r="AN81" s="110">
        <f t="shared" si="124"/>
        <v>0</v>
      </c>
      <c r="AO81" s="110">
        <f t="shared" si="124"/>
        <v>0</v>
      </c>
      <c r="AP81" s="110">
        <f t="shared" si="124"/>
        <v>0</v>
      </c>
      <c r="AQ81" s="110">
        <f t="shared" si="124"/>
        <v>0</v>
      </c>
      <c r="AR81" s="110">
        <f t="shared" si="124"/>
        <v>0</v>
      </c>
      <c r="AS81" s="110">
        <f t="shared" si="124"/>
        <v>0</v>
      </c>
      <c r="AT81" s="110">
        <f t="shared" si="124"/>
        <v>0</v>
      </c>
      <c r="AU81" s="110">
        <f t="shared" si="124"/>
        <v>0</v>
      </c>
      <c r="AV81" s="110">
        <f t="shared" si="124"/>
        <v>0</v>
      </c>
      <c r="AW81" s="110">
        <f t="shared" si="124"/>
        <v>0</v>
      </c>
      <c r="AX81" s="110">
        <f t="shared" si="124"/>
        <v>0</v>
      </c>
      <c r="AY81" s="110">
        <f t="shared" si="124"/>
        <v>0</v>
      </c>
      <c r="AZ81" s="110">
        <f t="shared" si="124"/>
        <v>0</v>
      </c>
      <c r="BA81" s="110">
        <f t="shared" si="124"/>
        <v>0</v>
      </c>
      <c r="BB81" s="110">
        <f t="shared" si="124"/>
        <v>0</v>
      </c>
    </row>
    <row r="82" spans="1:54" s="109" customFormat="1" ht="75" hidden="1" x14ac:dyDescent="0.25">
      <c r="A82" s="35" t="s">
        <v>9</v>
      </c>
      <c r="B82" s="35"/>
      <c r="C82" s="35"/>
      <c r="D82" s="35"/>
      <c r="E82" s="120">
        <v>851</v>
      </c>
      <c r="F82" s="143" t="s">
        <v>11</v>
      </c>
      <c r="G82" s="148" t="s">
        <v>39</v>
      </c>
      <c r="H82" s="120" t="s">
        <v>50</v>
      </c>
      <c r="I82" s="143" t="s">
        <v>24</v>
      </c>
      <c r="J82" s="110">
        <f>'6.ВС'!J53</f>
        <v>35500</v>
      </c>
      <c r="K82" s="110">
        <f>'6.ВС'!K53</f>
        <v>0</v>
      </c>
      <c r="L82" s="110">
        <f>'6.ВС'!L53</f>
        <v>35500</v>
      </c>
      <c r="M82" s="110">
        <f>'6.ВС'!M53</f>
        <v>0</v>
      </c>
      <c r="N82" s="110">
        <f>'6.ВС'!N53</f>
        <v>0</v>
      </c>
      <c r="O82" s="110">
        <f>'6.ВС'!O53</f>
        <v>0</v>
      </c>
      <c r="P82" s="110">
        <f>'6.ВС'!P53</f>
        <v>0</v>
      </c>
      <c r="Q82" s="110">
        <f>'6.ВС'!Q53</f>
        <v>0</v>
      </c>
      <c r="R82" s="110">
        <f>'6.ВС'!R53</f>
        <v>35500</v>
      </c>
      <c r="S82" s="110">
        <f>'6.ВС'!S53</f>
        <v>0</v>
      </c>
      <c r="T82" s="110">
        <f>'6.ВС'!T53</f>
        <v>35500</v>
      </c>
      <c r="U82" s="110">
        <f>'6.ВС'!U53</f>
        <v>0</v>
      </c>
      <c r="V82" s="110"/>
      <c r="W82" s="110"/>
      <c r="X82" s="110"/>
      <c r="Y82" s="110"/>
      <c r="Z82" s="110"/>
      <c r="AA82" s="110"/>
      <c r="AB82" s="110"/>
      <c r="AC82" s="110"/>
      <c r="AD82" s="110">
        <f>'6.ВС'!AE53</f>
        <v>0</v>
      </c>
      <c r="AE82" s="110">
        <f>'6.ВС'!AF53</f>
        <v>0</v>
      </c>
      <c r="AF82" s="110">
        <f>'6.ВС'!AG53</f>
        <v>0</v>
      </c>
      <c r="AG82" s="110">
        <f>'6.ВС'!AH53</f>
        <v>0</v>
      </c>
      <c r="AH82" s="110">
        <f>'6.ВС'!AI53</f>
        <v>0</v>
      </c>
      <c r="AI82" s="110">
        <f>'6.ВС'!AJ53</f>
        <v>0</v>
      </c>
      <c r="AJ82" s="110">
        <f>'6.ВС'!AK53</f>
        <v>0</v>
      </c>
      <c r="AK82" s="110">
        <f>'6.ВС'!AL53</f>
        <v>0</v>
      </c>
      <c r="AL82" s="110">
        <f>'6.ВС'!AM53</f>
        <v>0</v>
      </c>
      <c r="AM82" s="110">
        <f>'6.ВС'!AN53</f>
        <v>0</v>
      </c>
      <c r="AN82" s="110">
        <f>'6.ВС'!AO53</f>
        <v>0</v>
      </c>
      <c r="AO82" s="110">
        <f>'6.ВС'!AP53</f>
        <v>0</v>
      </c>
      <c r="AP82" s="110">
        <f>'6.ВС'!AQ53</f>
        <v>0</v>
      </c>
      <c r="AQ82" s="110">
        <f>'6.ВС'!AR53</f>
        <v>0</v>
      </c>
      <c r="AR82" s="110">
        <f>'6.ВС'!AS53</f>
        <v>0</v>
      </c>
      <c r="AS82" s="110">
        <f>'6.ВС'!AT53</f>
        <v>0</v>
      </c>
      <c r="AT82" s="110">
        <f>'6.ВС'!AU53</f>
        <v>0</v>
      </c>
      <c r="AU82" s="110">
        <f>'6.ВС'!AV53</f>
        <v>0</v>
      </c>
      <c r="AV82" s="110">
        <f>'6.ВС'!AW53</f>
        <v>0</v>
      </c>
      <c r="AW82" s="110">
        <f>'6.ВС'!AX53</f>
        <v>0</v>
      </c>
      <c r="AX82" s="110">
        <f>'6.ВС'!AY53</f>
        <v>0</v>
      </c>
      <c r="AY82" s="110">
        <f>'6.ВС'!AR53</f>
        <v>0</v>
      </c>
      <c r="AZ82" s="110">
        <f>'6.ВС'!AS53</f>
        <v>0</v>
      </c>
      <c r="BA82" s="110">
        <f>'6.ВС'!AT53</f>
        <v>0</v>
      </c>
      <c r="BB82" s="110">
        <f>'6.ВС'!AU53</f>
        <v>0</v>
      </c>
    </row>
    <row r="83" spans="1:54" s="150" customFormat="1" ht="60" hidden="1" x14ac:dyDescent="0.25">
      <c r="A83" s="155" t="s">
        <v>51</v>
      </c>
      <c r="B83" s="120"/>
      <c r="C83" s="120"/>
      <c r="D83" s="120"/>
      <c r="E83" s="120">
        <v>851</v>
      </c>
      <c r="F83" s="148" t="s">
        <v>11</v>
      </c>
      <c r="G83" s="148" t="s">
        <v>39</v>
      </c>
      <c r="H83" s="148" t="s">
        <v>52</v>
      </c>
      <c r="I83" s="148"/>
      <c r="J83" s="110">
        <f t="shared" ref="J83:BB84" si="125">J84</f>
        <v>2921000</v>
      </c>
      <c r="K83" s="110">
        <f t="shared" si="125"/>
        <v>0</v>
      </c>
      <c r="L83" s="110">
        <f t="shared" si="125"/>
        <v>2921000</v>
      </c>
      <c r="M83" s="110">
        <f t="shared" si="125"/>
        <v>0</v>
      </c>
      <c r="N83" s="110">
        <f t="shared" si="125"/>
        <v>0</v>
      </c>
      <c r="O83" s="110">
        <f t="shared" si="125"/>
        <v>0</v>
      </c>
      <c r="P83" s="110">
        <f t="shared" si="125"/>
        <v>0</v>
      </c>
      <c r="Q83" s="110">
        <f t="shared" si="125"/>
        <v>0</v>
      </c>
      <c r="R83" s="110">
        <f t="shared" si="125"/>
        <v>2921000</v>
      </c>
      <c r="S83" s="110">
        <f t="shared" si="125"/>
        <v>0</v>
      </c>
      <c r="T83" s="110">
        <f t="shared" si="125"/>
        <v>2921000</v>
      </c>
      <c r="U83" s="110">
        <f t="shared" si="125"/>
        <v>0</v>
      </c>
      <c r="V83" s="110"/>
      <c r="W83" s="110"/>
      <c r="X83" s="110"/>
      <c r="Y83" s="110"/>
      <c r="Z83" s="110"/>
      <c r="AA83" s="110"/>
      <c r="AB83" s="110"/>
      <c r="AC83" s="110"/>
      <c r="AD83" s="110">
        <f t="shared" si="125"/>
        <v>2921000</v>
      </c>
      <c r="AE83" s="110">
        <f t="shared" si="125"/>
        <v>0</v>
      </c>
      <c r="AF83" s="110">
        <f t="shared" si="125"/>
        <v>2921000</v>
      </c>
      <c r="AG83" s="110">
        <f t="shared" si="125"/>
        <v>0</v>
      </c>
      <c r="AH83" s="110">
        <f t="shared" si="125"/>
        <v>0</v>
      </c>
      <c r="AI83" s="110">
        <f t="shared" si="125"/>
        <v>0</v>
      </c>
      <c r="AJ83" s="110">
        <f t="shared" si="125"/>
        <v>0</v>
      </c>
      <c r="AK83" s="110">
        <f t="shared" si="125"/>
        <v>0</v>
      </c>
      <c r="AL83" s="110">
        <f t="shared" si="125"/>
        <v>2921000</v>
      </c>
      <c r="AM83" s="110">
        <f t="shared" si="125"/>
        <v>0</v>
      </c>
      <c r="AN83" s="110">
        <f t="shared" si="125"/>
        <v>2921000</v>
      </c>
      <c r="AO83" s="110">
        <f t="shared" si="125"/>
        <v>0</v>
      </c>
      <c r="AP83" s="110">
        <f t="shared" si="125"/>
        <v>0</v>
      </c>
      <c r="AQ83" s="110">
        <f t="shared" si="125"/>
        <v>2921000</v>
      </c>
      <c r="AR83" s="110">
        <f t="shared" si="125"/>
        <v>0</v>
      </c>
      <c r="AS83" s="110">
        <f t="shared" si="125"/>
        <v>2921000</v>
      </c>
      <c r="AT83" s="110">
        <f t="shared" si="125"/>
        <v>0</v>
      </c>
      <c r="AU83" s="110">
        <f t="shared" si="125"/>
        <v>0</v>
      </c>
      <c r="AV83" s="110">
        <f t="shared" si="125"/>
        <v>0</v>
      </c>
      <c r="AW83" s="110">
        <f t="shared" si="125"/>
        <v>0</v>
      </c>
      <c r="AX83" s="110">
        <f t="shared" si="125"/>
        <v>0</v>
      </c>
      <c r="AY83" s="110">
        <f t="shared" si="125"/>
        <v>2921000</v>
      </c>
      <c r="AZ83" s="110">
        <f t="shared" si="125"/>
        <v>0</v>
      </c>
      <c r="BA83" s="110">
        <f t="shared" si="125"/>
        <v>2921000</v>
      </c>
      <c r="BB83" s="110">
        <f t="shared" si="125"/>
        <v>0</v>
      </c>
    </row>
    <row r="84" spans="1:54" s="109" customFormat="1" ht="75" hidden="1" x14ac:dyDescent="0.25">
      <c r="A84" s="35" t="s">
        <v>53</v>
      </c>
      <c r="B84" s="35"/>
      <c r="C84" s="35"/>
      <c r="D84" s="35"/>
      <c r="E84" s="120">
        <v>851</v>
      </c>
      <c r="F84" s="143" t="s">
        <v>11</v>
      </c>
      <c r="G84" s="143" t="s">
        <v>39</v>
      </c>
      <c r="H84" s="148" t="s">
        <v>52</v>
      </c>
      <c r="I84" s="36">
        <v>600</v>
      </c>
      <c r="J84" s="110">
        <f t="shared" si="125"/>
        <v>2921000</v>
      </c>
      <c r="K84" s="110">
        <f t="shared" si="125"/>
        <v>0</v>
      </c>
      <c r="L84" s="110">
        <f t="shared" si="125"/>
        <v>2921000</v>
      </c>
      <c r="M84" s="110">
        <f t="shared" si="125"/>
        <v>0</v>
      </c>
      <c r="N84" s="110">
        <f t="shared" si="125"/>
        <v>0</v>
      </c>
      <c r="O84" s="110">
        <f t="shared" si="125"/>
        <v>0</v>
      </c>
      <c r="P84" s="110">
        <f t="shared" si="125"/>
        <v>0</v>
      </c>
      <c r="Q84" s="110">
        <f t="shared" si="125"/>
        <v>0</v>
      </c>
      <c r="R84" s="110">
        <f t="shared" si="125"/>
        <v>2921000</v>
      </c>
      <c r="S84" s="110">
        <f t="shared" si="125"/>
        <v>0</v>
      </c>
      <c r="T84" s="110">
        <f t="shared" si="125"/>
        <v>2921000</v>
      </c>
      <c r="U84" s="110">
        <f t="shared" si="125"/>
        <v>0</v>
      </c>
      <c r="V84" s="110"/>
      <c r="W84" s="110"/>
      <c r="X84" s="110"/>
      <c r="Y84" s="110"/>
      <c r="Z84" s="110"/>
      <c r="AA84" s="110"/>
      <c r="AB84" s="110"/>
      <c r="AC84" s="110"/>
      <c r="AD84" s="110">
        <f t="shared" si="125"/>
        <v>2921000</v>
      </c>
      <c r="AE84" s="110">
        <f t="shared" si="125"/>
        <v>0</v>
      </c>
      <c r="AF84" s="110">
        <f t="shared" si="125"/>
        <v>2921000</v>
      </c>
      <c r="AG84" s="110">
        <f t="shared" si="125"/>
        <v>0</v>
      </c>
      <c r="AH84" s="110">
        <f t="shared" si="125"/>
        <v>0</v>
      </c>
      <c r="AI84" s="110">
        <f t="shared" si="125"/>
        <v>0</v>
      </c>
      <c r="AJ84" s="110">
        <f t="shared" si="125"/>
        <v>0</v>
      </c>
      <c r="AK84" s="110">
        <f t="shared" si="125"/>
        <v>0</v>
      </c>
      <c r="AL84" s="110">
        <f t="shared" si="125"/>
        <v>2921000</v>
      </c>
      <c r="AM84" s="110">
        <f t="shared" si="125"/>
        <v>0</v>
      </c>
      <c r="AN84" s="110">
        <f t="shared" si="125"/>
        <v>2921000</v>
      </c>
      <c r="AO84" s="110">
        <f t="shared" si="125"/>
        <v>0</v>
      </c>
      <c r="AP84" s="110">
        <f t="shared" si="125"/>
        <v>0</v>
      </c>
      <c r="AQ84" s="110">
        <f t="shared" si="125"/>
        <v>2921000</v>
      </c>
      <c r="AR84" s="110">
        <f t="shared" si="125"/>
        <v>0</v>
      </c>
      <c r="AS84" s="110">
        <f t="shared" si="125"/>
        <v>2921000</v>
      </c>
      <c r="AT84" s="110">
        <f t="shared" si="125"/>
        <v>0</v>
      </c>
      <c r="AU84" s="110">
        <f t="shared" si="125"/>
        <v>0</v>
      </c>
      <c r="AV84" s="110">
        <f t="shared" si="125"/>
        <v>0</v>
      </c>
      <c r="AW84" s="110">
        <f t="shared" si="125"/>
        <v>0</v>
      </c>
      <c r="AX84" s="110">
        <f t="shared" si="125"/>
        <v>0</v>
      </c>
      <c r="AY84" s="110">
        <f t="shared" si="125"/>
        <v>2921000</v>
      </c>
      <c r="AZ84" s="110">
        <f t="shared" si="125"/>
        <v>0</v>
      </c>
      <c r="BA84" s="110">
        <f t="shared" si="125"/>
        <v>2921000</v>
      </c>
      <c r="BB84" s="110">
        <f t="shared" si="125"/>
        <v>0</v>
      </c>
    </row>
    <row r="85" spans="1:54" s="109" customFormat="1" ht="30" hidden="1" x14ac:dyDescent="0.25">
      <c r="A85" s="35" t="s">
        <v>54</v>
      </c>
      <c r="B85" s="35"/>
      <c r="C85" s="35"/>
      <c r="D85" s="35"/>
      <c r="E85" s="120">
        <v>851</v>
      </c>
      <c r="F85" s="143" t="s">
        <v>11</v>
      </c>
      <c r="G85" s="143" t="s">
        <v>39</v>
      </c>
      <c r="H85" s="148" t="s">
        <v>52</v>
      </c>
      <c r="I85" s="36">
        <v>610</v>
      </c>
      <c r="J85" s="110">
        <f>'6.ВС'!J56</f>
        <v>2921000</v>
      </c>
      <c r="K85" s="110">
        <f>'6.ВС'!K56</f>
        <v>0</v>
      </c>
      <c r="L85" s="110">
        <f>'6.ВС'!L56</f>
        <v>2921000</v>
      </c>
      <c r="M85" s="110">
        <f>'6.ВС'!M56</f>
        <v>0</v>
      </c>
      <c r="N85" s="110">
        <f>'6.ВС'!N56</f>
        <v>0</v>
      </c>
      <c r="O85" s="110">
        <f>'6.ВС'!O56</f>
        <v>0</v>
      </c>
      <c r="P85" s="110">
        <f>'6.ВС'!P56</f>
        <v>0</v>
      </c>
      <c r="Q85" s="110">
        <f>'6.ВС'!Q56</f>
        <v>0</v>
      </c>
      <c r="R85" s="110">
        <f>'6.ВС'!R56</f>
        <v>2921000</v>
      </c>
      <c r="S85" s="110">
        <f>'6.ВС'!S56</f>
        <v>0</v>
      </c>
      <c r="T85" s="110">
        <f>'6.ВС'!T56</f>
        <v>2921000</v>
      </c>
      <c r="U85" s="110">
        <f>'6.ВС'!U56</f>
        <v>0</v>
      </c>
      <c r="V85" s="110"/>
      <c r="W85" s="110"/>
      <c r="X85" s="110"/>
      <c r="Y85" s="110"/>
      <c r="Z85" s="110"/>
      <c r="AA85" s="110"/>
      <c r="AB85" s="110"/>
      <c r="AC85" s="110"/>
      <c r="AD85" s="110">
        <f>'6.ВС'!AE56</f>
        <v>2921000</v>
      </c>
      <c r="AE85" s="110">
        <f>'6.ВС'!AF56</f>
        <v>0</v>
      </c>
      <c r="AF85" s="110">
        <f>'6.ВС'!AG56</f>
        <v>2921000</v>
      </c>
      <c r="AG85" s="110">
        <f>'6.ВС'!AH56</f>
        <v>0</v>
      </c>
      <c r="AH85" s="110">
        <f>'6.ВС'!AI56</f>
        <v>0</v>
      </c>
      <c r="AI85" s="110">
        <f>'6.ВС'!AJ56</f>
        <v>0</v>
      </c>
      <c r="AJ85" s="110">
        <f>'6.ВС'!AK56</f>
        <v>0</v>
      </c>
      <c r="AK85" s="110">
        <f>'6.ВС'!AL56</f>
        <v>0</v>
      </c>
      <c r="AL85" s="110">
        <f>'6.ВС'!AM56</f>
        <v>2921000</v>
      </c>
      <c r="AM85" s="110">
        <f>'6.ВС'!AN56</f>
        <v>0</v>
      </c>
      <c r="AN85" s="110">
        <f>'6.ВС'!AO56</f>
        <v>2921000</v>
      </c>
      <c r="AO85" s="110">
        <f>'6.ВС'!AP56</f>
        <v>0</v>
      </c>
      <c r="AP85" s="110">
        <f>'6.ВС'!AQ56</f>
        <v>0</v>
      </c>
      <c r="AQ85" s="110">
        <f>'6.ВС'!AR56</f>
        <v>2921000</v>
      </c>
      <c r="AR85" s="110">
        <f>'6.ВС'!AS56</f>
        <v>0</v>
      </c>
      <c r="AS85" s="110">
        <f>'6.ВС'!AT56</f>
        <v>2921000</v>
      </c>
      <c r="AT85" s="110">
        <f>'6.ВС'!AU56</f>
        <v>0</v>
      </c>
      <c r="AU85" s="110">
        <f>'6.ВС'!AV56</f>
        <v>0</v>
      </c>
      <c r="AV85" s="110">
        <f>'6.ВС'!AW56</f>
        <v>0</v>
      </c>
      <c r="AW85" s="110">
        <f>'6.ВС'!AX56</f>
        <v>0</v>
      </c>
      <c r="AX85" s="110">
        <f>'6.ВС'!AY56</f>
        <v>0</v>
      </c>
      <c r="AY85" s="110">
        <f>'6.ВС'!AR56</f>
        <v>2921000</v>
      </c>
      <c r="AZ85" s="110">
        <f>'6.ВС'!AS56</f>
        <v>0</v>
      </c>
      <c r="BA85" s="110">
        <f>'6.ВС'!AT56</f>
        <v>2921000</v>
      </c>
      <c r="BB85" s="110">
        <f>'6.ВС'!AU56</f>
        <v>0</v>
      </c>
    </row>
    <row r="86" spans="1:54" s="109" customFormat="1" ht="30" hidden="1" x14ac:dyDescent="0.25">
      <c r="A86" s="174" t="s">
        <v>368</v>
      </c>
      <c r="B86" s="175"/>
      <c r="C86" s="175"/>
      <c r="D86" s="175"/>
      <c r="E86" s="176">
        <v>853</v>
      </c>
      <c r="F86" s="143" t="s">
        <v>11</v>
      </c>
      <c r="G86" s="143" t="s">
        <v>39</v>
      </c>
      <c r="H86" s="148" t="s">
        <v>375</v>
      </c>
      <c r="I86" s="143"/>
      <c r="J86" s="110">
        <f t="shared" ref="J86:AQ86" si="126">J88</f>
        <v>0</v>
      </c>
      <c r="K86" s="110">
        <f t="shared" ref="K86:N86" si="127">K88</f>
        <v>0</v>
      </c>
      <c r="L86" s="110">
        <f t="shared" si="127"/>
        <v>0</v>
      </c>
      <c r="M86" s="110">
        <f t="shared" si="127"/>
        <v>0</v>
      </c>
      <c r="N86" s="110">
        <f t="shared" si="127"/>
        <v>0</v>
      </c>
      <c r="O86" s="110">
        <f t="shared" ref="O86:U86" si="128">O88</f>
        <v>0</v>
      </c>
      <c r="P86" s="110">
        <f t="shared" si="128"/>
        <v>0</v>
      </c>
      <c r="Q86" s="110">
        <f t="shared" si="128"/>
        <v>0</v>
      </c>
      <c r="R86" s="110">
        <f t="shared" si="128"/>
        <v>0</v>
      </c>
      <c r="S86" s="110">
        <f t="shared" si="128"/>
        <v>0</v>
      </c>
      <c r="T86" s="110">
        <f t="shared" si="128"/>
        <v>0</v>
      </c>
      <c r="U86" s="110">
        <f t="shared" si="128"/>
        <v>0</v>
      </c>
      <c r="V86" s="110"/>
      <c r="W86" s="110"/>
      <c r="X86" s="110"/>
      <c r="Y86" s="110"/>
      <c r="Z86" s="110"/>
      <c r="AA86" s="110"/>
      <c r="AB86" s="110"/>
      <c r="AC86" s="110"/>
      <c r="AD86" s="110">
        <f t="shared" si="126"/>
        <v>3672300</v>
      </c>
      <c r="AE86" s="110">
        <f t="shared" ref="AE86:AG86" si="129">AE88</f>
        <v>0</v>
      </c>
      <c r="AF86" s="110">
        <f t="shared" si="129"/>
        <v>3672300</v>
      </c>
      <c r="AG86" s="110">
        <f t="shared" si="129"/>
        <v>0</v>
      </c>
      <c r="AH86" s="110">
        <f t="shared" ref="AH86:AP86" si="130">AH88</f>
        <v>0</v>
      </c>
      <c r="AI86" s="110">
        <f t="shared" si="130"/>
        <v>0</v>
      </c>
      <c r="AJ86" s="110">
        <f t="shared" si="130"/>
        <v>0</v>
      </c>
      <c r="AK86" s="110">
        <f t="shared" si="130"/>
        <v>0</v>
      </c>
      <c r="AL86" s="110">
        <f t="shared" si="130"/>
        <v>3672300</v>
      </c>
      <c r="AM86" s="110">
        <f t="shared" si="130"/>
        <v>0</v>
      </c>
      <c r="AN86" s="110">
        <f t="shared" si="130"/>
        <v>3672300</v>
      </c>
      <c r="AO86" s="110">
        <f t="shared" si="130"/>
        <v>0</v>
      </c>
      <c r="AP86" s="110">
        <f t="shared" si="130"/>
        <v>0</v>
      </c>
      <c r="AQ86" s="110">
        <f t="shared" si="126"/>
        <v>6800000</v>
      </c>
      <c r="AR86" s="110">
        <f t="shared" ref="AR86:BB86" si="131">AR88</f>
        <v>0</v>
      </c>
      <c r="AS86" s="110">
        <f t="shared" si="131"/>
        <v>6800000</v>
      </c>
      <c r="AT86" s="110">
        <f t="shared" si="131"/>
        <v>0</v>
      </c>
      <c r="AU86" s="110">
        <f t="shared" ref="AU86:AX86" si="132">AU88</f>
        <v>0</v>
      </c>
      <c r="AV86" s="110">
        <f t="shared" si="132"/>
        <v>0</v>
      </c>
      <c r="AW86" s="110">
        <f t="shared" si="132"/>
        <v>0</v>
      </c>
      <c r="AX86" s="110">
        <f t="shared" si="132"/>
        <v>0</v>
      </c>
      <c r="AY86" s="110">
        <f t="shared" si="131"/>
        <v>6800000</v>
      </c>
      <c r="AZ86" s="110">
        <f t="shared" si="131"/>
        <v>0</v>
      </c>
      <c r="BA86" s="110">
        <f t="shared" si="131"/>
        <v>6800000</v>
      </c>
      <c r="BB86" s="110">
        <f t="shared" si="131"/>
        <v>0</v>
      </c>
    </row>
    <row r="87" spans="1:54" s="109" customFormat="1" ht="75" hidden="1" x14ac:dyDescent="0.25">
      <c r="A87" s="177" t="s">
        <v>25</v>
      </c>
      <c r="B87" s="178" t="s">
        <v>11</v>
      </c>
      <c r="C87" s="178" t="s">
        <v>39</v>
      </c>
      <c r="D87" s="178" t="s">
        <v>375</v>
      </c>
      <c r="E87" s="178" t="s">
        <v>26</v>
      </c>
      <c r="F87" s="143" t="s">
        <v>11</v>
      </c>
      <c r="G87" s="143" t="s">
        <v>39</v>
      </c>
      <c r="H87" s="148" t="s">
        <v>375</v>
      </c>
      <c r="I87" s="143" t="s">
        <v>26</v>
      </c>
      <c r="J87" s="110">
        <f>J88</f>
        <v>0</v>
      </c>
      <c r="K87" s="110">
        <f t="shared" ref="K87:M87" si="133">K88</f>
        <v>0</v>
      </c>
      <c r="L87" s="110">
        <f t="shared" si="133"/>
        <v>0</v>
      </c>
      <c r="M87" s="110">
        <f t="shared" si="133"/>
        <v>0</v>
      </c>
      <c r="N87" s="110">
        <f>N88</f>
        <v>0</v>
      </c>
      <c r="O87" s="110">
        <f t="shared" ref="O87" si="134">O88</f>
        <v>0</v>
      </c>
      <c r="P87" s="110">
        <f t="shared" ref="P87" si="135">P88</f>
        <v>0</v>
      </c>
      <c r="Q87" s="110">
        <f t="shared" ref="Q87" si="136">Q88</f>
        <v>0</v>
      </c>
      <c r="R87" s="110">
        <f>R88</f>
        <v>0</v>
      </c>
      <c r="S87" s="110">
        <f t="shared" ref="S87" si="137">S88</f>
        <v>0</v>
      </c>
      <c r="T87" s="110">
        <f t="shared" ref="T87" si="138">T88</f>
        <v>0</v>
      </c>
      <c r="U87" s="110">
        <f t="shared" ref="U87" si="139">U88</f>
        <v>0</v>
      </c>
      <c r="V87" s="110"/>
      <c r="W87" s="110"/>
      <c r="X87" s="110"/>
      <c r="Y87" s="110"/>
      <c r="Z87" s="110"/>
      <c r="AA87" s="110"/>
      <c r="AB87" s="110"/>
      <c r="AC87" s="110"/>
      <c r="AD87" s="110">
        <f t="shared" ref="AD87:AX87" si="140">AD88</f>
        <v>3672300</v>
      </c>
      <c r="AE87" s="110">
        <f t="shared" si="140"/>
        <v>0</v>
      </c>
      <c r="AF87" s="110">
        <f t="shared" si="140"/>
        <v>3672300</v>
      </c>
      <c r="AG87" s="110">
        <f t="shared" si="140"/>
        <v>0</v>
      </c>
      <c r="AH87" s="110">
        <f t="shared" si="140"/>
        <v>0</v>
      </c>
      <c r="AI87" s="110">
        <f t="shared" si="140"/>
        <v>0</v>
      </c>
      <c r="AJ87" s="110">
        <f t="shared" si="140"/>
        <v>0</v>
      </c>
      <c r="AK87" s="110">
        <f t="shared" si="140"/>
        <v>0</v>
      </c>
      <c r="AL87" s="110">
        <f t="shared" si="140"/>
        <v>3672300</v>
      </c>
      <c r="AM87" s="110">
        <f t="shared" si="140"/>
        <v>0</v>
      </c>
      <c r="AN87" s="110">
        <f t="shared" si="140"/>
        <v>3672300</v>
      </c>
      <c r="AO87" s="110">
        <f t="shared" si="140"/>
        <v>0</v>
      </c>
      <c r="AP87" s="110">
        <f t="shared" si="140"/>
        <v>0</v>
      </c>
      <c r="AQ87" s="110">
        <f t="shared" si="140"/>
        <v>6800000</v>
      </c>
      <c r="AR87" s="110">
        <f t="shared" si="140"/>
        <v>0</v>
      </c>
      <c r="AS87" s="110">
        <f t="shared" si="140"/>
        <v>6800000</v>
      </c>
      <c r="AT87" s="110">
        <f t="shared" si="140"/>
        <v>0</v>
      </c>
      <c r="AU87" s="110">
        <f t="shared" si="140"/>
        <v>0</v>
      </c>
      <c r="AV87" s="110">
        <f t="shared" si="140"/>
        <v>0</v>
      </c>
      <c r="AW87" s="110">
        <f t="shared" si="140"/>
        <v>0</v>
      </c>
      <c r="AX87" s="110">
        <f t="shared" si="140"/>
        <v>0</v>
      </c>
      <c r="AY87" s="110">
        <f>AY88</f>
        <v>6800000</v>
      </c>
      <c r="AZ87" s="110">
        <f t="shared" ref="AZ87:BB87" si="141">AZ88</f>
        <v>0</v>
      </c>
      <c r="BA87" s="110">
        <f t="shared" si="141"/>
        <v>6800000</v>
      </c>
      <c r="BB87" s="110">
        <f t="shared" si="141"/>
        <v>0</v>
      </c>
    </row>
    <row r="88" spans="1:54" s="109" customFormat="1" hidden="1" x14ac:dyDescent="0.25">
      <c r="A88" s="111" t="s">
        <v>183</v>
      </c>
      <c r="B88" s="175"/>
      <c r="C88" s="175"/>
      <c r="D88" s="175"/>
      <c r="E88" s="176">
        <v>853</v>
      </c>
      <c r="F88" s="143" t="s">
        <v>11</v>
      </c>
      <c r="G88" s="143" t="s">
        <v>39</v>
      </c>
      <c r="H88" s="148" t="s">
        <v>375</v>
      </c>
      <c r="I88" s="143" t="s">
        <v>184</v>
      </c>
      <c r="J88" s="110">
        <f>'6.ВС'!J358</f>
        <v>0</v>
      </c>
      <c r="K88" s="110">
        <f>'6.ВС'!K358</f>
        <v>0</v>
      </c>
      <c r="L88" s="110">
        <f>'6.ВС'!L358</f>
        <v>0</v>
      </c>
      <c r="M88" s="110">
        <f>'6.ВС'!M358</f>
        <v>0</v>
      </c>
      <c r="N88" s="110">
        <f>'6.ВС'!N358</f>
        <v>0</v>
      </c>
      <c r="O88" s="110">
        <f>'6.ВС'!O358</f>
        <v>0</v>
      </c>
      <c r="P88" s="110">
        <f>'6.ВС'!P358</f>
        <v>0</v>
      </c>
      <c r="Q88" s="110">
        <f>'6.ВС'!Q358</f>
        <v>0</v>
      </c>
      <c r="R88" s="110">
        <f>'6.ВС'!R358</f>
        <v>0</v>
      </c>
      <c r="S88" s="110">
        <f>'6.ВС'!S358</f>
        <v>0</v>
      </c>
      <c r="T88" s="110">
        <f>'6.ВС'!T358</f>
        <v>0</v>
      </c>
      <c r="U88" s="110">
        <f>'6.ВС'!U358</f>
        <v>0</v>
      </c>
      <c r="V88" s="110"/>
      <c r="W88" s="110"/>
      <c r="X88" s="110"/>
      <c r="Y88" s="110"/>
      <c r="Z88" s="110"/>
      <c r="AA88" s="110"/>
      <c r="AB88" s="110"/>
      <c r="AC88" s="110"/>
      <c r="AD88" s="110">
        <f>'6.ВС'!AE358</f>
        <v>3672300</v>
      </c>
      <c r="AE88" s="110">
        <f>'6.ВС'!AF358</f>
        <v>0</v>
      </c>
      <c r="AF88" s="110">
        <f>'6.ВС'!AG358</f>
        <v>3672300</v>
      </c>
      <c r="AG88" s="110">
        <f>'6.ВС'!AH358</f>
        <v>0</v>
      </c>
      <c r="AH88" s="110">
        <f>'6.ВС'!AI358</f>
        <v>0</v>
      </c>
      <c r="AI88" s="110">
        <f>'6.ВС'!AJ358</f>
        <v>0</v>
      </c>
      <c r="AJ88" s="110">
        <f>'6.ВС'!AK358</f>
        <v>0</v>
      </c>
      <c r="AK88" s="110">
        <f>'6.ВС'!AL358</f>
        <v>0</v>
      </c>
      <c r="AL88" s="110">
        <f>'6.ВС'!AM358</f>
        <v>3672300</v>
      </c>
      <c r="AM88" s="110">
        <f>'6.ВС'!AN358</f>
        <v>0</v>
      </c>
      <c r="AN88" s="110">
        <f>'6.ВС'!AO358</f>
        <v>3672300</v>
      </c>
      <c r="AO88" s="110">
        <f>'6.ВС'!AP358</f>
        <v>0</v>
      </c>
      <c r="AP88" s="110">
        <f>'6.ВС'!AQ358</f>
        <v>0</v>
      </c>
      <c r="AQ88" s="110">
        <f>'6.ВС'!AR358</f>
        <v>6800000</v>
      </c>
      <c r="AR88" s="110">
        <f>'6.ВС'!AS358</f>
        <v>0</v>
      </c>
      <c r="AS88" s="110">
        <f>'6.ВС'!AT358</f>
        <v>6800000</v>
      </c>
      <c r="AT88" s="110">
        <f>'6.ВС'!AU358</f>
        <v>0</v>
      </c>
      <c r="AU88" s="110">
        <f>'6.ВС'!AV358</f>
        <v>0</v>
      </c>
      <c r="AV88" s="110">
        <f>'6.ВС'!AW358</f>
        <v>0</v>
      </c>
      <c r="AW88" s="110">
        <f>'6.ВС'!AX358</f>
        <v>0</v>
      </c>
      <c r="AX88" s="110">
        <f>'6.ВС'!AY358</f>
        <v>0</v>
      </c>
      <c r="AY88" s="110">
        <f>'6.ВС'!AR358</f>
        <v>6800000</v>
      </c>
      <c r="AZ88" s="110">
        <f>'6.ВС'!AS358</f>
        <v>0</v>
      </c>
      <c r="BA88" s="110">
        <f>'6.ВС'!AT358</f>
        <v>6800000</v>
      </c>
      <c r="BB88" s="110">
        <f>'6.ВС'!AU358</f>
        <v>0</v>
      </c>
    </row>
    <row r="89" spans="1:54" s="12" customFormat="1" hidden="1" x14ac:dyDescent="0.25">
      <c r="A89" s="158" t="s">
        <v>55</v>
      </c>
      <c r="B89" s="146"/>
      <c r="C89" s="146"/>
      <c r="D89" s="146"/>
      <c r="E89" s="36">
        <v>851</v>
      </c>
      <c r="F89" s="25" t="s">
        <v>56</v>
      </c>
      <c r="G89" s="25"/>
      <c r="H89" s="90"/>
      <c r="I89" s="25"/>
      <c r="J89" s="26">
        <f t="shared" ref="J89:BB90" si="142">J90</f>
        <v>1617579</v>
      </c>
      <c r="K89" s="26">
        <f t="shared" si="142"/>
        <v>1010987</v>
      </c>
      <c r="L89" s="26">
        <f t="shared" si="142"/>
        <v>0</v>
      </c>
      <c r="M89" s="26">
        <f t="shared" si="142"/>
        <v>606592</v>
      </c>
      <c r="N89" s="26">
        <f t="shared" si="142"/>
        <v>0</v>
      </c>
      <c r="O89" s="26">
        <f t="shared" si="142"/>
        <v>0</v>
      </c>
      <c r="P89" s="26">
        <f t="shared" si="142"/>
        <v>0</v>
      </c>
      <c r="Q89" s="26">
        <f t="shared" si="142"/>
        <v>0</v>
      </c>
      <c r="R89" s="26">
        <f t="shared" si="142"/>
        <v>1617579</v>
      </c>
      <c r="S89" s="26">
        <f t="shared" si="142"/>
        <v>1010987</v>
      </c>
      <c r="T89" s="26">
        <f t="shared" si="142"/>
        <v>0</v>
      </c>
      <c r="U89" s="26">
        <f t="shared" si="142"/>
        <v>606592</v>
      </c>
      <c r="V89" s="26"/>
      <c r="W89" s="26"/>
      <c r="X89" s="26"/>
      <c r="Y89" s="26"/>
      <c r="Z89" s="26"/>
      <c r="AA89" s="26"/>
      <c r="AB89" s="26"/>
      <c r="AC89" s="26"/>
      <c r="AD89" s="26">
        <f t="shared" si="142"/>
        <v>1631943</v>
      </c>
      <c r="AE89" s="26">
        <f t="shared" si="142"/>
        <v>1019964</v>
      </c>
      <c r="AF89" s="26">
        <f t="shared" si="142"/>
        <v>0</v>
      </c>
      <c r="AG89" s="26">
        <f t="shared" si="142"/>
        <v>611979</v>
      </c>
      <c r="AH89" s="26">
        <f t="shared" si="142"/>
        <v>0</v>
      </c>
      <c r="AI89" s="26">
        <f t="shared" si="142"/>
        <v>0</v>
      </c>
      <c r="AJ89" s="26">
        <f t="shared" si="142"/>
        <v>0</v>
      </c>
      <c r="AK89" s="26">
        <f t="shared" si="142"/>
        <v>0</v>
      </c>
      <c r="AL89" s="26">
        <f t="shared" si="142"/>
        <v>1631943</v>
      </c>
      <c r="AM89" s="26">
        <f t="shared" si="142"/>
        <v>1019964</v>
      </c>
      <c r="AN89" s="26">
        <f t="shared" si="142"/>
        <v>0</v>
      </c>
      <c r="AO89" s="26">
        <f t="shared" si="142"/>
        <v>611979</v>
      </c>
      <c r="AP89" s="26">
        <f t="shared" si="142"/>
        <v>0</v>
      </c>
      <c r="AQ89" s="26">
        <f t="shared" si="142"/>
        <v>1694998</v>
      </c>
      <c r="AR89" s="26">
        <f t="shared" si="142"/>
        <v>1059374</v>
      </c>
      <c r="AS89" s="26">
        <f t="shared" si="142"/>
        <v>0</v>
      </c>
      <c r="AT89" s="26">
        <f t="shared" si="142"/>
        <v>635624</v>
      </c>
      <c r="AU89" s="26">
        <f t="shared" si="142"/>
        <v>0</v>
      </c>
      <c r="AV89" s="26">
        <f t="shared" si="142"/>
        <v>0</v>
      </c>
      <c r="AW89" s="26">
        <f t="shared" si="142"/>
        <v>0</v>
      </c>
      <c r="AX89" s="26">
        <f t="shared" si="142"/>
        <v>0</v>
      </c>
      <c r="AY89" s="26">
        <f t="shared" si="142"/>
        <v>1694998</v>
      </c>
      <c r="AZ89" s="26">
        <f t="shared" si="142"/>
        <v>1059374</v>
      </c>
      <c r="BA89" s="26">
        <f t="shared" si="142"/>
        <v>0</v>
      </c>
      <c r="BB89" s="26">
        <f t="shared" si="142"/>
        <v>635624</v>
      </c>
    </row>
    <row r="90" spans="1:54" s="151" customFormat="1" ht="42.75" hidden="1" x14ac:dyDescent="0.25">
      <c r="A90" s="158" t="s">
        <v>57</v>
      </c>
      <c r="B90" s="23"/>
      <c r="C90" s="23"/>
      <c r="D90" s="23"/>
      <c r="E90" s="36">
        <v>851</v>
      </c>
      <c r="F90" s="25" t="s">
        <v>56</v>
      </c>
      <c r="G90" s="25" t="s">
        <v>58</v>
      </c>
      <c r="H90" s="90"/>
      <c r="I90" s="25"/>
      <c r="J90" s="26">
        <f t="shared" si="142"/>
        <v>1617579</v>
      </c>
      <c r="K90" s="26">
        <f t="shared" si="142"/>
        <v>1010987</v>
      </c>
      <c r="L90" s="26">
        <f t="shared" si="142"/>
        <v>0</v>
      </c>
      <c r="M90" s="26">
        <f t="shared" si="142"/>
        <v>606592</v>
      </c>
      <c r="N90" s="26">
        <f t="shared" si="142"/>
        <v>0</v>
      </c>
      <c r="O90" s="26">
        <f t="shared" si="142"/>
        <v>0</v>
      </c>
      <c r="P90" s="26">
        <f t="shared" si="142"/>
        <v>0</v>
      </c>
      <c r="Q90" s="26">
        <f t="shared" si="142"/>
        <v>0</v>
      </c>
      <c r="R90" s="26">
        <f t="shared" si="142"/>
        <v>1617579</v>
      </c>
      <c r="S90" s="26">
        <f t="shared" si="142"/>
        <v>1010987</v>
      </c>
      <c r="T90" s="26">
        <f t="shared" si="142"/>
        <v>0</v>
      </c>
      <c r="U90" s="26">
        <f t="shared" si="142"/>
        <v>606592</v>
      </c>
      <c r="V90" s="26"/>
      <c r="W90" s="26"/>
      <c r="X90" s="26"/>
      <c r="Y90" s="26"/>
      <c r="Z90" s="26"/>
      <c r="AA90" s="26"/>
      <c r="AB90" s="26"/>
      <c r="AC90" s="26"/>
      <c r="AD90" s="26">
        <f t="shared" si="142"/>
        <v>1631943</v>
      </c>
      <c r="AE90" s="26">
        <f t="shared" si="142"/>
        <v>1019964</v>
      </c>
      <c r="AF90" s="26">
        <f t="shared" si="142"/>
        <v>0</v>
      </c>
      <c r="AG90" s="26">
        <f t="shared" si="142"/>
        <v>611979</v>
      </c>
      <c r="AH90" s="26">
        <f t="shared" si="142"/>
        <v>0</v>
      </c>
      <c r="AI90" s="26">
        <f t="shared" si="142"/>
        <v>0</v>
      </c>
      <c r="AJ90" s="26">
        <f t="shared" si="142"/>
        <v>0</v>
      </c>
      <c r="AK90" s="26">
        <f t="shared" si="142"/>
        <v>0</v>
      </c>
      <c r="AL90" s="26">
        <f t="shared" si="142"/>
        <v>1631943</v>
      </c>
      <c r="AM90" s="26">
        <f t="shared" si="142"/>
        <v>1019964</v>
      </c>
      <c r="AN90" s="26">
        <f t="shared" si="142"/>
        <v>0</v>
      </c>
      <c r="AO90" s="26">
        <f t="shared" si="142"/>
        <v>611979</v>
      </c>
      <c r="AP90" s="26">
        <f t="shared" si="142"/>
        <v>0</v>
      </c>
      <c r="AQ90" s="26">
        <f t="shared" si="142"/>
        <v>1694998</v>
      </c>
      <c r="AR90" s="26">
        <f t="shared" si="142"/>
        <v>1059374</v>
      </c>
      <c r="AS90" s="26">
        <f t="shared" si="142"/>
        <v>0</v>
      </c>
      <c r="AT90" s="26">
        <f t="shared" si="142"/>
        <v>635624</v>
      </c>
      <c r="AU90" s="26">
        <f t="shared" si="142"/>
        <v>0</v>
      </c>
      <c r="AV90" s="26">
        <f t="shared" si="142"/>
        <v>0</v>
      </c>
      <c r="AW90" s="26">
        <f t="shared" si="142"/>
        <v>0</v>
      </c>
      <c r="AX90" s="26">
        <f t="shared" si="142"/>
        <v>0</v>
      </c>
      <c r="AY90" s="26">
        <f t="shared" si="142"/>
        <v>1694998</v>
      </c>
      <c r="AZ90" s="26">
        <f t="shared" si="142"/>
        <v>1059374</v>
      </c>
      <c r="BA90" s="26">
        <f t="shared" si="142"/>
        <v>0</v>
      </c>
      <c r="BB90" s="26">
        <f t="shared" si="142"/>
        <v>635624</v>
      </c>
    </row>
    <row r="91" spans="1:54" s="150" customFormat="1" ht="75" hidden="1" x14ac:dyDescent="0.25">
      <c r="A91" s="155" t="s">
        <v>59</v>
      </c>
      <c r="B91" s="111"/>
      <c r="C91" s="111"/>
      <c r="D91" s="111"/>
      <c r="E91" s="36">
        <v>851</v>
      </c>
      <c r="F91" s="120" t="s">
        <v>56</v>
      </c>
      <c r="G91" s="120" t="s">
        <v>58</v>
      </c>
      <c r="H91" s="120" t="s">
        <v>60</v>
      </c>
      <c r="I91" s="120" t="s">
        <v>61</v>
      </c>
      <c r="J91" s="110">
        <f t="shared" ref="J91" si="143">J92+J94+J96</f>
        <v>1617579</v>
      </c>
      <c r="K91" s="110">
        <f t="shared" ref="K91:N91" si="144">K92+K94+K96</f>
        <v>1010987</v>
      </c>
      <c r="L91" s="110">
        <f t="shared" si="144"/>
        <v>0</v>
      </c>
      <c r="M91" s="110">
        <f t="shared" si="144"/>
        <v>606592</v>
      </c>
      <c r="N91" s="110">
        <f t="shared" si="144"/>
        <v>0</v>
      </c>
      <c r="O91" s="110">
        <f t="shared" ref="O91:U91" si="145">O92+O94+O96</f>
        <v>0</v>
      </c>
      <c r="P91" s="110">
        <f t="shared" si="145"/>
        <v>0</v>
      </c>
      <c r="Q91" s="110">
        <f t="shared" si="145"/>
        <v>0</v>
      </c>
      <c r="R91" s="110">
        <f t="shared" si="145"/>
        <v>1617579</v>
      </c>
      <c r="S91" s="110">
        <f t="shared" si="145"/>
        <v>1010987</v>
      </c>
      <c r="T91" s="110">
        <f t="shared" si="145"/>
        <v>0</v>
      </c>
      <c r="U91" s="110">
        <f t="shared" si="145"/>
        <v>606592</v>
      </c>
      <c r="V91" s="110"/>
      <c r="W91" s="110"/>
      <c r="X91" s="110"/>
      <c r="Y91" s="110"/>
      <c r="Z91" s="110"/>
      <c r="AA91" s="110"/>
      <c r="AB91" s="110"/>
      <c r="AC91" s="110"/>
      <c r="AD91" s="110">
        <f t="shared" ref="AD91:AQ91" si="146">AD92+AD94+AD96</f>
        <v>1631943</v>
      </c>
      <c r="AE91" s="110">
        <f t="shared" ref="AE91:AG91" si="147">AE92+AE94+AE96</f>
        <v>1019964</v>
      </c>
      <c r="AF91" s="110">
        <f t="shared" si="147"/>
        <v>0</v>
      </c>
      <c r="AG91" s="110">
        <f t="shared" si="147"/>
        <v>611979</v>
      </c>
      <c r="AH91" s="110">
        <f t="shared" ref="AH91:AP91" si="148">AH92+AH94+AH96</f>
        <v>0</v>
      </c>
      <c r="AI91" s="110">
        <f t="shared" si="148"/>
        <v>0</v>
      </c>
      <c r="AJ91" s="110">
        <f t="shared" si="148"/>
        <v>0</v>
      </c>
      <c r="AK91" s="110">
        <f t="shared" si="148"/>
        <v>0</v>
      </c>
      <c r="AL91" s="110">
        <f t="shared" si="148"/>
        <v>1631943</v>
      </c>
      <c r="AM91" s="110">
        <f t="shared" si="148"/>
        <v>1019964</v>
      </c>
      <c r="AN91" s="110">
        <f t="shared" si="148"/>
        <v>0</v>
      </c>
      <c r="AO91" s="110">
        <f t="shared" si="148"/>
        <v>611979</v>
      </c>
      <c r="AP91" s="110">
        <f t="shared" si="148"/>
        <v>0</v>
      </c>
      <c r="AQ91" s="110">
        <f t="shared" si="146"/>
        <v>1694998</v>
      </c>
      <c r="AR91" s="110">
        <f t="shared" ref="AR91:BB91" si="149">AR92+AR94+AR96</f>
        <v>1059374</v>
      </c>
      <c r="AS91" s="110">
        <f t="shared" si="149"/>
        <v>0</v>
      </c>
      <c r="AT91" s="110">
        <f t="shared" si="149"/>
        <v>635624</v>
      </c>
      <c r="AU91" s="110">
        <f t="shared" ref="AU91:AX91" si="150">AU92+AU94+AU96</f>
        <v>0</v>
      </c>
      <c r="AV91" s="110">
        <f t="shared" si="150"/>
        <v>0</v>
      </c>
      <c r="AW91" s="110">
        <f t="shared" si="150"/>
        <v>0</v>
      </c>
      <c r="AX91" s="110">
        <f t="shared" si="150"/>
        <v>0</v>
      </c>
      <c r="AY91" s="110">
        <f t="shared" si="149"/>
        <v>1694998</v>
      </c>
      <c r="AZ91" s="110">
        <f t="shared" si="149"/>
        <v>1059374</v>
      </c>
      <c r="BA91" s="110">
        <f t="shared" si="149"/>
        <v>0</v>
      </c>
      <c r="BB91" s="110">
        <f t="shared" si="149"/>
        <v>635624</v>
      </c>
    </row>
    <row r="92" spans="1:54" s="109" customFormat="1" ht="165" hidden="1" x14ac:dyDescent="0.25">
      <c r="A92" s="111" t="s">
        <v>16</v>
      </c>
      <c r="B92" s="120"/>
      <c r="C92" s="120"/>
      <c r="D92" s="120"/>
      <c r="E92" s="120">
        <v>851</v>
      </c>
      <c r="F92" s="143" t="s">
        <v>56</v>
      </c>
      <c r="G92" s="143" t="s">
        <v>58</v>
      </c>
      <c r="H92" s="120" t="s">
        <v>60</v>
      </c>
      <c r="I92" s="143" t="s">
        <v>18</v>
      </c>
      <c r="J92" s="110">
        <f t="shared" ref="J92:BB92" si="151">J93</f>
        <v>572900</v>
      </c>
      <c r="K92" s="110">
        <f t="shared" si="151"/>
        <v>0</v>
      </c>
      <c r="L92" s="110">
        <f t="shared" si="151"/>
        <v>0</v>
      </c>
      <c r="M92" s="110">
        <f t="shared" si="151"/>
        <v>572900</v>
      </c>
      <c r="N92" s="110">
        <f t="shared" si="151"/>
        <v>0</v>
      </c>
      <c r="O92" s="110">
        <f t="shared" si="151"/>
        <v>0</v>
      </c>
      <c r="P92" s="110">
        <f t="shared" si="151"/>
        <v>0</v>
      </c>
      <c r="Q92" s="110">
        <f t="shared" si="151"/>
        <v>0</v>
      </c>
      <c r="R92" s="110">
        <f t="shared" si="151"/>
        <v>572900</v>
      </c>
      <c r="S92" s="110">
        <f t="shared" si="151"/>
        <v>0</v>
      </c>
      <c r="T92" s="110">
        <f t="shared" si="151"/>
        <v>0</v>
      </c>
      <c r="U92" s="110">
        <f t="shared" si="151"/>
        <v>572900</v>
      </c>
      <c r="V92" s="110"/>
      <c r="W92" s="110"/>
      <c r="X92" s="110"/>
      <c r="Y92" s="110"/>
      <c r="Z92" s="110"/>
      <c r="AA92" s="110"/>
      <c r="AB92" s="110"/>
      <c r="AC92" s="110"/>
      <c r="AD92" s="110">
        <f t="shared" si="151"/>
        <v>585770</v>
      </c>
      <c r="AE92" s="110">
        <f t="shared" si="151"/>
        <v>0</v>
      </c>
      <c r="AF92" s="110">
        <f t="shared" si="151"/>
        <v>0</v>
      </c>
      <c r="AG92" s="110">
        <f t="shared" si="151"/>
        <v>585770</v>
      </c>
      <c r="AH92" s="110">
        <f t="shared" si="151"/>
        <v>0</v>
      </c>
      <c r="AI92" s="110">
        <f t="shared" si="151"/>
        <v>0</v>
      </c>
      <c r="AJ92" s="110">
        <f t="shared" si="151"/>
        <v>0</v>
      </c>
      <c r="AK92" s="110">
        <f t="shared" si="151"/>
        <v>0</v>
      </c>
      <c r="AL92" s="110">
        <f t="shared" si="151"/>
        <v>585770</v>
      </c>
      <c r="AM92" s="110">
        <f t="shared" si="151"/>
        <v>0</v>
      </c>
      <c r="AN92" s="110">
        <f t="shared" si="151"/>
        <v>0</v>
      </c>
      <c r="AO92" s="110">
        <f t="shared" si="151"/>
        <v>585770</v>
      </c>
      <c r="AP92" s="110">
        <f t="shared" si="151"/>
        <v>0</v>
      </c>
      <c r="AQ92" s="110">
        <f t="shared" si="151"/>
        <v>603300</v>
      </c>
      <c r="AR92" s="110">
        <f t="shared" si="151"/>
        <v>0</v>
      </c>
      <c r="AS92" s="110">
        <f t="shared" si="151"/>
        <v>0</v>
      </c>
      <c r="AT92" s="110">
        <f t="shared" si="151"/>
        <v>603300</v>
      </c>
      <c r="AU92" s="110">
        <f t="shared" si="151"/>
        <v>0</v>
      </c>
      <c r="AV92" s="110">
        <f t="shared" si="151"/>
        <v>0</v>
      </c>
      <c r="AW92" s="110">
        <f t="shared" si="151"/>
        <v>0</v>
      </c>
      <c r="AX92" s="110">
        <f t="shared" si="151"/>
        <v>0</v>
      </c>
      <c r="AY92" s="110">
        <f t="shared" si="151"/>
        <v>603300</v>
      </c>
      <c r="AZ92" s="110">
        <f t="shared" si="151"/>
        <v>0</v>
      </c>
      <c r="BA92" s="110">
        <f t="shared" si="151"/>
        <v>0</v>
      </c>
      <c r="BB92" s="110">
        <f t="shared" si="151"/>
        <v>603300</v>
      </c>
    </row>
    <row r="93" spans="1:54" s="109" customFormat="1" ht="60" hidden="1" x14ac:dyDescent="0.25">
      <c r="A93" s="111" t="s">
        <v>8</v>
      </c>
      <c r="B93" s="120"/>
      <c r="C93" s="120"/>
      <c r="D93" s="120"/>
      <c r="E93" s="120">
        <v>851</v>
      </c>
      <c r="F93" s="143" t="s">
        <v>56</v>
      </c>
      <c r="G93" s="143" t="s">
        <v>58</v>
      </c>
      <c r="H93" s="120" t="s">
        <v>60</v>
      </c>
      <c r="I93" s="143" t="s">
        <v>19</v>
      </c>
      <c r="J93" s="110">
        <f>'6.ВС'!J61</f>
        <v>572900</v>
      </c>
      <c r="K93" s="110">
        <f>'6.ВС'!K61</f>
        <v>0</v>
      </c>
      <c r="L93" s="110">
        <f>'6.ВС'!L61</f>
        <v>0</v>
      </c>
      <c r="M93" s="110">
        <f>'6.ВС'!M61</f>
        <v>572900</v>
      </c>
      <c r="N93" s="110">
        <f>'6.ВС'!N61</f>
        <v>0</v>
      </c>
      <c r="O93" s="110">
        <f>'6.ВС'!O61</f>
        <v>0</v>
      </c>
      <c r="P93" s="110">
        <f>'6.ВС'!P61</f>
        <v>0</v>
      </c>
      <c r="Q93" s="110">
        <f>'6.ВС'!Q61</f>
        <v>0</v>
      </c>
      <c r="R93" s="110">
        <f>'6.ВС'!R61</f>
        <v>572900</v>
      </c>
      <c r="S93" s="110">
        <f>'6.ВС'!S61</f>
        <v>0</v>
      </c>
      <c r="T93" s="110">
        <f>'6.ВС'!T61</f>
        <v>0</v>
      </c>
      <c r="U93" s="110">
        <f>'6.ВС'!U61</f>
        <v>572900</v>
      </c>
      <c r="V93" s="110"/>
      <c r="W93" s="110"/>
      <c r="X93" s="110"/>
      <c r="Y93" s="110"/>
      <c r="Z93" s="110"/>
      <c r="AA93" s="110"/>
      <c r="AB93" s="110"/>
      <c r="AC93" s="110"/>
      <c r="AD93" s="110">
        <f>'6.ВС'!AE61</f>
        <v>585770</v>
      </c>
      <c r="AE93" s="110">
        <f>'6.ВС'!AF61</f>
        <v>0</v>
      </c>
      <c r="AF93" s="110">
        <f>'6.ВС'!AG61</f>
        <v>0</v>
      </c>
      <c r="AG93" s="110">
        <f>'6.ВС'!AH61</f>
        <v>585770</v>
      </c>
      <c r="AH93" s="110">
        <f>'6.ВС'!AI61</f>
        <v>0</v>
      </c>
      <c r="AI93" s="110">
        <f>'6.ВС'!AJ61</f>
        <v>0</v>
      </c>
      <c r="AJ93" s="110">
        <f>'6.ВС'!AK61</f>
        <v>0</v>
      </c>
      <c r="AK93" s="110">
        <f>'6.ВС'!AL61</f>
        <v>0</v>
      </c>
      <c r="AL93" s="110">
        <f>'6.ВС'!AM61</f>
        <v>585770</v>
      </c>
      <c r="AM93" s="110">
        <f>'6.ВС'!AN61</f>
        <v>0</v>
      </c>
      <c r="AN93" s="110">
        <f>'6.ВС'!AO61</f>
        <v>0</v>
      </c>
      <c r="AO93" s="110">
        <f>'6.ВС'!AP61</f>
        <v>585770</v>
      </c>
      <c r="AP93" s="110">
        <f>'6.ВС'!AQ61</f>
        <v>0</v>
      </c>
      <c r="AQ93" s="110">
        <f>'6.ВС'!AR61</f>
        <v>603300</v>
      </c>
      <c r="AR93" s="110">
        <f>'6.ВС'!AS61</f>
        <v>0</v>
      </c>
      <c r="AS93" s="110">
        <f>'6.ВС'!AT61</f>
        <v>0</v>
      </c>
      <c r="AT93" s="110">
        <f>'6.ВС'!AU61</f>
        <v>603300</v>
      </c>
      <c r="AU93" s="110">
        <f>'6.ВС'!AV61</f>
        <v>0</v>
      </c>
      <c r="AV93" s="110">
        <f>'6.ВС'!AW61</f>
        <v>0</v>
      </c>
      <c r="AW93" s="110">
        <f>'6.ВС'!AX61</f>
        <v>0</v>
      </c>
      <c r="AX93" s="110">
        <f>'6.ВС'!AY61</f>
        <v>0</v>
      </c>
      <c r="AY93" s="110">
        <f>'6.ВС'!AR61</f>
        <v>603300</v>
      </c>
      <c r="AZ93" s="110">
        <f>'6.ВС'!AS61</f>
        <v>0</v>
      </c>
      <c r="BA93" s="110">
        <f>'6.ВС'!AT61</f>
        <v>0</v>
      </c>
      <c r="BB93" s="110">
        <f>'6.ВС'!AU61</f>
        <v>603300</v>
      </c>
    </row>
    <row r="94" spans="1:54" s="109" customFormat="1" ht="60" hidden="1" x14ac:dyDescent="0.25">
      <c r="A94" s="35" t="s">
        <v>22</v>
      </c>
      <c r="B94" s="120"/>
      <c r="C94" s="120"/>
      <c r="D94" s="120"/>
      <c r="E94" s="120">
        <v>851</v>
      </c>
      <c r="F94" s="143" t="s">
        <v>56</v>
      </c>
      <c r="G94" s="143" t="s">
        <v>58</v>
      </c>
      <c r="H94" s="120" t="s">
        <v>60</v>
      </c>
      <c r="I94" s="143" t="s">
        <v>23</v>
      </c>
      <c r="J94" s="110">
        <f t="shared" ref="J94:BB94" si="152">J95</f>
        <v>33692</v>
      </c>
      <c r="K94" s="110">
        <f t="shared" si="152"/>
        <v>0</v>
      </c>
      <c r="L94" s="110">
        <f t="shared" si="152"/>
        <v>0</v>
      </c>
      <c r="M94" s="110">
        <f t="shared" si="152"/>
        <v>33692</v>
      </c>
      <c r="N94" s="110">
        <f t="shared" si="152"/>
        <v>0</v>
      </c>
      <c r="O94" s="110">
        <f t="shared" si="152"/>
        <v>0</v>
      </c>
      <c r="P94" s="110">
        <f t="shared" si="152"/>
        <v>0</v>
      </c>
      <c r="Q94" s="110">
        <f t="shared" si="152"/>
        <v>0</v>
      </c>
      <c r="R94" s="110">
        <f t="shared" si="152"/>
        <v>33692</v>
      </c>
      <c r="S94" s="110">
        <f t="shared" si="152"/>
        <v>0</v>
      </c>
      <c r="T94" s="110">
        <f t="shared" si="152"/>
        <v>0</v>
      </c>
      <c r="U94" s="110">
        <f t="shared" si="152"/>
        <v>33692</v>
      </c>
      <c r="V94" s="110"/>
      <c r="W94" s="110"/>
      <c r="X94" s="110"/>
      <c r="Y94" s="110"/>
      <c r="Z94" s="110"/>
      <c r="AA94" s="110"/>
      <c r="AB94" s="110"/>
      <c r="AC94" s="110"/>
      <c r="AD94" s="110">
        <f t="shared" si="152"/>
        <v>26209</v>
      </c>
      <c r="AE94" s="110">
        <f t="shared" si="152"/>
        <v>0</v>
      </c>
      <c r="AF94" s="110">
        <f t="shared" si="152"/>
        <v>0</v>
      </c>
      <c r="AG94" s="110">
        <f t="shared" si="152"/>
        <v>26209</v>
      </c>
      <c r="AH94" s="110">
        <f t="shared" si="152"/>
        <v>0</v>
      </c>
      <c r="AI94" s="110">
        <f t="shared" si="152"/>
        <v>0</v>
      </c>
      <c r="AJ94" s="110">
        <f t="shared" si="152"/>
        <v>0</v>
      </c>
      <c r="AK94" s="110">
        <f t="shared" si="152"/>
        <v>0</v>
      </c>
      <c r="AL94" s="110">
        <f t="shared" si="152"/>
        <v>26209</v>
      </c>
      <c r="AM94" s="110">
        <f t="shared" si="152"/>
        <v>0</v>
      </c>
      <c r="AN94" s="110">
        <f t="shared" si="152"/>
        <v>0</v>
      </c>
      <c r="AO94" s="110">
        <f t="shared" si="152"/>
        <v>26209</v>
      </c>
      <c r="AP94" s="110">
        <f t="shared" si="152"/>
        <v>0</v>
      </c>
      <c r="AQ94" s="110">
        <f t="shared" si="152"/>
        <v>32324</v>
      </c>
      <c r="AR94" s="110">
        <f t="shared" si="152"/>
        <v>0</v>
      </c>
      <c r="AS94" s="110">
        <f t="shared" si="152"/>
        <v>0</v>
      </c>
      <c r="AT94" s="110">
        <f t="shared" si="152"/>
        <v>32324</v>
      </c>
      <c r="AU94" s="110">
        <f t="shared" si="152"/>
        <v>0</v>
      </c>
      <c r="AV94" s="110">
        <f t="shared" si="152"/>
        <v>0</v>
      </c>
      <c r="AW94" s="110">
        <f t="shared" si="152"/>
        <v>0</v>
      </c>
      <c r="AX94" s="110">
        <f t="shared" si="152"/>
        <v>0</v>
      </c>
      <c r="AY94" s="110">
        <f t="shared" si="152"/>
        <v>32324</v>
      </c>
      <c r="AZ94" s="110">
        <f t="shared" si="152"/>
        <v>0</v>
      </c>
      <c r="BA94" s="110">
        <f t="shared" si="152"/>
        <v>0</v>
      </c>
      <c r="BB94" s="110">
        <f t="shared" si="152"/>
        <v>32324</v>
      </c>
    </row>
    <row r="95" spans="1:54" s="109" customFormat="1" ht="75" hidden="1" x14ac:dyDescent="0.25">
      <c r="A95" s="35" t="s">
        <v>9</v>
      </c>
      <c r="B95" s="120"/>
      <c r="C95" s="120"/>
      <c r="D95" s="120"/>
      <c r="E95" s="120">
        <v>851</v>
      </c>
      <c r="F95" s="143" t="s">
        <v>56</v>
      </c>
      <c r="G95" s="143" t="s">
        <v>58</v>
      </c>
      <c r="H95" s="120" t="s">
        <v>60</v>
      </c>
      <c r="I95" s="143" t="s">
        <v>24</v>
      </c>
      <c r="J95" s="110">
        <f>'6.ВС'!J63</f>
        <v>33692</v>
      </c>
      <c r="K95" s="110">
        <f>'6.ВС'!K63</f>
        <v>0</v>
      </c>
      <c r="L95" s="110">
        <f>'6.ВС'!L63</f>
        <v>0</v>
      </c>
      <c r="M95" s="110">
        <f>'6.ВС'!M63</f>
        <v>33692</v>
      </c>
      <c r="N95" s="110">
        <f>'6.ВС'!N63</f>
        <v>0</v>
      </c>
      <c r="O95" s="110">
        <f>'6.ВС'!O63</f>
        <v>0</v>
      </c>
      <c r="P95" s="110">
        <f>'6.ВС'!P63</f>
        <v>0</v>
      </c>
      <c r="Q95" s="110">
        <f>'6.ВС'!Q63</f>
        <v>0</v>
      </c>
      <c r="R95" s="110">
        <f>'6.ВС'!R63</f>
        <v>33692</v>
      </c>
      <c r="S95" s="110">
        <f>'6.ВС'!S63</f>
        <v>0</v>
      </c>
      <c r="T95" s="110">
        <f>'6.ВС'!T63</f>
        <v>0</v>
      </c>
      <c r="U95" s="110">
        <f>'6.ВС'!U63</f>
        <v>33692</v>
      </c>
      <c r="V95" s="110"/>
      <c r="W95" s="110"/>
      <c r="X95" s="110"/>
      <c r="Y95" s="110"/>
      <c r="Z95" s="110"/>
      <c r="AA95" s="110"/>
      <c r="AB95" s="110"/>
      <c r="AC95" s="110"/>
      <c r="AD95" s="110">
        <f>'6.ВС'!AE63</f>
        <v>26209</v>
      </c>
      <c r="AE95" s="110">
        <f>'6.ВС'!AF63</f>
        <v>0</v>
      </c>
      <c r="AF95" s="110">
        <f>'6.ВС'!AG63</f>
        <v>0</v>
      </c>
      <c r="AG95" s="110">
        <f>'6.ВС'!AH63</f>
        <v>26209</v>
      </c>
      <c r="AH95" s="110">
        <f>'6.ВС'!AI63</f>
        <v>0</v>
      </c>
      <c r="AI95" s="110">
        <f>'6.ВС'!AJ63</f>
        <v>0</v>
      </c>
      <c r="AJ95" s="110">
        <f>'6.ВС'!AK63</f>
        <v>0</v>
      </c>
      <c r="AK95" s="110">
        <f>'6.ВС'!AL63</f>
        <v>0</v>
      </c>
      <c r="AL95" s="110">
        <f>'6.ВС'!AM63</f>
        <v>26209</v>
      </c>
      <c r="AM95" s="110">
        <f>'6.ВС'!AN63</f>
        <v>0</v>
      </c>
      <c r="AN95" s="110">
        <f>'6.ВС'!AO63</f>
        <v>0</v>
      </c>
      <c r="AO95" s="110">
        <f>'6.ВС'!AP63</f>
        <v>26209</v>
      </c>
      <c r="AP95" s="110">
        <f>'6.ВС'!AQ63</f>
        <v>0</v>
      </c>
      <c r="AQ95" s="110">
        <f>'6.ВС'!AR63</f>
        <v>32324</v>
      </c>
      <c r="AR95" s="110">
        <f>'6.ВС'!AS63</f>
        <v>0</v>
      </c>
      <c r="AS95" s="110">
        <f>'6.ВС'!AT63</f>
        <v>0</v>
      </c>
      <c r="AT95" s="110">
        <f>'6.ВС'!AU63</f>
        <v>32324</v>
      </c>
      <c r="AU95" s="110">
        <f>'6.ВС'!AV63</f>
        <v>0</v>
      </c>
      <c r="AV95" s="110">
        <f>'6.ВС'!AW63</f>
        <v>0</v>
      </c>
      <c r="AW95" s="110">
        <f>'6.ВС'!AX63</f>
        <v>0</v>
      </c>
      <c r="AX95" s="110">
        <f>'6.ВС'!AY63</f>
        <v>0</v>
      </c>
      <c r="AY95" s="110">
        <f>'6.ВС'!AR63</f>
        <v>32324</v>
      </c>
      <c r="AZ95" s="110">
        <f>'6.ВС'!AS63</f>
        <v>0</v>
      </c>
      <c r="BA95" s="110">
        <f>'6.ВС'!AT63</f>
        <v>0</v>
      </c>
      <c r="BB95" s="110">
        <f>'6.ВС'!AU63</f>
        <v>32324</v>
      </c>
    </row>
    <row r="96" spans="1:54" s="109" customFormat="1" ht="30" hidden="1" x14ac:dyDescent="0.25">
      <c r="A96" s="35" t="s">
        <v>42</v>
      </c>
      <c r="B96" s="111"/>
      <c r="C96" s="111"/>
      <c r="D96" s="111"/>
      <c r="E96" s="120">
        <v>851</v>
      </c>
      <c r="F96" s="120" t="s">
        <v>56</v>
      </c>
      <c r="G96" s="120" t="s">
        <v>58</v>
      </c>
      <c r="H96" s="120" t="s">
        <v>60</v>
      </c>
      <c r="I96" s="120" t="s">
        <v>43</v>
      </c>
      <c r="J96" s="110">
        <f t="shared" ref="J96:BB96" si="153">J97</f>
        <v>1010987</v>
      </c>
      <c r="K96" s="110">
        <f t="shared" si="153"/>
        <v>1010987</v>
      </c>
      <c r="L96" s="110">
        <f t="shared" si="153"/>
        <v>0</v>
      </c>
      <c r="M96" s="110">
        <f t="shared" si="153"/>
        <v>0</v>
      </c>
      <c r="N96" s="110">
        <f t="shared" si="153"/>
        <v>0</v>
      </c>
      <c r="O96" s="110">
        <f t="shared" si="153"/>
        <v>0</v>
      </c>
      <c r="P96" s="110">
        <f t="shared" si="153"/>
        <v>0</v>
      </c>
      <c r="Q96" s="110">
        <f t="shared" si="153"/>
        <v>0</v>
      </c>
      <c r="R96" s="110">
        <f t="shared" si="153"/>
        <v>1010987</v>
      </c>
      <c r="S96" s="110">
        <f t="shared" si="153"/>
        <v>1010987</v>
      </c>
      <c r="T96" s="110">
        <f t="shared" si="153"/>
        <v>0</v>
      </c>
      <c r="U96" s="110">
        <f t="shared" si="153"/>
        <v>0</v>
      </c>
      <c r="V96" s="110"/>
      <c r="W96" s="110"/>
      <c r="X96" s="110"/>
      <c r="Y96" s="110"/>
      <c r="Z96" s="110"/>
      <c r="AA96" s="110"/>
      <c r="AB96" s="110"/>
      <c r="AC96" s="110"/>
      <c r="AD96" s="110">
        <f t="shared" si="153"/>
        <v>1019964</v>
      </c>
      <c r="AE96" s="110">
        <f t="shared" si="153"/>
        <v>1019964</v>
      </c>
      <c r="AF96" s="110">
        <f t="shared" si="153"/>
        <v>0</v>
      </c>
      <c r="AG96" s="110">
        <f t="shared" si="153"/>
        <v>0</v>
      </c>
      <c r="AH96" s="110">
        <f t="shared" si="153"/>
        <v>0</v>
      </c>
      <c r="AI96" s="110">
        <f t="shared" si="153"/>
        <v>0</v>
      </c>
      <c r="AJ96" s="110">
        <f t="shared" si="153"/>
        <v>0</v>
      </c>
      <c r="AK96" s="110">
        <f t="shared" si="153"/>
        <v>0</v>
      </c>
      <c r="AL96" s="110">
        <f t="shared" si="153"/>
        <v>1019964</v>
      </c>
      <c r="AM96" s="110">
        <f t="shared" si="153"/>
        <v>1019964</v>
      </c>
      <c r="AN96" s="110">
        <f t="shared" si="153"/>
        <v>0</v>
      </c>
      <c r="AO96" s="110">
        <f t="shared" si="153"/>
        <v>0</v>
      </c>
      <c r="AP96" s="110">
        <f t="shared" si="153"/>
        <v>0</v>
      </c>
      <c r="AQ96" s="110">
        <f t="shared" si="153"/>
        <v>1059374</v>
      </c>
      <c r="AR96" s="110">
        <f t="shared" si="153"/>
        <v>1059374</v>
      </c>
      <c r="AS96" s="110">
        <f t="shared" si="153"/>
        <v>0</v>
      </c>
      <c r="AT96" s="110">
        <f t="shared" si="153"/>
        <v>0</v>
      </c>
      <c r="AU96" s="110">
        <f t="shared" si="153"/>
        <v>0</v>
      </c>
      <c r="AV96" s="110">
        <f t="shared" si="153"/>
        <v>0</v>
      </c>
      <c r="AW96" s="110">
        <f t="shared" si="153"/>
        <v>0</v>
      </c>
      <c r="AX96" s="110">
        <f t="shared" si="153"/>
        <v>0</v>
      </c>
      <c r="AY96" s="110">
        <f t="shared" si="153"/>
        <v>1059374</v>
      </c>
      <c r="AZ96" s="110">
        <f t="shared" si="153"/>
        <v>1059374</v>
      </c>
      <c r="BA96" s="110">
        <f t="shared" si="153"/>
        <v>0</v>
      </c>
      <c r="BB96" s="110">
        <f t="shared" si="153"/>
        <v>0</v>
      </c>
    </row>
    <row r="97" spans="1:54" s="109" customFormat="1" hidden="1" x14ac:dyDescent="0.25">
      <c r="A97" s="35" t="s">
        <v>44</v>
      </c>
      <c r="B97" s="111"/>
      <c r="C97" s="111"/>
      <c r="D97" s="111"/>
      <c r="E97" s="120">
        <v>851</v>
      </c>
      <c r="F97" s="120" t="s">
        <v>56</v>
      </c>
      <c r="G97" s="120" t="s">
        <v>58</v>
      </c>
      <c r="H97" s="120" t="s">
        <v>60</v>
      </c>
      <c r="I97" s="120" t="s">
        <v>45</v>
      </c>
      <c r="J97" s="110">
        <f>'6.ВС'!J65</f>
        <v>1010987</v>
      </c>
      <c r="K97" s="110">
        <f>'6.ВС'!K65</f>
        <v>1010987</v>
      </c>
      <c r="L97" s="110">
        <f>'6.ВС'!L65</f>
        <v>0</v>
      </c>
      <c r="M97" s="110">
        <f>'6.ВС'!M65</f>
        <v>0</v>
      </c>
      <c r="N97" s="110">
        <f>'6.ВС'!N65</f>
        <v>0</v>
      </c>
      <c r="O97" s="110">
        <f>'6.ВС'!O65</f>
        <v>0</v>
      </c>
      <c r="P97" s="110">
        <f>'6.ВС'!P65</f>
        <v>0</v>
      </c>
      <c r="Q97" s="110">
        <f>'6.ВС'!Q65</f>
        <v>0</v>
      </c>
      <c r="R97" s="110">
        <f>'6.ВС'!R65</f>
        <v>1010987</v>
      </c>
      <c r="S97" s="110">
        <f>'6.ВС'!S65</f>
        <v>1010987</v>
      </c>
      <c r="T97" s="110">
        <f>'6.ВС'!T65</f>
        <v>0</v>
      </c>
      <c r="U97" s="110">
        <f>'6.ВС'!U65</f>
        <v>0</v>
      </c>
      <c r="V97" s="110"/>
      <c r="W97" s="110"/>
      <c r="X97" s="110"/>
      <c r="Y97" s="110"/>
      <c r="Z97" s="110"/>
      <c r="AA97" s="110"/>
      <c r="AB97" s="110"/>
      <c r="AC97" s="110"/>
      <c r="AD97" s="110">
        <f>'6.ВС'!AE65</f>
        <v>1019964</v>
      </c>
      <c r="AE97" s="110">
        <f>'6.ВС'!AF65</f>
        <v>1019964</v>
      </c>
      <c r="AF97" s="110">
        <f>'6.ВС'!AG65</f>
        <v>0</v>
      </c>
      <c r="AG97" s="110">
        <f>'6.ВС'!AH65</f>
        <v>0</v>
      </c>
      <c r="AH97" s="110">
        <f>'6.ВС'!AI65</f>
        <v>0</v>
      </c>
      <c r="AI97" s="110">
        <f>'6.ВС'!AJ65</f>
        <v>0</v>
      </c>
      <c r="AJ97" s="110">
        <f>'6.ВС'!AK65</f>
        <v>0</v>
      </c>
      <c r="AK97" s="110">
        <f>'6.ВС'!AL65</f>
        <v>0</v>
      </c>
      <c r="AL97" s="110">
        <f>'6.ВС'!AM65</f>
        <v>1019964</v>
      </c>
      <c r="AM97" s="110">
        <f>'6.ВС'!AN65</f>
        <v>1019964</v>
      </c>
      <c r="AN97" s="110">
        <f>'6.ВС'!AO65</f>
        <v>0</v>
      </c>
      <c r="AO97" s="110">
        <f>'6.ВС'!AP65</f>
        <v>0</v>
      </c>
      <c r="AP97" s="110">
        <f>'6.ВС'!AQ65</f>
        <v>0</v>
      </c>
      <c r="AQ97" s="110">
        <f>'6.ВС'!AR65</f>
        <v>1059374</v>
      </c>
      <c r="AR97" s="110">
        <f>'6.ВС'!AS65</f>
        <v>1059374</v>
      </c>
      <c r="AS97" s="110">
        <f>'6.ВС'!AT65</f>
        <v>0</v>
      </c>
      <c r="AT97" s="110">
        <f>'6.ВС'!AU65</f>
        <v>0</v>
      </c>
      <c r="AU97" s="110">
        <f>'6.ВС'!AV65</f>
        <v>0</v>
      </c>
      <c r="AV97" s="110">
        <f>'6.ВС'!AW65</f>
        <v>0</v>
      </c>
      <c r="AW97" s="110">
        <f>'6.ВС'!AX65</f>
        <v>0</v>
      </c>
      <c r="AX97" s="110">
        <f>'6.ВС'!AY65</f>
        <v>0</v>
      </c>
      <c r="AY97" s="110">
        <f>'6.ВС'!AR65</f>
        <v>1059374</v>
      </c>
      <c r="AZ97" s="110">
        <f>'6.ВС'!AS65</f>
        <v>1059374</v>
      </c>
      <c r="BA97" s="110">
        <f>'6.ВС'!AT65</f>
        <v>0</v>
      </c>
      <c r="BB97" s="110">
        <f>'6.ВС'!AU65</f>
        <v>0</v>
      </c>
    </row>
    <row r="98" spans="1:54" s="12" customFormat="1" ht="57" x14ac:dyDescent="0.25">
      <c r="A98" s="158" t="s">
        <v>62</v>
      </c>
      <c r="B98" s="146"/>
      <c r="C98" s="146"/>
      <c r="D98" s="146"/>
      <c r="E98" s="120">
        <v>851</v>
      </c>
      <c r="F98" s="25" t="s">
        <v>58</v>
      </c>
      <c r="G98" s="25"/>
      <c r="H98" s="90"/>
      <c r="I98" s="25"/>
      <c r="J98" s="26">
        <f t="shared" ref="J98:BB98" si="154">J99</f>
        <v>3159400</v>
      </c>
      <c r="K98" s="26">
        <f t="shared" si="154"/>
        <v>0</v>
      </c>
      <c r="L98" s="26">
        <f t="shared" si="154"/>
        <v>3159400</v>
      </c>
      <c r="M98" s="26">
        <f t="shared" si="154"/>
        <v>0</v>
      </c>
      <c r="N98" s="26">
        <f t="shared" si="154"/>
        <v>192065</v>
      </c>
      <c r="O98" s="26">
        <f t="shared" si="154"/>
        <v>0</v>
      </c>
      <c r="P98" s="26">
        <f t="shared" si="154"/>
        <v>192065</v>
      </c>
      <c r="Q98" s="26">
        <f t="shared" si="154"/>
        <v>0</v>
      </c>
      <c r="R98" s="26">
        <f t="shared" si="154"/>
        <v>3351465</v>
      </c>
      <c r="S98" s="26">
        <f t="shared" si="154"/>
        <v>0</v>
      </c>
      <c r="T98" s="26">
        <f t="shared" si="154"/>
        <v>3351465</v>
      </c>
      <c r="U98" s="26">
        <f t="shared" si="154"/>
        <v>0</v>
      </c>
      <c r="V98" s="26"/>
      <c r="W98" s="26"/>
      <c r="X98" s="26"/>
      <c r="Y98" s="26"/>
      <c r="Z98" s="26"/>
      <c r="AA98" s="26"/>
      <c r="AB98" s="26"/>
      <c r="AC98" s="26"/>
      <c r="AD98" s="26">
        <f t="shared" si="154"/>
        <v>3159400</v>
      </c>
      <c r="AE98" s="26">
        <f t="shared" si="154"/>
        <v>0</v>
      </c>
      <c r="AF98" s="26">
        <f t="shared" si="154"/>
        <v>3159400</v>
      </c>
      <c r="AG98" s="26">
        <f t="shared" si="154"/>
        <v>0</v>
      </c>
      <c r="AH98" s="26">
        <f t="shared" si="154"/>
        <v>0</v>
      </c>
      <c r="AI98" s="26">
        <f t="shared" si="154"/>
        <v>0</v>
      </c>
      <c r="AJ98" s="26">
        <f t="shared" si="154"/>
        <v>0</v>
      </c>
      <c r="AK98" s="26">
        <f t="shared" si="154"/>
        <v>0</v>
      </c>
      <c r="AL98" s="26">
        <f t="shared" si="154"/>
        <v>3159400</v>
      </c>
      <c r="AM98" s="26">
        <f t="shared" si="154"/>
        <v>0</v>
      </c>
      <c r="AN98" s="26">
        <f t="shared" si="154"/>
        <v>3159400</v>
      </c>
      <c r="AO98" s="26">
        <f t="shared" si="154"/>
        <v>0</v>
      </c>
      <c r="AP98" s="26">
        <f t="shared" si="154"/>
        <v>0</v>
      </c>
      <c r="AQ98" s="26">
        <f t="shared" si="154"/>
        <v>3159400</v>
      </c>
      <c r="AR98" s="26">
        <f t="shared" si="154"/>
        <v>0</v>
      </c>
      <c r="AS98" s="26">
        <f t="shared" si="154"/>
        <v>3159400</v>
      </c>
      <c r="AT98" s="26">
        <f t="shared" si="154"/>
        <v>0</v>
      </c>
      <c r="AU98" s="26">
        <f t="shared" si="154"/>
        <v>0</v>
      </c>
      <c r="AV98" s="26">
        <f t="shared" si="154"/>
        <v>0</v>
      </c>
      <c r="AW98" s="26">
        <f t="shared" si="154"/>
        <v>0</v>
      </c>
      <c r="AX98" s="26">
        <f t="shared" si="154"/>
        <v>0</v>
      </c>
      <c r="AY98" s="26">
        <f t="shared" si="154"/>
        <v>3159400</v>
      </c>
      <c r="AZ98" s="26">
        <f t="shared" si="154"/>
        <v>0</v>
      </c>
      <c r="BA98" s="26">
        <f t="shared" si="154"/>
        <v>3159400</v>
      </c>
      <c r="BB98" s="26">
        <f t="shared" si="154"/>
        <v>0</v>
      </c>
    </row>
    <row r="99" spans="1:54" s="12" customFormat="1" ht="84" customHeight="1" x14ac:dyDescent="0.25">
      <c r="A99" s="158" t="s">
        <v>63</v>
      </c>
      <c r="B99" s="146"/>
      <c r="C99" s="146"/>
      <c r="D99" s="146"/>
      <c r="E99" s="120">
        <v>851</v>
      </c>
      <c r="F99" s="25" t="s">
        <v>58</v>
      </c>
      <c r="G99" s="25" t="s">
        <v>64</v>
      </c>
      <c r="H99" s="90"/>
      <c r="I99" s="25"/>
      <c r="J99" s="26">
        <f>J100+J107</f>
        <v>3159400</v>
      </c>
      <c r="K99" s="26">
        <f t="shared" ref="K99:M99" si="155">K100+K107</f>
        <v>0</v>
      </c>
      <c r="L99" s="26">
        <f t="shared" si="155"/>
        <v>3159400</v>
      </c>
      <c r="M99" s="26">
        <f t="shared" si="155"/>
        <v>0</v>
      </c>
      <c r="N99" s="26">
        <f>N100+N107</f>
        <v>192065</v>
      </c>
      <c r="O99" s="26">
        <f t="shared" ref="O99" si="156">O100+O107</f>
        <v>0</v>
      </c>
      <c r="P99" s="26">
        <f t="shared" ref="P99" si="157">P100+P107</f>
        <v>192065</v>
      </c>
      <c r="Q99" s="26">
        <f t="shared" ref="Q99" si="158">Q100+Q107</f>
        <v>0</v>
      </c>
      <c r="R99" s="26">
        <f>R100+R107</f>
        <v>3351465</v>
      </c>
      <c r="S99" s="26">
        <f t="shared" ref="S99" si="159">S100+S107</f>
        <v>0</v>
      </c>
      <c r="T99" s="26">
        <f t="shared" ref="T99" si="160">T100+T107</f>
        <v>3351465</v>
      </c>
      <c r="U99" s="26">
        <f t="shared" ref="U99" si="161">U100+U107</f>
        <v>0</v>
      </c>
      <c r="V99" s="26"/>
      <c r="W99" s="26"/>
      <c r="X99" s="26"/>
      <c r="Y99" s="26"/>
      <c r="Z99" s="26"/>
      <c r="AA99" s="26"/>
      <c r="AB99" s="26"/>
      <c r="AC99" s="26"/>
      <c r="AD99" s="26">
        <f t="shared" ref="AD99:AQ99" si="162">AD100+AD107</f>
        <v>3159400</v>
      </c>
      <c r="AE99" s="26">
        <f t="shared" ref="AE99:AG99" si="163">AE100+AE107</f>
        <v>0</v>
      </c>
      <c r="AF99" s="26">
        <f t="shared" si="163"/>
        <v>3159400</v>
      </c>
      <c r="AG99" s="26">
        <f t="shared" si="163"/>
        <v>0</v>
      </c>
      <c r="AH99" s="26">
        <f t="shared" ref="AH99:AP99" si="164">AH100+AH107</f>
        <v>0</v>
      </c>
      <c r="AI99" s="26">
        <f t="shared" si="164"/>
        <v>0</v>
      </c>
      <c r="AJ99" s="26">
        <f t="shared" si="164"/>
        <v>0</v>
      </c>
      <c r="AK99" s="26">
        <f t="shared" si="164"/>
        <v>0</v>
      </c>
      <c r="AL99" s="26">
        <f t="shared" si="164"/>
        <v>3159400</v>
      </c>
      <c r="AM99" s="26">
        <f t="shared" si="164"/>
        <v>0</v>
      </c>
      <c r="AN99" s="26">
        <f t="shared" si="164"/>
        <v>3159400</v>
      </c>
      <c r="AO99" s="26">
        <f t="shared" si="164"/>
        <v>0</v>
      </c>
      <c r="AP99" s="26">
        <f t="shared" si="164"/>
        <v>0</v>
      </c>
      <c r="AQ99" s="26">
        <f t="shared" si="162"/>
        <v>3159400</v>
      </c>
      <c r="AR99" s="26">
        <f t="shared" ref="AR99:AT99" si="165">AR100+AR107</f>
        <v>0</v>
      </c>
      <c r="AS99" s="26">
        <f t="shared" si="165"/>
        <v>3159400</v>
      </c>
      <c r="AT99" s="26">
        <f t="shared" si="165"/>
        <v>0</v>
      </c>
      <c r="AU99" s="26">
        <f t="shared" ref="AU99:AX99" si="166">AU100+AU107</f>
        <v>0</v>
      </c>
      <c r="AV99" s="26">
        <f t="shared" si="166"/>
        <v>0</v>
      </c>
      <c r="AW99" s="26">
        <f t="shared" si="166"/>
        <v>0</v>
      </c>
      <c r="AX99" s="26">
        <f t="shared" si="166"/>
        <v>0</v>
      </c>
      <c r="AY99" s="26">
        <f>AY100+AY107</f>
        <v>3159400</v>
      </c>
      <c r="AZ99" s="26">
        <f t="shared" ref="AZ99:BB99" si="167">AZ100+AZ107</f>
        <v>0</v>
      </c>
      <c r="BA99" s="26">
        <f t="shared" si="167"/>
        <v>3159400</v>
      </c>
      <c r="BB99" s="26">
        <f t="shared" si="167"/>
        <v>0</v>
      </c>
    </row>
    <row r="100" spans="1:54" s="109" customFormat="1" ht="30" x14ac:dyDescent="0.25">
      <c r="A100" s="155" t="s">
        <v>65</v>
      </c>
      <c r="B100" s="35"/>
      <c r="C100" s="35"/>
      <c r="D100" s="35"/>
      <c r="E100" s="120">
        <v>851</v>
      </c>
      <c r="F100" s="143" t="s">
        <v>58</v>
      </c>
      <c r="G100" s="143" t="s">
        <v>64</v>
      </c>
      <c r="H100" s="148" t="s">
        <v>66</v>
      </c>
      <c r="I100" s="143"/>
      <c r="J100" s="110">
        <f t="shared" ref="J100" si="168">J101+J103+J105</f>
        <v>3040600</v>
      </c>
      <c r="K100" s="110">
        <f t="shared" ref="K100:N100" si="169">K101+K103+K105</f>
        <v>0</v>
      </c>
      <c r="L100" s="110">
        <f t="shared" si="169"/>
        <v>3040600</v>
      </c>
      <c r="M100" s="110">
        <f t="shared" si="169"/>
        <v>0</v>
      </c>
      <c r="N100" s="110">
        <f t="shared" si="169"/>
        <v>192065</v>
      </c>
      <c r="O100" s="110">
        <f t="shared" ref="O100:U100" si="170">O101+O103+O105</f>
        <v>0</v>
      </c>
      <c r="P100" s="110">
        <f t="shared" si="170"/>
        <v>192065</v>
      </c>
      <c r="Q100" s="110">
        <f t="shared" si="170"/>
        <v>0</v>
      </c>
      <c r="R100" s="110">
        <f t="shared" si="170"/>
        <v>3232665</v>
      </c>
      <c r="S100" s="110">
        <f t="shared" si="170"/>
        <v>0</v>
      </c>
      <c r="T100" s="110">
        <f t="shared" si="170"/>
        <v>3232665</v>
      </c>
      <c r="U100" s="110">
        <f t="shared" si="170"/>
        <v>0</v>
      </c>
      <c r="V100" s="110"/>
      <c r="W100" s="110"/>
      <c r="X100" s="110"/>
      <c r="Y100" s="110"/>
      <c r="Z100" s="110"/>
      <c r="AA100" s="110"/>
      <c r="AB100" s="110"/>
      <c r="AC100" s="110"/>
      <c r="AD100" s="110">
        <f t="shared" ref="AD100:AQ100" si="171">AD101+AD103+AD105</f>
        <v>3040600</v>
      </c>
      <c r="AE100" s="110">
        <f t="shared" ref="AE100:AG100" si="172">AE101+AE103+AE105</f>
        <v>0</v>
      </c>
      <c r="AF100" s="110">
        <f t="shared" si="172"/>
        <v>3040600</v>
      </c>
      <c r="AG100" s="110">
        <f t="shared" si="172"/>
        <v>0</v>
      </c>
      <c r="AH100" s="110">
        <f t="shared" ref="AH100:AP100" si="173">AH101+AH103+AH105</f>
        <v>0</v>
      </c>
      <c r="AI100" s="110">
        <f t="shared" si="173"/>
        <v>0</v>
      </c>
      <c r="AJ100" s="110">
        <f t="shared" si="173"/>
        <v>0</v>
      </c>
      <c r="AK100" s="110">
        <f t="shared" si="173"/>
        <v>0</v>
      </c>
      <c r="AL100" s="110">
        <f t="shared" si="173"/>
        <v>3040600</v>
      </c>
      <c r="AM100" s="110">
        <f t="shared" si="173"/>
        <v>0</v>
      </c>
      <c r="AN100" s="110">
        <f t="shared" si="173"/>
        <v>3040600</v>
      </c>
      <c r="AO100" s="110">
        <f t="shared" si="173"/>
        <v>0</v>
      </c>
      <c r="AP100" s="110">
        <f t="shared" si="173"/>
        <v>0</v>
      </c>
      <c r="AQ100" s="110">
        <f t="shared" si="171"/>
        <v>3040600</v>
      </c>
      <c r="AR100" s="110">
        <f t="shared" ref="AR100:BB100" si="174">AR101+AR103+AR105</f>
        <v>0</v>
      </c>
      <c r="AS100" s="110">
        <f t="shared" si="174"/>
        <v>3040600</v>
      </c>
      <c r="AT100" s="110">
        <f t="shared" si="174"/>
        <v>0</v>
      </c>
      <c r="AU100" s="110">
        <f t="shared" ref="AU100:AX100" si="175">AU101+AU103+AU105</f>
        <v>0</v>
      </c>
      <c r="AV100" s="110">
        <f t="shared" si="175"/>
        <v>0</v>
      </c>
      <c r="AW100" s="110">
        <f t="shared" si="175"/>
        <v>0</v>
      </c>
      <c r="AX100" s="110">
        <f t="shared" si="175"/>
        <v>0</v>
      </c>
      <c r="AY100" s="110">
        <f t="shared" si="174"/>
        <v>3040600</v>
      </c>
      <c r="AZ100" s="110">
        <f t="shared" si="174"/>
        <v>0</v>
      </c>
      <c r="BA100" s="110">
        <f t="shared" si="174"/>
        <v>3040600</v>
      </c>
      <c r="BB100" s="110">
        <f t="shared" si="174"/>
        <v>0</v>
      </c>
    </row>
    <row r="101" spans="1:54" s="109" customFormat="1" ht="165" hidden="1" x14ac:dyDescent="0.25">
      <c r="A101" s="111" t="s">
        <v>16</v>
      </c>
      <c r="B101" s="35"/>
      <c r="C101" s="35"/>
      <c r="D101" s="35"/>
      <c r="E101" s="120">
        <v>851</v>
      </c>
      <c r="F101" s="143" t="s">
        <v>58</v>
      </c>
      <c r="G101" s="148" t="s">
        <v>64</v>
      </c>
      <c r="H101" s="148" t="s">
        <v>66</v>
      </c>
      <c r="I101" s="143" t="s">
        <v>18</v>
      </c>
      <c r="J101" s="110">
        <f t="shared" ref="J101:BB101" si="176">J102</f>
        <v>2112700</v>
      </c>
      <c r="K101" s="110">
        <f t="shared" si="176"/>
        <v>0</v>
      </c>
      <c r="L101" s="110">
        <f t="shared" si="176"/>
        <v>2112700</v>
      </c>
      <c r="M101" s="110">
        <f t="shared" si="176"/>
        <v>0</v>
      </c>
      <c r="N101" s="110">
        <f t="shared" si="176"/>
        <v>0</v>
      </c>
      <c r="O101" s="110">
        <f t="shared" si="176"/>
        <v>0</v>
      </c>
      <c r="P101" s="110">
        <f t="shared" si="176"/>
        <v>0</v>
      </c>
      <c r="Q101" s="110">
        <f t="shared" si="176"/>
        <v>0</v>
      </c>
      <c r="R101" s="110">
        <f t="shared" si="176"/>
        <v>2112700</v>
      </c>
      <c r="S101" s="110">
        <f t="shared" si="176"/>
        <v>0</v>
      </c>
      <c r="T101" s="110">
        <f t="shared" si="176"/>
        <v>2112700</v>
      </c>
      <c r="U101" s="110">
        <f t="shared" si="176"/>
        <v>0</v>
      </c>
      <c r="V101" s="110"/>
      <c r="W101" s="110"/>
      <c r="X101" s="110"/>
      <c r="Y101" s="110"/>
      <c r="Z101" s="110"/>
      <c r="AA101" s="110"/>
      <c r="AB101" s="110"/>
      <c r="AC101" s="110"/>
      <c r="AD101" s="110">
        <f t="shared" si="176"/>
        <v>2112700</v>
      </c>
      <c r="AE101" s="110">
        <f t="shared" si="176"/>
        <v>0</v>
      </c>
      <c r="AF101" s="110">
        <f t="shared" si="176"/>
        <v>2112700</v>
      </c>
      <c r="AG101" s="110">
        <f t="shared" si="176"/>
        <v>0</v>
      </c>
      <c r="AH101" s="110">
        <f t="shared" si="176"/>
        <v>0</v>
      </c>
      <c r="AI101" s="110">
        <f t="shared" si="176"/>
        <v>0</v>
      </c>
      <c r="AJ101" s="110">
        <f t="shared" si="176"/>
        <v>0</v>
      </c>
      <c r="AK101" s="110">
        <f t="shared" si="176"/>
        <v>0</v>
      </c>
      <c r="AL101" s="110">
        <f t="shared" si="176"/>
        <v>2112700</v>
      </c>
      <c r="AM101" s="110">
        <f t="shared" si="176"/>
        <v>0</v>
      </c>
      <c r="AN101" s="110">
        <f t="shared" si="176"/>
        <v>2112700</v>
      </c>
      <c r="AO101" s="110">
        <f t="shared" si="176"/>
        <v>0</v>
      </c>
      <c r="AP101" s="110">
        <f t="shared" si="176"/>
        <v>0</v>
      </c>
      <c r="AQ101" s="110">
        <f t="shared" si="176"/>
        <v>2112700</v>
      </c>
      <c r="AR101" s="110">
        <f t="shared" si="176"/>
        <v>0</v>
      </c>
      <c r="AS101" s="110">
        <f t="shared" si="176"/>
        <v>2112700</v>
      </c>
      <c r="AT101" s="110">
        <f t="shared" si="176"/>
        <v>0</v>
      </c>
      <c r="AU101" s="110">
        <f t="shared" si="176"/>
        <v>0</v>
      </c>
      <c r="AV101" s="110">
        <f t="shared" si="176"/>
        <v>0</v>
      </c>
      <c r="AW101" s="110">
        <f t="shared" si="176"/>
        <v>0</v>
      </c>
      <c r="AX101" s="110">
        <f t="shared" si="176"/>
        <v>0</v>
      </c>
      <c r="AY101" s="110">
        <f t="shared" si="176"/>
        <v>2112700</v>
      </c>
      <c r="AZ101" s="110">
        <f t="shared" si="176"/>
        <v>0</v>
      </c>
      <c r="BA101" s="110">
        <f t="shared" si="176"/>
        <v>2112700</v>
      </c>
      <c r="BB101" s="110">
        <f t="shared" si="176"/>
        <v>0</v>
      </c>
    </row>
    <row r="102" spans="1:54" s="109" customFormat="1" ht="45" hidden="1" x14ac:dyDescent="0.25">
      <c r="A102" s="35" t="s">
        <v>7</v>
      </c>
      <c r="B102" s="35"/>
      <c r="C102" s="35"/>
      <c r="D102" s="35"/>
      <c r="E102" s="120">
        <v>851</v>
      </c>
      <c r="F102" s="143" t="s">
        <v>58</v>
      </c>
      <c r="G102" s="148" t="s">
        <v>64</v>
      </c>
      <c r="H102" s="148" t="s">
        <v>66</v>
      </c>
      <c r="I102" s="143" t="s">
        <v>67</v>
      </c>
      <c r="J102" s="110">
        <f>'6.ВС'!J70</f>
        <v>2112700</v>
      </c>
      <c r="K102" s="110">
        <f>'6.ВС'!K70</f>
        <v>0</v>
      </c>
      <c r="L102" s="110">
        <f>'6.ВС'!L70</f>
        <v>2112700</v>
      </c>
      <c r="M102" s="110">
        <f>'6.ВС'!M70</f>
        <v>0</v>
      </c>
      <c r="N102" s="110">
        <f>'6.ВС'!N70</f>
        <v>0</v>
      </c>
      <c r="O102" s="110">
        <f>'6.ВС'!O70</f>
        <v>0</v>
      </c>
      <c r="P102" s="110">
        <f>'6.ВС'!P70</f>
        <v>0</v>
      </c>
      <c r="Q102" s="110">
        <f>'6.ВС'!Q70</f>
        <v>0</v>
      </c>
      <c r="R102" s="110">
        <f>'6.ВС'!R70</f>
        <v>2112700</v>
      </c>
      <c r="S102" s="110">
        <f>'6.ВС'!S70</f>
        <v>0</v>
      </c>
      <c r="T102" s="110">
        <f>'6.ВС'!T70</f>
        <v>2112700</v>
      </c>
      <c r="U102" s="110">
        <f>'6.ВС'!U70</f>
        <v>0</v>
      </c>
      <c r="V102" s="110"/>
      <c r="W102" s="110"/>
      <c r="X102" s="110"/>
      <c r="Y102" s="110"/>
      <c r="Z102" s="110"/>
      <c r="AA102" s="110"/>
      <c r="AB102" s="110"/>
      <c r="AC102" s="110"/>
      <c r="AD102" s="110">
        <f>'6.ВС'!AE70</f>
        <v>2112700</v>
      </c>
      <c r="AE102" s="110">
        <f>'6.ВС'!AF70</f>
        <v>0</v>
      </c>
      <c r="AF102" s="110">
        <f>'6.ВС'!AG70</f>
        <v>2112700</v>
      </c>
      <c r="AG102" s="110">
        <f>'6.ВС'!AH70</f>
        <v>0</v>
      </c>
      <c r="AH102" s="110">
        <f>'6.ВС'!AI70</f>
        <v>0</v>
      </c>
      <c r="AI102" s="110">
        <f>'6.ВС'!AJ70</f>
        <v>0</v>
      </c>
      <c r="AJ102" s="110">
        <f>'6.ВС'!AK70</f>
        <v>0</v>
      </c>
      <c r="AK102" s="110">
        <f>'6.ВС'!AL70</f>
        <v>0</v>
      </c>
      <c r="AL102" s="110">
        <f>'6.ВС'!AM70</f>
        <v>2112700</v>
      </c>
      <c r="AM102" s="110">
        <f>'6.ВС'!AN70</f>
        <v>0</v>
      </c>
      <c r="AN102" s="110">
        <f>'6.ВС'!AO70</f>
        <v>2112700</v>
      </c>
      <c r="AO102" s="110">
        <f>'6.ВС'!AP70</f>
        <v>0</v>
      </c>
      <c r="AP102" s="110">
        <f>'6.ВС'!AQ70</f>
        <v>0</v>
      </c>
      <c r="AQ102" s="110">
        <f>'6.ВС'!AR70</f>
        <v>2112700</v>
      </c>
      <c r="AR102" s="110">
        <f>'6.ВС'!AS70</f>
        <v>0</v>
      </c>
      <c r="AS102" s="110">
        <f>'6.ВС'!AT70</f>
        <v>2112700</v>
      </c>
      <c r="AT102" s="110">
        <f>'6.ВС'!AU70</f>
        <v>0</v>
      </c>
      <c r="AU102" s="110">
        <f>'6.ВС'!AV70</f>
        <v>0</v>
      </c>
      <c r="AV102" s="110">
        <f>'6.ВС'!AW70</f>
        <v>0</v>
      </c>
      <c r="AW102" s="110">
        <f>'6.ВС'!AX70</f>
        <v>0</v>
      </c>
      <c r="AX102" s="110">
        <f>'6.ВС'!AY70</f>
        <v>0</v>
      </c>
      <c r="AY102" s="110">
        <f>'6.ВС'!AR70</f>
        <v>2112700</v>
      </c>
      <c r="AZ102" s="110">
        <f>'6.ВС'!AS70</f>
        <v>0</v>
      </c>
      <c r="BA102" s="110">
        <f>'6.ВС'!AT70</f>
        <v>2112700</v>
      </c>
      <c r="BB102" s="110">
        <f>'6.ВС'!AU70</f>
        <v>0</v>
      </c>
    </row>
    <row r="103" spans="1:54" s="109" customFormat="1" ht="60" x14ac:dyDescent="0.25">
      <c r="A103" s="35" t="s">
        <v>22</v>
      </c>
      <c r="B103" s="111"/>
      <c r="C103" s="111"/>
      <c r="D103" s="111"/>
      <c r="E103" s="120">
        <v>851</v>
      </c>
      <c r="F103" s="143" t="s">
        <v>58</v>
      </c>
      <c r="G103" s="148" t="s">
        <v>64</v>
      </c>
      <c r="H103" s="148" t="s">
        <v>66</v>
      </c>
      <c r="I103" s="143" t="s">
        <v>23</v>
      </c>
      <c r="J103" s="110">
        <f t="shared" ref="J103:BB103" si="177">J104</f>
        <v>884900</v>
      </c>
      <c r="K103" s="110">
        <f t="shared" si="177"/>
        <v>0</v>
      </c>
      <c r="L103" s="110">
        <f t="shared" si="177"/>
        <v>884900</v>
      </c>
      <c r="M103" s="110">
        <f t="shared" si="177"/>
        <v>0</v>
      </c>
      <c r="N103" s="110">
        <f t="shared" si="177"/>
        <v>192065</v>
      </c>
      <c r="O103" s="110">
        <f t="shared" si="177"/>
        <v>0</v>
      </c>
      <c r="P103" s="110">
        <f t="shared" si="177"/>
        <v>192065</v>
      </c>
      <c r="Q103" s="110">
        <f t="shared" si="177"/>
        <v>0</v>
      </c>
      <c r="R103" s="110">
        <f t="shared" si="177"/>
        <v>1076965</v>
      </c>
      <c r="S103" s="110">
        <f t="shared" si="177"/>
        <v>0</v>
      </c>
      <c r="T103" s="110">
        <f t="shared" si="177"/>
        <v>1076965</v>
      </c>
      <c r="U103" s="110">
        <f t="shared" si="177"/>
        <v>0</v>
      </c>
      <c r="V103" s="110"/>
      <c r="W103" s="110"/>
      <c r="X103" s="110"/>
      <c r="Y103" s="110"/>
      <c r="Z103" s="110"/>
      <c r="AA103" s="110"/>
      <c r="AB103" s="110"/>
      <c r="AC103" s="110"/>
      <c r="AD103" s="110">
        <f t="shared" si="177"/>
        <v>884900</v>
      </c>
      <c r="AE103" s="110">
        <f t="shared" si="177"/>
        <v>0</v>
      </c>
      <c r="AF103" s="110">
        <f t="shared" si="177"/>
        <v>884900</v>
      </c>
      <c r="AG103" s="110">
        <f t="shared" si="177"/>
        <v>0</v>
      </c>
      <c r="AH103" s="110">
        <f t="shared" si="177"/>
        <v>0</v>
      </c>
      <c r="AI103" s="110">
        <f t="shared" si="177"/>
        <v>0</v>
      </c>
      <c r="AJ103" s="110">
        <f t="shared" si="177"/>
        <v>0</v>
      </c>
      <c r="AK103" s="110">
        <f t="shared" si="177"/>
        <v>0</v>
      </c>
      <c r="AL103" s="110">
        <f t="shared" si="177"/>
        <v>884900</v>
      </c>
      <c r="AM103" s="110">
        <f t="shared" si="177"/>
        <v>0</v>
      </c>
      <c r="AN103" s="110">
        <f t="shared" si="177"/>
        <v>884900</v>
      </c>
      <c r="AO103" s="110">
        <f t="shared" si="177"/>
        <v>0</v>
      </c>
      <c r="AP103" s="110">
        <f t="shared" si="177"/>
        <v>0</v>
      </c>
      <c r="AQ103" s="110">
        <f t="shared" si="177"/>
        <v>884900</v>
      </c>
      <c r="AR103" s="110">
        <f t="shared" si="177"/>
        <v>0</v>
      </c>
      <c r="AS103" s="110">
        <f t="shared" si="177"/>
        <v>884900</v>
      </c>
      <c r="AT103" s="110">
        <f t="shared" si="177"/>
        <v>0</v>
      </c>
      <c r="AU103" s="110">
        <f t="shared" si="177"/>
        <v>0</v>
      </c>
      <c r="AV103" s="110">
        <f t="shared" si="177"/>
        <v>0</v>
      </c>
      <c r="AW103" s="110">
        <f t="shared" si="177"/>
        <v>0</v>
      </c>
      <c r="AX103" s="110">
        <f t="shared" si="177"/>
        <v>0</v>
      </c>
      <c r="AY103" s="110">
        <f t="shared" si="177"/>
        <v>884900</v>
      </c>
      <c r="AZ103" s="110">
        <f t="shared" si="177"/>
        <v>0</v>
      </c>
      <c r="BA103" s="110">
        <f t="shared" si="177"/>
        <v>884900</v>
      </c>
      <c r="BB103" s="110">
        <f t="shared" si="177"/>
        <v>0</v>
      </c>
    </row>
    <row r="104" spans="1:54" s="109" customFormat="1" ht="75" x14ac:dyDescent="0.25">
      <c r="A104" s="35" t="s">
        <v>9</v>
      </c>
      <c r="B104" s="35"/>
      <c r="C104" s="35"/>
      <c r="D104" s="35"/>
      <c r="E104" s="120">
        <v>851</v>
      </c>
      <c r="F104" s="143" t="s">
        <v>58</v>
      </c>
      <c r="G104" s="148" t="s">
        <v>64</v>
      </c>
      <c r="H104" s="148" t="s">
        <v>66</v>
      </c>
      <c r="I104" s="143" t="s">
        <v>24</v>
      </c>
      <c r="J104" s="110">
        <f>'6.ВС'!J72</f>
        <v>884900</v>
      </c>
      <c r="K104" s="110">
        <f>'6.ВС'!K72</f>
        <v>0</v>
      </c>
      <c r="L104" s="110">
        <f>'6.ВС'!L72</f>
        <v>884900</v>
      </c>
      <c r="M104" s="110">
        <f>'6.ВС'!M72</f>
        <v>0</v>
      </c>
      <c r="N104" s="110">
        <f>'6.ВС'!N72</f>
        <v>192065</v>
      </c>
      <c r="O104" s="110">
        <f>'6.ВС'!O72</f>
        <v>0</v>
      </c>
      <c r="P104" s="110">
        <f>'6.ВС'!P72</f>
        <v>192065</v>
      </c>
      <c r="Q104" s="110">
        <f>'6.ВС'!Q72</f>
        <v>0</v>
      </c>
      <c r="R104" s="110">
        <f>'6.ВС'!R72</f>
        <v>1076965</v>
      </c>
      <c r="S104" s="110">
        <f>'6.ВС'!S72</f>
        <v>0</v>
      </c>
      <c r="T104" s="110">
        <f>'6.ВС'!T72</f>
        <v>1076965</v>
      </c>
      <c r="U104" s="110">
        <f>'6.ВС'!U72</f>
        <v>0</v>
      </c>
      <c r="V104" s="110"/>
      <c r="W104" s="110"/>
      <c r="X104" s="110"/>
      <c r="Y104" s="110"/>
      <c r="Z104" s="110"/>
      <c r="AA104" s="110"/>
      <c r="AB104" s="110"/>
      <c r="AC104" s="110"/>
      <c r="AD104" s="110">
        <f>'6.ВС'!AE72</f>
        <v>884900</v>
      </c>
      <c r="AE104" s="110">
        <f>'6.ВС'!AF72</f>
        <v>0</v>
      </c>
      <c r="AF104" s="110">
        <f>'6.ВС'!AG72</f>
        <v>884900</v>
      </c>
      <c r="AG104" s="110">
        <f>'6.ВС'!AH72</f>
        <v>0</v>
      </c>
      <c r="AH104" s="110">
        <f>'6.ВС'!AI72</f>
        <v>0</v>
      </c>
      <c r="AI104" s="110">
        <f>'6.ВС'!AJ72</f>
        <v>0</v>
      </c>
      <c r="AJ104" s="110">
        <f>'6.ВС'!AK72</f>
        <v>0</v>
      </c>
      <c r="AK104" s="110">
        <f>'6.ВС'!AL72</f>
        <v>0</v>
      </c>
      <c r="AL104" s="110">
        <f>'6.ВС'!AM72</f>
        <v>884900</v>
      </c>
      <c r="AM104" s="110">
        <f>'6.ВС'!AN72</f>
        <v>0</v>
      </c>
      <c r="AN104" s="110">
        <f>'6.ВС'!AO72</f>
        <v>884900</v>
      </c>
      <c r="AO104" s="110">
        <f>'6.ВС'!AP72</f>
        <v>0</v>
      </c>
      <c r="AP104" s="110">
        <f>'6.ВС'!AQ72</f>
        <v>0</v>
      </c>
      <c r="AQ104" s="110">
        <f>'6.ВС'!AR72</f>
        <v>884900</v>
      </c>
      <c r="AR104" s="110">
        <f>'6.ВС'!AS72</f>
        <v>0</v>
      </c>
      <c r="AS104" s="110">
        <f>'6.ВС'!AT72</f>
        <v>884900</v>
      </c>
      <c r="AT104" s="110">
        <f>'6.ВС'!AU72</f>
        <v>0</v>
      </c>
      <c r="AU104" s="110">
        <f>'6.ВС'!AV72</f>
        <v>0</v>
      </c>
      <c r="AV104" s="110">
        <f>'6.ВС'!AW72</f>
        <v>0</v>
      </c>
      <c r="AW104" s="110">
        <f>'6.ВС'!AX72</f>
        <v>0</v>
      </c>
      <c r="AX104" s="110">
        <f>'6.ВС'!AY72</f>
        <v>0</v>
      </c>
      <c r="AY104" s="110">
        <f>'6.ВС'!AR72</f>
        <v>884900</v>
      </c>
      <c r="AZ104" s="110">
        <f>'6.ВС'!AS72</f>
        <v>0</v>
      </c>
      <c r="BA104" s="110">
        <f>'6.ВС'!AT72</f>
        <v>884900</v>
      </c>
      <c r="BB104" s="110">
        <f>'6.ВС'!AU72</f>
        <v>0</v>
      </c>
    </row>
    <row r="105" spans="1:54" s="109" customFormat="1" ht="30" hidden="1" x14ac:dyDescent="0.25">
      <c r="A105" s="35" t="s">
        <v>25</v>
      </c>
      <c r="B105" s="35"/>
      <c r="C105" s="35"/>
      <c r="D105" s="35"/>
      <c r="E105" s="120">
        <v>851</v>
      </c>
      <c r="F105" s="143" t="s">
        <v>58</v>
      </c>
      <c r="G105" s="148" t="s">
        <v>64</v>
      </c>
      <c r="H105" s="148" t="s">
        <v>66</v>
      </c>
      <c r="I105" s="143" t="s">
        <v>26</v>
      </c>
      <c r="J105" s="110">
        <f t="shared" ref="J105:BB105" si="178">J106</f>
        <v>43000</v>
      </c>
      <c r="K105" s="110">
        <f t="shared" si="178"/>
        <v>0</v>
      </c>
      <c r="L105" s="110">
        <f t="shared" si="178"/>
        <v>43000</v>
      </c>
      <c r="M105" s="110">
        <f t="shared" si="178"/>
        <v>0</v>
      </c>
      <c r="N105" s="110">
        <f t="shared" si="178"/>
        <v>0</v>
      </c>
      <c r="O105" s="110">
        <f t="shared" si="178"/>
        <v>0</v>
      </c>
      <c r="P105" s="110">
        <f t="shared" si="178"/>
        <v>0</v>
      </c>
      <c r="Q105" s="110">
        <f t="shared" si="178"/>
        <v>0</v>
      </c>
      <c r="R105" s="110">
        <f t="shared" si="178"/>
        <v>43000</v>
      </c>
      <c r="S105" s="110">
        <f t="shared" si="178"/>
        <v>0</v>
      </c>
      <c r="T105" s="110">
        <f t="shared" si="178"/>
        <v>43000</v>
      </c>
      <c r="U105" s="110">
        <f t="shared" si="178"/>
        <v>0</v>
      </c>
      <c r="V105" s="110"/>
      <c r="W105" s="110"/>
      <c r="X105" s="110"/>
      <c r="Y105" s="110"/>
      <c r="Z105" s="110"/>
      <c r="AA105" s="110"/>
      <c r="AB105" s="110"/>
      <c r="AC105" s="110"/>
      <c r="AD105" s="110">
        <f t="shared" si="178"/>
        <v>43000</v>
      </c>
      <c r="AE105" s="110">
        <f t="shared" si="178"/>
        <v>0</v>
      </c>
      <c r="AF105" s="110">
        <f t="shared" si="178"/>
        <v>43000</v>
      </c>
      <c r="AG105" s="110">
        <f t="shared" si="178"/>
        <v>0</v>
      </c>
      <c r="AH105" s="110">
        <f t="shared" si="178"/>
        <v>0</v>
      </c>
      <c r="AI105" s="110">
        <f t="shared" si="178"/>
        <v>0</v>
      </c>
      <c r="AJ105" s="110">
        <f t="shared" si="178"/>
        <v>0</v>
      </c>
      <c r="AK105" s="110">
        <f t="shared" si="178"/>
        <v>0</v>
      </c>
      <c r="AL105" s="110">
        <f t="shared" si="178"/>
        <v>43000</v>
      </c>
      <c r="AM105" s="110">
        <f t="shared" si="178"/>
        <v>0</v>
      </c>
      <c r="AN105" s="110">
        <f t="shared" si="178"/>
        <v>43000</v>
      </c>
      <c r="AO105" s="110">
        <f t="shared" si="178"/>
        <v>0</v>
      </c>
      <c r="AP105" s="110">
        <f t="shared" si="178"/>
        <v>0</v>
      </c>
      <c r="AQ105" s="110">
        <f t="shared" si="178"/>
        <v>43000</v>
      </c>
      <c r="AR105" s="110">
        <f t="shared" si="178"/>
        <v>0</v>
      </c>
      <c r="AS105" s="110">
        <f t="shared" si="178"/>
        <v>43000</v>
      </c>
      <c r="AT105" s="110">
        <f t="shared" si="178"/>
        <v>0</v>
      </c>
      <c r="AU105" s="110">
        <f t="shared" si="178"/>
        <v>0</v>
      </c>
      <c r="AV105" s="110">
        <f t="shared" si="178"/>
        <v>0</v>
      </c>
      <c r="AW105" s="110">
        <f t="shared" si="178"/>
        <v>0</v>
      </c>
      <c r="AX105" s="110">
        <f t="shared" si="178"/>
        <v>0</v>
      </c>
      <c r="AY105" s="110">
        <f t="shared" si="178"/>
        <v>43000</v>
      </c>
      <c r="AZ105" s="110">
        <f t="shared" si="178"/>
        <v>0</v>
      </c>
      <c r="BA105" s="110">
        <f t="shared" si="178"/>
        <v>43000</v>
      </c>
      <c r="BB105" s="110">
        <f t="shared" si="178"/>
        <v>0</v>
      </c>
    </row>
    <row r="106" spans="1:54" s="109" customFormat="1" ht="30" hidden="1" x14ac:dyDescent="0.25">
      <c r="A106" s="35" t="s">
        <v>27</v>
      </c>
      <c r="B106" s="35"/>
      <c r="C106" s="35"/>
      <c r="D106" s="35"/>
      <c r="E106" s="120">
        <v>851</v>
      </c>
      <c r="F106" s="143" t="s">
        <v>58</v>
      </c>
      <c r="G106" s="148" t="s">
        <v>64</v>
      </c>
      <c r="H106" s="148" t="s">
        <v>66</v>
      </c>
      <c r="I106" s="143" t="s">
        <v>28</v>
      </c>
      <c r="J106" s="110">
        <f>'6.ВС'!J74</f>
        <v>43000</v>
      </c>
      <c r="K106" s="110">
        <f>'6.ВС'!K74</f>
        <v>0</v>
      </c>
      <c r="L106" s="110">
        <f>'6.ВС'!L74</f>
        <v>43000</v>
      </c>
      <c r="M106" s="110">
        <f>'6.ВС'!M74</f>
        <v>0</v>
      </c>
      <c r="N106" s="110">
        <f>'6.ВС'!N74</f>
        <v>0</v>
      </c>
      <c r="O106" s="110">
        <f>'6.ВС'!O74</f>
        <v>0</v>
      </c>
      <c r="P106" s="110">
        <f>'6.ВС'!P74</f>
        <v>0</v>
      </c>
      <c r="Q106" s="110">
        <f>'6.ВС'!Q74</f>
        <v>0</v>
      </c>
      <c r="R106" s="110">
        <f>'6.ВС'!R74</f>
        <v>43000</v>
      </c>
      <c r="S106" s="110">
        <f>'6.ВС'!S74</f>
        <v>0</v>
      </c>
      <c r="T106" s="110">
        <f>'6.ВС'!T74</f>
        <v>43000</v>
      </c>
      <c r="U106" s="110">
        <f>'6.ВС'!U74</f>
        <v>0</v>
      </c>
      <c r="V106" s="110"/>
      <c r="W106" s="110"/>
      <c r="X106" s="110"/>
      <c r="Y106" s="110"/>
      <c r="Z106" s="110"/>
      <c r="AA106" s="110"/>
      <c r="AB106" s="110"/>
      <c r="AC106" s="110"/>
      <c r="AD106" s="110">
        <f>'6.ВС'!AE74</f>
        <v>43000</v>
      </c>
      <c r="AE106" s="110">
        <f>'6.ВС'!AF74</f>
        <v>0</v>
      </c>
      <c r="AF106" s="110">
        <f>'6.ВС'!AG74</f>
        <v>43000</v>
      </c>
      <c r="AG106" s="110">
        <f>'6.ВС'!AH74</f>
        <v>0</v>
      </c>
      <c r="AH106" s="110">
        <f>'6.ВС'!AI74</f>
        <v>0</v>
      </c>
      <c r="AI106" s="110">
        <f>'6.ВС'!AJ74</f>
        <v>0</v>
      </c>
      <c r="AJ106" s="110">
        <f>'6.ВС'!AK74</f>
        <v>0</v>
      </c>
      <c r="AK106" s="110">
        <f>'6.ВС'!AL74</f>
        <v>0</v>
      </c>
      <c r="AL106" s="110">
        <f>'6.ВС'!AM74</f>
        <v>43000</v>
      </c>
      <c r="AM106" s="110">
        <f>'6.ВС'!AN74</f>
        <v>0</v>
      </c>
      <c r="AN106" s="110">
        <f>'6.ВС'!AO74</f>
        <v>43000</v>
      </c>
      <c r="AO106" s="110">
        <f>'6.ВС'!AP74</f>
        <v>0</v>
      </c>
      <c r="AP106" s="110">
        <f>'6.ВС'!AQ74</f>
        <v>0</v>
      </c>
      <c r="AQ106" s="110">
        <f>'6.ВС'!AR74</f>
        <v>43000</v>
      </c>
      <c r="AR106" s="110">
        <f>'6.ВС'!AS74</f>
        <v>0</v>
      </c>
      <c r="AS106" s="110">
        <f>'6.ВС'!AT74</f>
        <v>43000</v>
      </c>
      <c r="AT106" s="110">
        <f>'6.ВС'!AU74</f>
        <v>0</v>
      </c>
      <c r="AU106" s="110">
        <f>'6.ВС'!AV74</f>
        <v>0</v>
      </c>
      <c r="AV106" s="110">
        <f>'6.ВС'!AW74</f>
        <v>0</v>
      </c>
      <c r="AW106" s="110">
        <f>'6.ВС'!AX74</f>
        <v>0</v>
      </c>
      <c r="AX106" s="110">
        <f>'6.ВС'!AY74</f>
        <v>0</v>
      </c>
      <c r="AY106" s="110">
        <f>'6.ВС'!AR74</f>
        <v>43000</v>
      </c>
      <c r="AZ106" s="110">
        <f>'6.ВС'!AS74</f>
        <v>0</v>
      </c>
      <c r="BA106" s="110">
        <f>'6.ВС'!AT74</f>
        <v>43000</v>
      </c>
      <c r="BB106" s="110">
        <f>'6.ВС'!AU74</f>
        <v>0</v>
      </c>
    </row>
    <row r="107" spans="1:54" s="109" customFormat="1" ht="75" hidden="1" x14ac:dyDescent="0.25">
      <c r="A107" s="155" t="s">
        <v>382</v>
      </c>
      <c r="B107" s="35"/>
      <c r="C107" s="35"/>
      <c r="D107" s="35"/>
      <c r="E107" s="120"/>
      <c r="F107" s="143" t="s">
        <v>58</v>
      </c>
      <c r="G107" s="148" t="s">
        <v>64</v>
      </c>
      <c r="H107" s="148" t="s">
        <v>383</v>
      </c>
      <c r="I107" s="143"/>
      <c r="J107" s="110">
        <f t="shared" ref="J107:BB108" si="179">J108</f>
        <v>118800</v>
      </c>
      <c r="K107" s="110">
        <f t="shared" si="179"/>
        <v>0</v>
      </c>
      <c r="L107" s="110">
        <f t="shared" si="179"/>
        <v>118800</v>
      </c>
      <c r="M107" s="110">
        <f t="shared" si="179"/>
        <v>0</v>
      </c>
      <c r="N107" s="110">
        <f t="shared" si="179"/>
        <v>0</v>
      </c>
      <c r="O107" s="110">
        <f t="shared" si="179"/>
        <v>0</v>
      </c>
      <c r="P107" s="110">
        <f t="shared" si="179"/>
        <v>0</v>
      </c>
      <c r="Q107" s="110">
        <f t="shared" si="179"/>
        <v>0</v>
      </c>
      <c r="R107" s="110">
        <f t="shared" si="179"/>
        <v>118800</v>
      </c>
      <c r="S107" s="110">
        <f t="shared" si="179"/>
        <v>0</v>
      </c>
      <c r="T107" s="110">
        <f t="shared" si="179"/>
        <v>118800</v>
      </c>
      <c r="U107" s="110">
        <f t="shared" si="179"/>
        <v>0</v>
      </c>
      <c r="V107" s="110"/>
      <c r="W107" s="110"/>
      <c r="X107" s="110"/>
      <c r="Y107" s="110"/>
      <c r="Z107" s="110"/>
      <c r="AA107" s="110"/>
      <c r="AB107" s="110"/>
      <c r="AC107" s="110"/>
      <c r="AD107" s="110">
        <f t="shared" si="179"/>
        <v>118800</v>
      </c>
      <c r="AE107" s="110">
        <f t="shared" si="179"/>
        <v>0</v>
      </c>
      <c r="AF107" s="110">
        <f t="shared" si="179"/>
        <v>118800</v>
      </c>
      <c r="AG107" s="110">
        <f t="shared" si="179"/>
        <v>0</v>
      </c>
      <c r="AH107" s="110">
        <f t="shared" si="179"/>
        <v>0</v>
      </c>
      <c r="AI107" s="110">
        <f t="shared" si="179"/>
        <v>0</v>
      </c>
      <c r="AJ107" s="110">
        <f t="shared" si="179"/>
        <v>0</v>
      </c>
      <c r="AK107" s="110">
        <f t="shared" si="179"/>
        <v>0</v>
      </c>
      <c r="AL107" s="110">
        <f t="shared" si="179"/>
        <v>118800</v>
      </c>
      <c r="AM107" s="110">
        <f t="shared" si="179"/>
        <v>0</v>
      </c>
      <c r="AN107" s="110">
        <f t="shared" si="179"/>
        <v>118800</v>
      </c>
      <c r="AO107" s="110">
        <f t="shared" si="179"/>
        <v>0</v>
      </c>
      <c r="AP107" s="110">
        <f t="shared" si="179"/>
        <v>0</v>
      </c>
      <c r="AQ107" s="110">
        <f t="shared" si="179"/>
        <v>118800</v>
      </c>
      <c r="AR107" s="110">
        <f t="shared" si="179"/>
        <v>0</v>
      </c>
      <c r="AS107" s="110">
        <f t="shared" si="179"/>
        <v>118800</v>
      </c>
      <c r="AT107" s="110">
        <f t="shared" si="179"/>
        <v>0</v>
      </c>
      <c r="AU107" s="110">
        <f t="shared" si="179"/>
        <v>0</v>
      </c>
      <c r="AV107" s="110">
        <f t="shared" si="179"/>
        <v>0</v>
      </c>
      <c r="AW107" s="110">
        <f t="shared" si="179"/>
        <v>0</v>
      </c>
      <c r="AX107" s="110">
        <f t="shared" si="179"/>
        <v>0</v>
      </c>
      <c r="AY107" s="110">
        <f t="shared" si="179"/>
        <v>118800</v>
      </c>
      <c r="AZ107" s="110">
        <f t="shared" si="179"/>
        <v>0</v>
      </c>
      <c r="BA107" s="110">
        <f t="shared" si="179"/>
        <v>118800</v>
      </c>
      <c r="BB107" s="110">
        <f t="shared" si="179"/>
        <v>0</v>
      </c>
    </row>
    <row r="108" spans="1:54" s="109" customFormat="1" ht="60" hidden="1" x14ac:dyDescent="0.25">
      <c r="A108" s="35" t="s">
        <v>22</v>
      </c>
      <c r="B108" s="35"/>
      <c r="C108" s="35"/>
      <c r="D108" s="35"/>
      <c r="E108" s="120"/>
      <c r="F108" s="143" t="s">
        <v>58</v>
      </c>
      <c r="G108" s="148" t="s">
        <v>64</v>
      </c>
      <c r="H108" s="148" t="s">
        <v>383</v>
      </c>
      <c r="I108" s="143" t="s">
        <v>23</v>
      </c>
      <c r="J108" s="110">
        <f t="shared" si="179"/>
        <v>118800</v>
      </c>
      <c r="K108" s="110">
        <f t="shared" si="179"/>
        <v>0</v>
      </c>
      <c r="L108" s="110">
        <f t="shared" si="179"/>
        <v>118800</v>
      </c>
      <c r="M108" s="110">
        <f t="shared" si="179"/>
        <v>0</v>
      </c>
      <c r="N108" s="110">
        <f t="shared" si="179"/>
        <v>0</v>
      </c>
      <c r="O108" s="110">
        <f t="shared" si="179"/>
        <v>0</v>
      </c>
      <c r="P108" s="110">
        <f t="shared" si="179"/>
        <v>0</v>
      </c>
      <c r="Q108" s="110">
        <f t="shared" si="179"/>
        <v>0</v>
      </c>
      <c r="R108" s="110">
        <f t="shared" si="179"/>
        <v>118800</v>
      </c>
      <c r="S108" s="110">
        <f t="shared" si="179"/>
        <v>0</v>
      </c>
      <c r="T108" s="110">
        <f t="shared" si="179"/>
        <v>118800</v>
      </c>
      <c r="U108" s="110">
        <f t="shared" si="179"/>
        <v>0</v>
      </c>
      <c r="V108" s="110"/>
      <c r="W108" s="110"/>
      <c r="X108" s="110"/>
      <c r="Y108" s="110"/>
      <c r="Z108" s="110"/>
      <c r="AA108" s="110"/>
      <c r="AB108" s="110"/>
      <c r="AC108" s="110"/>
      <c r="AD108" s="110">
        <f t="shared" si="179"/>
        <v>118800</v>
      </c>
      <c r="AE108" s="110">
        <f t="shared" si="179"/>
        <v>0</v>
      </c>
      <c r="AF108" s="110">
        <f t="shared" si="179"/>
        <v>118800</v>
      </c>
      <c r="AG108" s="110">
        <f t="shared" si="179"/>
        <v>0</v>
      </c>
      <c r="AH108" s="110">
        <f t="shared" si="179"/>
        <v>0</v>
      </c>
      <c r="AI108" s="110">
        <f t="shared" si="179"/>
        <v>0</v>
      </c>
      <c r="AJ108" s="110">
        <f t="shared" si="179"/>
        <v>0</v>
      </c>
      <c r="AK108" s="110">
        <f t="shared" si="179"/>
        <v>0</v>
      </c>
      <c r="AL108" s="110">
        <f t="shared" si="179"/>
        <v>118800</v>
      </c>
      <c r="AM108" s="110">
        <f t="shared" si="179"/>
        <v>0</v>
      </c>
      <c r="AN108" s="110">
        <f t="shared" si="179"/>
        <v>118800</v>
      </c>
      <c r="AO108" s="110">
        <f t="shared" si="179"/>
        <v>0</v>
      </c>
      <c r="AP108" s="110">
        <f t="shared" si="179"/>
        <v>0</v>
      </c>
      <c r="AQ108" s="110">
        <f t="shared" si="179"/>
        <v>118800</v>
      </c>
      <c r="AR108" s="110">
        <f t="shared" si="179"/>
        <v>0</v>
      </c>
      <c r="AS108" s="110">
        <f t="shared" si="179"/>
        <v>118800</v>
      </c>
      <c r="AT108" s="110">
        <f t="shared" si="179"/>
        <v>0</v>
      </c>
      <c r="AU108" s="110">
        <f t="shared" si="179"/>
        <v>0</v>
      </c>
      <c r="AV108" s="110">
        <f t="shared" si="179"/>
        <v>0</v>
      </c>
      <c r="AW108" s="110">
        <f t="shared" si="179"/>
        <v>0</v>
      </c>
      <c r="AX108" s="110">
        <f t="shared" si="179"/>
        <v>0</v>
      </c>
      <c r="AY108" s="110">
        <f t="shared" si="179"/>
        <v>118800</v>
      </c>
      <c r="AZ108" s="110">
        <f t="shared" si="179"/>
        <v>0</v>
      </c>
      <c r="BA108" s="110">
        <f t="shared" si="179"/>
        <v>118800</v>
      </c>
      <c r="BB108" s="110">
        <f t="shared" si="179"/>
        <v>0</v>
      </c>
    </row>
    <row r="109" spans="1:54" s="109" customFormat="1" ht="75" hidden="1" x14ac:dyDescent="0.25">
      <c r="A109" s="35" t="s">
        <v>9</v>
      </c>
      <c r="B109" s="35"/>
      <c r="C109" s="35"/>
      <c r="D109" s="35"/>
      <c r="E109" s="120"/>
      <c r="F109" s="143" t="s">
        <v>58</v>
      </c>
      <c r="G109" s="148" t="s">
        <v>64</v>
      </c>
      <c r="H109" s="148" t="s">
        <v>383</v>
      </c>
      <c r="I109" s="143" t="s">
        <v>24</v>
      </c>
      <c r="J109" s="110">
        <f>'6.ВС'!J77</f>
        <v>118800</v>
      </c>
      <c r="K109" s="110">
        <f>'6.ВС'!K77</f>
        <v>0</v>
      </c>
      <c r="L109" s="110">
        <f>'6.ВС'!L77</f>
        <v>118800</v>
      </c>
      <c r="M109" s="110">
        <f>'6.ВС'!M77</f>
        <v>0</v>
      </c>
      <c r="N109" s="110">
        <f>'6.ВС'!N77</f>
        <v>0</v>
      </c>
      <c r="O109" s="110">
        <f>'6.ВС'!O77</f>
        <v>0</v>
      </c>
      <c r="P109" s="110">
        <f>'6.ВС'!P77</f>
        <v>0</v>
      </c>
      <c r="Q109" s="110">
        <f>'6.ВС'!Q77</f>
        <v>0</v>
      </c>
      <c r="R109" s="110">
        <f>'6.ВС'!R77</f>
        <v>118800</v>
      </c>
      <c r="S109" s="110">
        <f>'6.ВС'!S77</f>
        <v>0</v>
      </c>
      <c r="T109" s="110">
        <f>'6.ВС'!T77</f>
        <v>118800</v>
      </c>
      <c r="U109" s="110">
        <f>'6.ВС'!U77</f>
        <v>0</v>
      </c>
      <c r="V109" s="110"/>
      <c r="W109" s="110"/>
      <c r="X109" s="110"/>
      <c r="Y109" s="110"/>
      <c r="Z109" s="110"/>
      <c r="AA109" s="110"/>
      <c r="AB109" s="110"/>
      <c r="AC109" s="110"/>
      <c r="AD109" s="110">
        <f>'6.ВС'!AE77</f>
        <v>118800</v>
      </c>
      <c r="AE109" s="110">
        <f>'6.ВС'!AF77</f>
        <v>0</v>
      </c>
      <c r="AF109" s="110">
        <f>'6.ВС'!AG77</f>
        <v>118800</v>
      </c>
      <c r="AG109" s="110">
        <f>'6.ВС'!AH77</f>
        <v>0</v>
      </c>
      <c r="AH109" s="110">
        <f>'6.ВС'!AI77</f>
        <v>0</v>
      </c>
      <c r="AI109" s="110">
        <f>'6.ВС'!AJ77</f>
        <v>0</v>
      </c>
      <c r="AJ109" s="110">
        <f>'6.ВС'!AK77</f>
        <v>0</v>
      </c>
      <c r="AK109" s="110">
        <f>'6.ВС'!AL77</f>
        <v>0</v>
      </c>
      <c r="AL109" s="110">
        <f>'6.ВС'!AM77</f>
        <v>118800</v>
      </c>
      <c r="AM109" s="110">
        <f>'6.ВС'!AN77</f>
        <v>0</v>
      </c>
      <c r="AN109" s="110">
        <f>'6.ВС'!AO77</f>
        <v>118800</v>
      </c>
      <c r="AO109" s="110">
        <f>'6.ВС'!AP77</f>
        <v>0</v>
      </c>
      <c r="AP109" s="110">
        <f>'6.ВС'!AQ77</f>
        <v>0</v>
      </c>
      <c r="AQ109" s="110">
        <f>'6.ВС'!AR77</f>
        <v>118800</v>
      </c>
      <c r="AR109" s="110">
        <f>'6.ВС'!AS77</f>
        <v>0</v>
      </c>
      <c r="AS109" s="110">
        <f>'6.ВС'!AT77</f>
        <v>118800</v>
      </c>
      <c r="AT109" s="110">
        <f>'6.ВС'!AU77</f>
        <v>0</v>
      </c>
      <c r="AU109" s="110">
        <f>'6.ВС'!AV77</f>
        <v>0</v>
      </c>
      <c r="AV109" s="110">
        <f>'6.ВС'!AW77</f>
        <v>0</v>
      </c>
      <c r="AW109" s="110">
        <f>'6.ВС'!AX77</f>
        <v>0</v>
      </c>
      <c r="AX109" s="110">
        <f>'6.ВС'!AY77</f>
        <v>0</v>
      </c>
      <c r="AY109" s="110">
        <f>'6.ВС'!AR77</f>
        <v>118800</v>
      </c>
      <c r="AZ109" s="110">
        <f>'6.ВС'!AS77</f>
        <v>0</v>
      </c>
      <c r="BA109" s="110">
        <f>'6.ВС'!AT77</f>
        <v>118800</v>
      </c>
      <c r="BB109" s="110">
        <f>'6.ВС'!AU77</f>
        <v>0</v>
      </c>
    </row>
    <row r="110" spans="1:54" s="12" customFormat="1" ht="28.5" x14ac:dyDescent="0.25">
      <c r="A110" s="158" t="s">
        <v>68</v>
      </c>
      <c r="B110" s="146"/>
      <c r="C110" s="146"/>
      <c r="D110" s="146"/>
      <c r="E110" s="120">
        <v>851</v>
      </c>
      <c r="F110" s="25" t="s">
        <v>13</v>
      </c>
      <c r="G110" s="25"/>
      <c r="H110" s="90"/>
      <c r="I110" s="25"/>
      <c r="J110" s="26">
        <f>J111+J115+J122+J126</f>
        <v>9178070.1999999993</v>
      </c>
      <c r="K110" s="26">
        <f t="shared" ref="K110:M110" si="180">K111+K115+K122+K126</f>
        <v>269296.2</v>
      </c>
      <c r="L110" s="26">
        <f t="shared" si="180"/>
        <v>8908774</v>
      </c>
      <c r="M110" s="26">
        <f t="shared" si="180"/>
        <v>0</v>
      </c>
      <c r="N110" s="26">
        <f>N111+N115+N122+N126</f>
        <v>2148389.83</v>
      </c>
      <c r="O110" s="26">
        <f t="shared" ref="O110" si="181">O111+O115+O122+O126</f>
        <v>0</v>
      </c>
      <c r="P110" s="26">
        <f t="shared" ref="P110" si="182">P111+P115+P122+P126</f>
        <v>2148389.83</v>
      </c>
      <c r="Q110" s="26">
        <f t="shared" ref="Q110" si="183">Q111+Q115+Q122+Q126</f>
        <v>0</v>
      </c>
      <c r="R110" s="26">
        <f>R111+R115+R122+R126</f>
        <v>11326460.030000001</v>
      </c>
      <c r="S110" s="26">
        <f t="shared" ref="S110" si="184">S111+S115+S122+S126</f>
        <v>269296.2</v>
      </c>
      <c r="T110" s="26">
        <f t="shared" ref="T110" si="185">T111+T115+T122+T126</f>
        <v>11057163.83</v>
      </c>
      <c r="U110" s="26">
        <f t="shared" ref="U110" si="186">U111+U115+U122+U126</f>
        <v>0</v>
      </c>
      <c r="V110" s="26"/>
      <c r="W110" s="26"/>
      <c r="X110" s="26"/>
      <c r="Y110" s="26"/>
      <c r="Z110" s="26"/>
      <c r="AA110" s="26"/>
      <c r="AB110" s="26"/>
      <c r="AC110" s="26"/>
      <c r="AD110" s="26">
        <f>AD111+AD115+AD122+AD126</f>
        <v>9560270.1999999993</v>
      </c>
      <c r="AE110" s="26">
        <f t="shared" ref="AE110:AG110" si="187">AE111+AE115+AE122+AE126</f>
        <v>269296.2</v>
      </c>
      <c r="AF110" s="26">
        <f t="shared" si="187"/>
        <v>9290974</v>
      </c>
      <c r="AG110" s="26">
        <f t="shared" si="187"/>
        <v>0</v>
      </c>
      <c r="AH110" s="26">
        <f t="shared" ref="AH110:AP110" si="188">AH111+AH115+AH122+AH126</f>
        <v>0</v>
      </c>
      <c r="AI110" s="26">
        <f t="shared" si="188"/>
        <v>0</v>
      </c>
      <c r="AJ110" s="26">
        <f t="shared" si="188"/>
        <v>0</v>
      </c>
      <c r="AK110" s="26">
        <f t="shared" si="188"/>
        <v>0</v>
      </c>
      <c r="AL110" s="26">
        <f t="shared" si="188"/>
        <v>9560270.1999999993</v>
      </c>
      <c r="AM110" s="26">
        <f t="shared" si="188"/>
        <v>269296.2</v>
      </c>
      <c r="AN110" s="26">
        <f t="shared" si="188"/>
        <v>9290974</v>
      </c>
      <c r="AO110" s="26">
        <f t="shared" si="188"/>
        <v>0</v>
      </c>
      <c r="AP110" s="26">
        <f t="shared" si="188"/>
        <v>0</v>
      </c>
      <c r="AQ110" s="26">
        <f>AQ111+AQ115+AQ122+AQ126</f>
        <v>10031770.199999999</v>
      </c>
      <c r="AR110" s="26">
        <f t="shared" ref="AR110:AT110" si="189">AR111+AR115+AR122+AR126</f>
        <v>269296.2</v>
      </c>
      <c r="AS110" s="26">
        <f t="shared" si="189"/>
        <v>9762474</v>
      </c>
      <c r="AT110" s="26">
        <f t="shared" si="189"/>
        <v>0</v>
      </c>
      <c r="AU110" s="26">
        <f t="shared" ref="AU110:AX110" si="190">AU111+AU115+AU122+AU126</f>
        <v>0</v>
      </c>
      <c r="AV110" s="26">
        <f t="shared" si="190"/>
        <v>0</v>
      </c>
      <c r="AW110" s="26">
        <f t="shared" si="190"/>
        <v>0</v>
      </c>
      <c r="AX110" s="26">
        <f t="shared" si="190"/>
        <v>0</v>
      </c>
      <c r="AY110" s="26">
        <f>AY111+AY115+AY122+AY126</f>
        <v>10031770.199999999</v>
      </c>
      <c r="AZ110" s="26">
        <f t="shared" ref="AZ110:BB110" si="191">AZ111+AZ115+AZ122+AZ126</f>
        <v>269296.2</v>
      </c>
      <c r="BA110" s="26">
        <f t="shared" si="191"/>
        <v>9762474</v>
      </c>
      <c r="BB110" s="26">
        <f t="shared" si="191"/>
        <v>0</v>
      </c>
    </row>
    <row r="111" spans="1:54" s="12" customFormat="1" ht="28.5" hidden="1" x14ac:dyDescent="0.25">
      <c r="A111" s="158" t="s">
        <v>69</v>
      </c>
      <c r="B111" s="146"/>
      <c r="C111" s="146"/>
      <c r="D111" s="146"/>
      <c r="E111" s="120">
        <v>851</v>
      </c>
      <c r="F111" s="25" t="s">
        <v>13</v>
      </c>
      <c r="G111" s="25" t="s">
        <v>35</v>
      </c>
      <c r="H111" s="90"/>
      <c r="I111" s="25"/>
      <c r="J111" s="26">
        <f t="shared" ref="J111:BB111" si="192">J112</f>
        <v>52370.2</v>
      </c>
      <c r="K111" s="26">
        <f t="shared" si="192"/>
        <v>52370.2</v>
      </c>
      <c r="L111" s="26">
        <f t="shared" si="192"/>
        <v>0</v>
      </c>
      <c r="M111" s="26">
        <f t="shared" si="192"/>
        <v>0</v>
      </c>
      <c r="N111" s="26">
        <f t="shared" si="192"/>
        <v>0</v>
      </c>
      <c r="O111" s="26">
        <f t="shared" si="192"/>
        <v>0</v>
      </c>
      <c r="P111" s="26">
        <f t="shared" si="192"/>
        <v>0</v>
      </c>
      <c r="Q111" s="26">
        <f t="shared" si="192"/>
        <v>0</v>
      </c>
      <c r="R111" s="26">
        <f t="shared" si="192"/>
        <v>52370.2</v>
      </c>
      <c r="S111" s="26">
        <f t="shared" si="192"/>
        <v>52370.2</v>
      </c>
      <c r="T111" s="26">
        <f t="shared" si="192"/>
        <v>0</v>
      </c>
      <c r="U111" s="26">
        <f t="shared" si="192"/>
        <v>0</v>
      </c>
      <c r="V111" s="26"/>
      <c r="W111" s="26"/>
      <c r="X111" s="26"/>
      <c r="Y111" s="26"/>
      <c r="Z111" s="26"/>
      <c r="AA111" s="26"/>
      <c r="AB111" s="26"/>
      <c r="AC111" s="26"/>
      <c r="AD111" s="26">
        <f t="shared" si="192"/>
        <v>52370.2</v>
      </c>
      <c r="AE111" s="26">
        <f t="shared" si="192"/>
        <v>52370.2</v>
      </c>
      <c r="AF111" s="26">
        <f t="shared" si="192"/>
        <v>0</v>
      </c>
      <c r="AG111" s="26">
        <f t="shared" si="192"/>
        <v>0</v>
      </c>
      <c r="AH111" s="26">
        <f t="shared" si="192"/>
        <v>0</v>
      </c>
      <c r="AI111" s="26">
        <f t="shared" si="192"/>
        <v>0</v>
      </c>
      <c r="AJ111" s="26">
        <f t="shared" si="192"/>
        <v>0</v>
      </c>
      <c r="AK111" s="26">
        <f t="shared" si="192"/>
        <v>0</v>
      </c>
      <c r="AL111" s="26">
        <f t="shared" si="192"/>
        <v>52370.2</v>
      </c>
      <c r="AM111" s="26">
        <f t="shared" si="192"/>
        <v>52370.2</v>
      </c>
      <c r="AN111" s="26">
        <f t="shared" si="192"/>
        <v>0</v>
      </c>
      <c r="AO111" s="26">
        <f t="shared" si="192"/>
        <v>0</v>
      </c>
      <c r="AP111" s="26">
        <f t="shared" si="192"/>
        <v>0</v>
      </c>
      <c r="AQ111" s="26">
        <f t="shared" si="192"/>
        <v>52370.2</v>
      </c>
      <c r="AR111" s="26">
        <f t="shared" si="192"/>
        <v>52370.2</v>
      </c>
      <c r="AS111" s="26">
        <f t="shared" si="192"/>
        <v>0</v>
      </c>
      <c r="AT111" s="26">
        <f t="shared" si="192"/>
        <v>0</v>
      </c>
      <c r="AU111" s="26">
        <f t="shared" si="192"/>
        <v>0</v>
      </c>
      <c r="AV111" s="26">
        <f t="shared" si="192"/>
        <v>0</v>
      </c>
      <c r="AW111" s="26">
        <f t="shared" si="192"/>
        <v>0</v>
      </c>
      <c r="AX111" s="26">
        <f t="shared" si="192"/>
        <v>0</v>
      </c>
      <c r="AY111" s="26">
        <f t="shared" si="192"/>
        <v>52370.2</v>
      </c>
      <c r="AZ111" s="26">
        <f t="shared" si="192"/>
        <v>52370.2</v>
      </c>
      <c r="BA111" s="26">
        <f t="shared" si="192"/>
        <v>0</v>
      </c>
      <c r="BB111" s="26">
        <f t="shared" si="192"/>
        <v>0</v>
      </c>
    </row>
    <row r="112" spans="1:54" s="12" customFormat="1" ht="270" hidden="1" x14ac:dyDescent="0.25">
      <c r="A112" s="155" t="s">
        <v>70</v>
      </c>
      <c r="B112" s="146"/>
      <c r="C112" s="146"/>
      <c r="D112" s="146"/>
      <c r="E112" s="120">
        <v>851</v>
      </c>
      <c r="F112" s="143" t="s">
        <v>13</v>
      </c>
      <c r="G112" s="143" t="s">
        <v>35</v>
      </c>
      <c r="H112" s="148" t="s">
        <v>71</v>
      </c>
      <c r="I112" s="143"/>
      <c r="J112" s="110">
        <f t="shared" ref="J112:BB113" si="193">J113</f>
        <v>52370.2</v>
      </c>
      <c r="K112" s="110">
        <f t="shared" si="193"/>
        <v>52370.2</v>
      </c>
      <c r="L112" s="110">
        <f t="shared" si="193"/>
        <v>0</v>
      </c>
      <c r="M112" s="110">
        <f t="shared" si="193"/>
        <v>0</v>
      </c>
      <c r="N112" s="110">
        <f t="shared" si="193"/>
        <v>0</v>
      </c>
      <c r="O112" s="110">
        <f t="shared" si="193"/>
        <v>0</v>
      </c>
      <c r="P112" s="110">
        <f t="shared" si="193"/>
        <v>0</v>
      </c>
      <c r="Q112" s="110">
        <f t="shared" si="193"/>
        <v>0</v>
      </c>
      <c r="R112" s="110">
        <f t="shared" si="193"/>
        <v>52370.2</v>
      </c>
      <c r="S112" s="110">
        <f t="shared" si="193"/>
        <v>52370.2</v>
      </c>
      <c r="T112" s="110">
        <f t="shared" si="193"/>
        <v>0</v>
      </c>
      <c r="U112" s="110">
        <f t="shared" si="193"/>
        <v>0</v>
      </c>
      <c r="V112" s="110"/>
      <c r="W112" s="110"/>
      <c r="X112" s="110"/>
      <c r="Y112" s="110"/>
      <c r="Z112" s="110"/>
      <c r="AA112" s="110"/>
      <c r="AB112" s="110"/>
      <c r="AC112" s="110"/>
      <c r="AD112" s="110">
        <f t="shared" si="193"/>
        <v>52370.2</v>
      </c>
      <c r="AE112" s="110">
        <f t="shared" si="193"/>
        <v>52370.2</v>
      </c>
      <c r="AF112" s="110">
        <f t="shared" si="193"/>
        <v>0</v>
      </c>
      <c r="AG112" s="110">
        <f t="shared" si="193"/>
        <v>0</v>
      </c>
      <c r="AH112" s="110">
        <f t="shared" si="193"/>
        <v>0</v>
      </c>
      <c r="AI112" s="110">
        <f t="shared" si="193"/>
        <v>0</v>
      </c>
      <c r="AJ112" s="110">
        <f t="shared" si="193"/>
        <v>0</v>
      </c>
      <c r="AK112" s="110">
        <f t="shared" si="193"/>
        <v>0</v>
      </c>
      <c r="AL112" s="110">
        <f t="shared" si="193"/>
        <v>52370.2</v>
      </c>
      <c r="AM112" s="110">
        <f t="shared" si="193"/>
        <v>52370.2</v>
      </c>
      <c r="AN112" s="110">
        <f t="shared" si="193"/>
        <v>0</v>
      </c>
      <c r="AO112" s="110">
        <f t="shared" si="193"/>
        <v>0</v>
      </c>
      <c r="AP112" s="110">
        <f t="shared" si="193"/>
        <v>0</v>
      </c>
      <c r="AQ112" s="110">
        <f t="shared" si="193"/>
        <v>52370.2</v>
      </c>
      <c r="AR112" s="110">
        <f t="shared" si="193"/>
        <v>52370.2</v>
      </c>
      <c r="AS112" s="110">
        <f t="shared" si="193"/>
        <v>0</v>
      </c>
      <c r="AT112" s="110">
        <f t="shared" si="193"/>
        <v>0</v>
      </c>
      <c r="AU112" s="110">
        <f t="shared" si="193"/>
        <v>0</v>
      </c>
      <c r="AV112" s="110">
        <f t="shared" si="193"/>
        <v>0</v>
      </c>
      <c r="AW112" s="110">
        <f t="shared" si="193"/>
        <v>0</v>
      </c>
      <c r="AX112" s="110">
        <f t="shared" si="193"/>
        <v>0</v>
      </c>
      <c r="AY112" s="110">
        <f t="shared" si="193"/>
        <v>52370.2</v>
      </c>
      <c r="AZ112" s="110">
        <f t="shared" si="193"/>
        <v>52370.2</v>
      </c>
      <c r="BA112" s="110">
        <f t="shared" si="193"/>
        <v>0</v>
      </c>
      <c r="BB112" s="110">
        <f t="shared" si="193"/>
        <v>0</v>
      </c>
    </row>
    <row r="113" spans="1:54" s="12" customFormat="1" ht="60" hidden="1" x14ac:dyDescent="0.25">
      <c r="A113" s="35" t="s">
        <v>22</v>
      </c>
      <c r="B113" s="111"/>
      <c r="C113" s="111"/>
      <c r="D113" s="111"/>
      <c r="E113" s="120">
        <v>851</v>
      </c>
      <c r="F113" s="143" t="s">
        <v>13</v>
      </c>
      <c r="G113" s="143" t="s">
        <v>35</v>
      </c>
      <c r="H113" s="148" t="s">
        <v>71</v>
      </c>
      <c r="I113" s="143" t="s">
        <v>23</v>
      </c>
      <c r="J113" s="110">
        <f t="shared" si="193"/>
        <v>52370.2</v>
      </c>
      <c r="K113" s="110">
        <f t="shared" si="193"/>
        <v>52370.2</v>
      </c>
      <c r="L113" s="110">
        <f t="shared" si="193"/>
        <v>0</v>
      </c>
      <c r="M113" s="110">
        <f t="shared" si="193"/>
        <v>0</v>
      </c>
      <c r="N113" s="110">
        <f t="shared" si="193"/>
        <v>0</v>
      </c>
      <c r="O113" s="110">
        <f t="shared" si="193"/>
        <v>0</v>
      </c>
      <c r="P113" s="110">
        <f t="shared" si="193"/>
        <v>0</v>
      </c>
      <c r="Q113" s="110">
        <f t="shared" si="193"/>
        <v>0</v>
      </c>
      <c r="R113" s="110">
        <f t="shared" si="193"/>
        <v>52370.2</v>
      </c>
      <c r="S113" s="110">
        <f t="shared" si="193"/>
        <v>52370.2</v>
      </c>
      <c r="T113" s="110">
        <f t="shared" si="193"/>
        <v>0</v>
      </c>
      <c r="U113" s="110">
        <f t="shared" si="193"/>
        <v>0</v>
      </c>
      <c r="V113" s="110"/>
      <c r="W113" s="110"/>
      <c r="X113" s="110"/>
      <c r="Y113" s="110"/>
      <c r="Z113" s="110"/>
      <c r="AA113" s="110"/>
      <c r="AB113" s="110"/>
      <c r="AC113" s="110"/>
      <c r="AD113" s="110">
        <f t="shared" si="193"/>
        <v>52370.2</v>
      </c>
      <c r="AE113" s="110">
        <f t="shared" si="193"/>
        <v>52370.2</v>
      </c>
      <c r="AF113" s="110">
        <f t="shared" si="193"/>
        <v>0</v>
      </c>
      <c r="AG113" s="110">
        <f t="shared" si="193"/>
        <v>0</v>
      </c>
      <c r="AH113" s="110">
        <f t="shared" si="193"/>
        <v>0</v>
      </c>
      <c r="AI113" s="110">
        <f t="shared" si="193"/>
        <v>0</v>
      </c>
      <c r="AJ113" s="110">
        <f t="shared" si="193"/>
        <v>0</v>
      </c>
      <c r="AK113" s="110">
        <f t="shared" si="193"/>
        <v>0</v>
      </c>
      <c r="AL113" s="110">
        <f t="shared" si="193"/>
        <v>52370.2</v>
      </c>
      <c r="AM113" s="110">
        <f t="shared" si="193"/>
        <v>52370.2</v>
      </c>
      <c r="AN113" s="110">
        <f t="shared" si="193"/>
        <v>0</v>
      </c>
      <c r="AO113" s="110">
        <f t="shared" si="193"/>
        <v>0</v>
      </c>
      <c r="AP113" s="110">
        <f t="shared" si="193"/>
        <v>0</v>
      </c>
      <c r="AQ113" s="110">
        <f t="shared" si="193"/>
        <v>52370.2</v>
      </c>
      <c r="AR113" s="110">
        <f t="shared" si="193"/>
        <v>52370.2</v>
      </c>
      <c r="AS113" s="110">
        <f t="shared" si="193"/>
        <v>0</v>
      </c>
      <c r="AT113" s="110">
        <f t="shared" si="193"/>
        <v>0</v>
      </c>
      <c r="AU113" s="110">
        <f t="shared" si="193"/>
        <v>0</v>
      </c>
      <c r="AV113" s="110">
        <f t="shared" si="193"/>
        <v>0</v>
      </c>
      <c r="AW113" s="110">
        <f t="shared" si="193"/>
        <v>0</v>
      </c>
      <c r="AX113" s="110">
        <f t="shared" si="193"/>
        <v>0</v>
      </c>
      <c r="AY113" s="110">
        <f t="shared" si="193"/>
        <v>52370.2</v>
      </c>
      <c r="AZ113" s="110">
        <f t="shared" si="193"/>
        <v>52370.2</v>
      </c>
      <c r="BA113" s="110">
        <f t="shared" si="193"/>
        <v>0</v>
      </c>
      <c r="BB113" s="110">
        <f t="shared" si="193"/>
        <v>0</v>
      </c>
    </row>
    <row r="114" spans="1:54" s="12" customFormat="1" ht="75" hidden="1" x14ac:dyDescent="0.25">
      <c r="A114" s="35" t="s">
        <v>9</v>
      </c>
      <c r="B114" s="35"/>
      <c r="C114" s="35"/>
      <c r="D114" s="35"/>
      <c r="E114" s="120">
        <v>851</v>
      </c>
      <c r="F114" s="143" t="s">
        <v>13</v>
      </c>
      <c r="G114" s="143" t="s">
        <v>35</v>
      </c>
      <c r="H114" s="148" t="s">
        <v>71</v>
      </c>
      <c r="I114" s="143" t="s">
        <v>24</v>
      </c>
      <c r="J114" s="110">
        <f>'6.ВС'!J82</f>
        <v>52370.2</v>
      </c>
      <c r="K114" s="110">
        <f>'6.ВС'!K82</f>
        <v>52370.2</v>
      </c>
      <c r="L114" s="110">
        <f>'6.ВС'!L82</f>
        <v>0</v>
      </c>
      <c r="M114" s="110">
        <f>'6.ВС'!M82</f>
        <v>0</v>
      </c>
      <c r="N114" s="110">
        <f>'6.ВС'!N82</f>
        <v>0</v>
      </c>
      <c r="O114" s="110">
        <f>'6.ВС'!O82</f>
        <v>0</v>
      </c>
      <c r="P114" s="110">
        <f>'6.ВС'!P82</f>
        <v>0</v>
      </c>
      <c r="Q114" s="110">
        <f>'6.ВС'!Q82</f>
        <v>0</v>
      </c>
      <c r="R114" s="110">
        <f>'6.ВС'!R82</f>
        <v>52370.2</v>
      </c>
      <c r="S114" s="110">
        <f>'6.ВС'!S82</f>
        <v>52370.2</v>
      </c>
      <c r="T114" s="110">
        <f>'6.ВС'!T82</f>
        <v>0</v>
      </c>
      <c r="U114" s="110">
        <f>'6.ВС'!U82</f>
        <v>0</v>
      </c>
      <c r="V114" s="110"/>
      <c r="W114" s="110"/>
      <c r="X114" s="110"/>
      <c r="Y114" s="110"/>
      <c r="Z114" s="110"/>
      <c r="AA114" s="110"/>
      <c r="AB114" s="110"/>
      <c r="AC114" s="110"/>
      <c r="AD114" s="110">
        <f>'6.ВС'!AE82</f>
        <v>52370.2</v>
      </c>
      <c r="AE114" s="110">
        <f>'6.ВС'!AF82</f>
        <v>52370.2</v>
      </c>
      <c r="AF114" s="110">
        <f>'6.ВС'!AG82</f>
        <v>0</v>
      </c>
      <c r="AG114" s="110">
        <f>'6.ВС'!AH82</f>
        <v>0</v>
      </c>
      <c r="AH114" s="110">
        <f>'6.ВС'!AI82</f>
        <v>0</v>
      </c>
      <c r="AI114" s="110">
        <f>'6.ВС'!AJ82</f>
        <v>0</v>
      </c>
      <c r="AJ114" s="110">
        <f>'6.ВС'!AK82</f>
        <v>0</v>
      </c>
      <c r="AK114" s="110">
        <f>'6.ВС'!AL82</f>
        <v>0</v>
      </c>
      <c r="AL114" s="110">
        <f>'6.ВС'!AM82</f>
        <v>52370.2</v>
      </c>
      <c r="AM114" s="110">
        <f>'6.ВС'!AN82</f>
        <v>52370.2</v>
      </c>
      <c r="AN114" s="110">
        <f>'6.ВС'!AO82</f>
        <v>0</v>
      </c>
      <c r="AO114" s="110">
        <f>'6.ВС'!AP82</f>
        <v>0</v>
      </c>
      <c r="AP114" s="110">
        <f>'6.ВС'!AQ82</f>
        <v>0</v>
      </c>
      <c r="AQ114" s="110">
        <f>'6.ВС'!AR82</f>
        <v>52370.2</v>
      </c>
      <c r="AR114" s="110">
        <f>'6.ВС'!AS82</f>
        <v>52370.2</v>
      </c>
      <c r="AS114" s="110">
        <f>'6.ВС'!AT82</f>
        <v>0</v>
      </c>
      <c r="AT114" s="110">
        <f>'6.ВС'!AU82</f>
        <v>0</v>
      </c>
      <c r="AU114" s="110">
        <f>'6.ВС'!AV82</f>
        <v>0</v>
      </c>
      <c r="AV114" s="110">
        <f>'6.ВС'!AW82</f>
        <v>0</v>
      </c>
      <c r="AW114" s="110">
        <f>'6.ВС'!AX82</f>
        <v>0</v>
      </c>
      <c r="AX114" s="110">
        <f>'6.ВС'!AY82</f>
        <v>0</v>
      </c>
      <c r="AY114" s="110">
        <f>'6.ВС'!AR82</f>
        <v>52370.2</v>
      </c>
      <c r="AZ114" s="110">
        <f>'6.ВС'!AS82</f>
        <v>52370.2</v>
      </c>
      <c r="BA114" s="110">
        <f>'6.ВС'!AT82</f>
        <v>0</v>
      </c>
      <c r="BB114" s="110">
        <f>'6.ВС'!AU82</f>
        <v>0</v>
      </c>
    </row>
    <row r="115" spans="1:54" s="12" customFormat="1" ht="14.25" x14ac:dyDescent="0.25">
      <c r="A115" s="158" t="s">
        <v>74</v>
      </c>
      <c r="B115" s="146"/>
      <c r="C115" s="146"/>
      <c r="D115" s="146"/>
      <c r="E115" s="11">
        <v>851</v>
      </c>
      <c r="F115" s="25" t="s">
        <v>13</v>
      </c>
      <c r="G115" s="25" t="s">
        <v>75</v>
      </c>
      <c r="H115" s="90"/>
      <c r="I115" s="25"/>
      <c r="J115" s="26">
        <f>J116+J119</f>
        <v>1590974</v>
      </c>
      <c r="K115" s="26">
        <f t="shared" ref="K115:M115" si="194">K116+K119</f>
        <v>0</v>
      </c>
      <c r="L115" s="26">
        <f t="shared" si="194"/>
        <v>1590974</v>
      </c>
      <c r="M115" s="26">
        <f t="shared" si="194"/>
        <v>0</v>
      </c>
      <c r="N115" s="26">
        <f>N116+N119</f>
        <v>580416.75</v>
      </c>
      <c r="O115" s="26">
        <f t="shared" ref="O115" si="195">O116+O119</f>
        <v>0</v>
      </c>
      <c r="P115" s="26">
        <f t="shared" ref="P115" si="196">P116+P119</f>
        <v>580416.75</v>
      </c>
      <c r="Q115" s="26">
        <f t="shared" ref="Q115" si="197">Q116+Q119</f>
        <v>0</v>
      </c>
      <c r="R115" s="26">
        <f>R116+R119</f>
        <v>2171390.75</v>
      </c>
      <c r="S115" s="26">
        <f t="shared" ref="S115" si="198">S116+S119</f>
        <v>0</v>
      </c>
      <c r="T115" s="26">
        <f t="shared" ref="T115" si="199">T116+T119</f>
        <v>2171390.75</v>
      </c>
      <c r="U115" s="26">
        <f t="shared" ref="U115" si="200">U116+U119</f>
        <v>0</v>
      </c>
      <c r="V115" s="26"/>
      <c r="W115" s="26"/>
      <c r="X115" s="26"/>
      <c r="Y115" s="26"/>
      <c r="Z115" s="26"/>
      <c r="AA115" s="26"/>
      <c r="AB115" s="26"/>
      <c r="AC115" s="26"/>
      <c r="AD115" s="26">
        <f t="shared" ref="AD115:AQ115" si="201">AD116+AD119</f>
        <v>1590974</v>
      </c>
      <c r="AE115" s="26">
        <f t="shared" ref="AE115:AG115" si="202">AE116+AE119</f>
        <v>0</v>
      </c>
      <c r="AF115" s="26">
        <f t="shared" si="202"/>
        <v>1590974</v>
      </c>
      <c r="AG115" s="26">
        <f t="shared" si="202"/>
        <v>0</v>
      </c>
      <c r="AH115" s="26">
        <f t="shared" ref="AH115:AP115" si="203">AH116+AH119</f>
        <v>0</v>
      </c>
      <c r="AI115" s="26">
        <f t="shared" si="203"/>
        <v>0</v>
      </c>
      <c r="AJ115" s="26">
        <f t="shared" si="203"/>
        <v>0</v>
      </c>
      <c r="AK115" s="26">
        <f t="shared" si="203"/>
        <v>0</v>
      </c>
      <c r="AL115" s="26">
        <f t="shared" si="203"/>
        <v>1590974</v>
      </c>
      <c r="AM115" s="26">
        <f t="shared" si="203"/>
        <v>0</v>
      </c>
      <c r="AN115" s="26">
        <f t="shared" si="203"/>
        <v>1590974</v>
      </c>
      <c r="AO115" s="26">
        <f t="shared" si="203"/>
        <v>0</v>
      </c>
      <c r="AP115" s="26">
        <f t="shared" si="203"/>
        <v>0</v>
      </c>
      <c r="AQ115" s="26">
        <f t="shared" si="201"/>
        <v>1590974</v>
      </c>
      <c r="AR115" s="26">
        <f t="shared" ref="AR115:AT115" si="204">AR116+AR119</f>
        <v>0</v>
      </c>
      <c r="AS115" s="26">
        <f t="shared" si="204"/>
        <v>1590974</v>
      </c>
      <c r="AT115" s="26">
        <f t="shared" si="204"/>
        <v>0</v>
      </c>
      <c r="AU115" s="26">
        <f t="shared" ref="AU115:AX115" si="205">AU116+AU119</f>
        <v>0</v>
      </c>
      <c r="AV115" s="26">
        <f t="shared" si="205"/>
        <v>0</v>
      </c>
      <c r="AW115" s="26">
        <f t="shared" si="205"/>
        <v>0</v>
      </c>
      <c r="AX115" s="26">
        <f t="shared" si="205"/>
        <v>0</v>
      </c>
      <c r="AY115" s="26">
        <f>AY116+AY119</f>
        <v>1590974</v>
      </c>
      <c r="AZ115" s="26">
        <f t="shared" ref="AZ115:BB115" si="206">AZ116+AZ119</f>
        <v>0</v>
      </c>
      <c r="BA115" s="26">
        <f t="shared" si="206"/>
        <v>1590974</v>
      </c>
      <c r="BB115" s="26">
        <f t="shared" si="206"/>
        <v>0</v>
      </c>
    </row>
    <row r="116" spans="1:54" s="109" customFormat="1" ht="166.5" customHeight="1" x14ac:dyDescent="0.25">
      <c r="A116" s="155" t="s">
        <v>333</v>
      </c>
      <c r="B116" s="35"/>
      <c r="C116" s="35"/>
      <c r="D116" s="35"/>
      <c r="E116" s="120">
        <v>851</v>
      </c>
      <c r="F116" s="143" t="s">
        <v>13</v>
      </c>
      <c r="G116" s="143" t="s">
        <v>75</v>
      </c>
      <c r="H116" s="148" t="s">
        <v>76</v>
      </c>
      <c r="I116" s="143"/>
      <c r="J116" s="110">
        <f t="shared" ref="J116:BB117" si="207">J117</f>
        <v>1540814</v>
      </c>
      <c r="K116" s="110">
        <f t="shared" si="207"/>
        <v>0</v>
      </c>
      <c r="L116" s="110">
        <f t="shared" si="207"/>
        <v>1540814</v>
      </c>
      <c r="M116" s="110">
        <f t="shared" si="207"/>
        <v>0</v>
      </c>
      <c r="N116" s="110">
        <f t="shared" si="207"/>
        <v>580416.75</v>
      </c>
      <c r="O116" s="110">
        <f t="shared" si="207"/>
        <v>0</v>
      </c>
      <c r="P116" s="110">
        <f t="shared" si="207"/>
        <v>580416.75</v>
      </c>
      <c r="Q116" s="110">
        <f t="shared" si="207"/>
        <v>0</v>
      </c>
      <c r="R116" s="110">
        <f t="shared" si="207"/>
        <v>2121230.75</v>
      </c>
      <c r="S116" s="110">
        <f t="shared" si="207"/>
        <v>0</v>
      </c>
      <c r="T116" s="110">
        <f t="shared" si="207"/>
        <v>2121230.75</v>
      </c>
      <c r="U116" s="110">
        <f t="shared" si="207"/>
        <v>0</v>
      </c>
      <c r="V116" s="110"/>
      <c r="W116" s="110"/>
      <c r="X116" s="110"/>
      <c r="Y116" s="110"/>
      <c r="Z116" s="110"/>
      <c r="AA116" s="110"/>
      <c r="AB116" s="110"/>
      <c r="AC116" s="110"/>
      <c r="AD116" s="110">
        <f t="shared" si="207"/>
        <v>1540814</v>
      </c>
      <c r="AE116" s="110">
        <f t="shared" si="207"/>
        <v>0</v>
      </c>
      <c r="AF116" s="110">
        <f t="shared" si="207"/>
        <v>1540814</v>
      </c>
      <c r="AG116" s="110">
        <f t="shared" si="207"/>
        <v>0</v>
      </c>
      <c r="AH116" s="110">
        <f t="shared" si="207"/>
        <v>0</v>
      </c>
      <c r="AI116" s="110">
        <f t="shared" si="207"/>
        <v>0</v>
      </c>
      <c r="AJ116" s="110">
        <f t="shared" si="207"/>
        <v>0</v>
      </c>
      <c r="AK116" s="110">
        <f t="shared" si="207"/>
        <v>0</v>
      </c>
      <c r="AL116" s="110">
        <f t="shared" si="207"/>
        <v>1540814</v>
      </c>
      <c r="AM116" s="110">
        <f t="shared" si="207"/>
        <v>0</v>
      </c>
      <c r="AN116" s="110">
        <f t="shared" si="207"/>
        <v>1540814</v>
      </c>
      <c r="AO116" s="110">
        <f t="shared" si="207"/>
        <v>0</v>
      </c>
      <c r="AP116" s="110">
        <f t="shared" si="207"/>
        <v>0</v>
      </c>
      <c r="AQ116" s="110">
        <f t="shared" si="207"/>
        <v>1540814</v>
      </c>
      <c r="AR116" s="110">
        <f t="shared" si="207"/>
        <v>0</v>
      </c>
      <c r="AS116" s="110">
        <f t="shared" si="207"/>
        <v>1540814</v>
      </c>
      <c r="AT116" s="110">
        <f t="shared" si="207"/>
        <v>0</v>
      </c>
      <c r="AU116" s="110">
        <f t="shared" si="207"/>
        <v>0</v>
      </c>
      <c r="AV116" s="110">
        <f t="shared" si="207"/>
        <v>0</v>
      </c>
      <c r="AW116" s="110">
        <f t="shared" si="207"/>
        <v>0</v>
      </c>
      <c r="AX116" s="110">
        <f t="shared" si="207"/>
        <v>0</v>
      </c>
      <c r="AY116" s="110">
        <f t="shared" si="207"/>
        <v>1540814</v>
      </c>
      <c r="AZ116" s="110">
        <f t="shared" si="207"/>
        <v>0</v>
      </c>
      <c r="BA116" s="110">
        <f t="shared" si="207"/>
        <v>1540814</v>
      </c>
      <c r="BB116" s="110">
        <f t="shared" si="207"/>
        <v>0</v>
      </c>
    </row>
    <row r="117" spans="1:54" s="109" customFormat="1" ht="30" x14ac:dyDescent="0.25">
      <c r="A117" s="35" t="s">
        <v>25</v>
      </c>
      <c r="B117" s="35"/>
      <c r="C117" s="35"/>
      <c r="D117" s="35"/>
      <c r="E117" s="120">
        <v>851</v>
      </c>
      <c r="F117" s="143" t="s">
        <v>13</v>
      </c>
      <c r="G117" s="143" t="s">
        <v>75</v>
      </c>
      <c r="H117" s="148" t="s">
        <v>76</v>
      </c>
      <c r="I117" s="143" t="s">
        <v>26</v>
      </c>
      <c r="J117" s="110">
        <f t="shared" si="207"/>
        <v>1540814</v>
      </c>
      <c r="K117" s="110">
        <f t="shared" si="207"/>
        <v>0</v>
      </c>
      <c r="L117" s="110">
        <f t="shared" si="207"/>
        <v>1540814</v>
      </c>
      <c r="M117" s="110">
        <f t="shared" si="207"/>
        <v>0</v>
      </c>
      <c r="N117" s="110">
        <f t="shared" si="207"/>
        <v>580416.75</v>
      </c>
      <c r="O117" s="110">
        <f t="shared" si="207"/>
        <v>0</v>
      </c>
      <c r="P117" s="110">
        <f t="shared" si="207"/>
        <v>580416.75</v>
      </c>
      <c r="Q117" s="110">
        <f t="shared" si="207"/>
        <v>0</v>
      </c>
      <c r="R117" s="110">
        <f t="shared" si="207"/>
        <v>2121230.75</v>
      </c>
      <c r="S117" s="110">
        <f t="shared" si="207"/>
        <v>0</v>
      </c>
      <c r="T117" s="110">
        <f t="shared" si="207"/>
        <v>2121230.75</v>
      </c>
      <c r="U117" s="110">
        <f t="shared" si="207"/>
        <v>0</v>
      </c>
      <c r="V117" s="110"/>
      <c r="W117" s="110"/>
      <c r="X117" s="110"/>
      <c r="Y117" s="110"/>
      <c r="Z117" s="110"/>
      <c r="AA117" s="110"/>
      <c r="AB117" s="110"/>
      <c r="AC117" s="110"/>
      <c r="AD117" s="110">
        <f t="shared" si="207"/>
        <v>1540814</v>
      </c>
      <c r="AE117" s="110">
        <f t="shared" si="207"/>
        <v>0</v>
      </c>
      <c r="AF117" s="110">
        <f t="shared" si="207"/>
        <v>1540814</v>
      </c>
      <c r="AG117" s="110">
        <f t="shared" si="207"/>
        <v>0</v>
      </c>
      <c r="AH117" s="110">
        <f t="shared" si="207"/>
        <v>0</v>
      </c>
      <c r="AI117" s="110">
        <f t="shared" si="207"/>
        <v>0</v>
      </c>
      <c r="AJ117" s="110">
        <f t="shared" si="207"/>
        <v>0</v>
      </c>
      <c r="AK117" s="110">
        <f t="shared" si="207"/>
        <v>0</v>
      </c>
      <c r="AL117" s="110">
        <f t="shared" si="207"/>
        <v>1540814</v>
      </c>
      <c r="AM117" s="110">
        <f t="shared" si="207"/>
        <v>0</v>
      </c>
      <c r="AN117" s="110">
        <f t="shared" si="207"/>
        <v>1540814</v>
      </c>
      <c r="AO117" s="110">
        <f t="shared" si="207"/>
        <v>0</v>
      </c>
      <c r="AP117" s="110">
        <f t="shared" si="207"/>
        <v>0</v>
      </c>
      <c r="AQ117" s="110">
        <f t="shared" si="207"/>
        <v>1540814</v>
      </c>
      <c r="AR117" s="110">
        <f t="shared" si="207"/>
        <v>0</v>
      </c>
      <c r="AS117" s="110">
        <f t="shared" si="207"/>
        <v>1540814</v>
      </c>
      <c r="AT117" s="110">
        <f t="shared" si="207"/>
        <v>0</v>
      </c>
      <c r="AU117" s="110">
        <f t="shared" si="207"/>
        <v>0</v>
      </c>
      <c r="AV117" s="110">
        <f t="shared" si="207"/>
        <v>0</v>
      </c>
      <c r="AW117" s="110">
        <f t="shared" si="207"/>
        <v>0</v>
      </c>
      <c r="AX117" s="110">
        <f t="shared" si="207"/>
        <v>0</v>
      </c>
      <c r="AY117" s="110">
        <f t="shared" si="207"/>
        <v>1540814</v>
      </c>
      <c r="AZ117" s="110">
        <f t="shared" si="207"/>
        <v>0</v>
      </c>
      <c r="BA117" s="110">
        <f t="shared" si="207"/>
        <v>1540814</v>
      </c>
      <c r="BB117" s="110">
        <f t="shared" si="207"/>
        <v>0</v>
      </c>
    </row>
    <row r="118" spans="1:54" s="109" customFormat="1" ht="135" x14ac:dyDescent="0.25">
      <c r="A118" s="35" t="s">
        <v>72</v>
      </c>
      <c r="B118" s="35"/>
      <c r="C118" s="35"/>
      <c r="D118" s="35"/>
      <c r="E118" s="120">
        <v>851</v>
      </c>
      <c r="F118" s="143" t="s">
        <v>13</v>
      </c>
      <c r="G118" s="143" t="s">
        <v>75</v>
      </c>
      <c r="H118" s="148" t="s">
        <v>76</v>
      </c>
      <c r="I118" s="143" t="s">
        <v>73</v>
      </c>
      <c r="J118" s="110">
        <f>'6.ВС'!J86</f>
        <v>1540814</v>
      </c>
      <c r="K118" s="110">
        <f>'6.ВС'!K86</f>
        <v>0</v>
      </c>
      <c r="L118" s="110">
        <f>'6.ВС'!L86</f>
        <v>1540814</v>
      </c>
      <c r="M118" s="110">
        <f>'6.ВС'!M86</f>
        <v>0</v>
      </c>
      <c r="N118" s="110">
        <f>'6.ВС'!N86</f>
        <v>580416.75</v>
      </c>
      <c r="O118" s="110">
        <f>'6.ВС'!O86</f>
        <v>0</v>
      </c>
      <c r="P118" s="110">
        <f>'6.ВС'!P86</f>
        <v>580416.75</v>
      </c>
      <c r="Q118" s="110">
        <f>'6.ВС'!Q86</f>
        <v>0</v>
      </c>
      <c r="R118" s="110">
        <f>'6.ВС'!R86</f>
        <v>2121230.75</v>
      </c>
      <c r="S118" s="110">
        <f>'6.ВС'!S86</f>
        <v>0</v>
      </c>
      <c r="T118" s="110">
        <f>'6.ВС'!T86</f>
        <v>2121230.75</v>
      </c>
      <c r="U118" s="110">
        <f>'6.ВС'!U86</f>
        <v>0</v>
      </c>
      <c r="V118" s="110"/>
      <c r="W118" s="110"/>
      <c r="X118" s="110"/>
      <c r="Y118" s="110"/>
      <c r="Z118" s="110"/>
      <c r="AA118" s="110"/>
      <c r="AB118" s="110"/>
      <c r="AC118" s="110"/>
      <c r="AD118" s="110">
        <f>'6.ВС'!AE86</f>
        <v>1540814</v>
      </c>
      <c r="AE118" s="110">
        <f>'6.ВС'!AF86</f>
        <v>0</v>
      </c>
      <c r="AF118" s="110">
        <f>'6.ВС'!AG86</f>
        <v>1540814</v>
      </c>
      <c r="AG118" s="110">
        <f>'6.ВС'!AH86</f>
        <v>0</v>
      </c>
      <c r="AH118" s="110">
        <f>'6.ВС'!AI86</f>
        <v>0</v>
      </c>
      <c r="AI118" s="110">
        <f>'6.ВС'!AJ86</f>
        <v>0</v>
      </c>
      <c r="AJ118" s="110">
        <f>'6.ВС'!AK86</f>
        <v>0</v>
      </c>
      <c r="AK118" s="110">
        <f>'6.ВС'!AL86</f>
        <v>0</v>
      </c>
      <c r="AL118" s="110">
        <f>'6.ВС'!AM86</f>
        <v>1540814</v>
      </c>
      <c r="AM118" s="110">
        <f>'6.ВС'!AN86</f>
        <v>0</v>
      </c>
      <c r="AN118" s="110">
        <f>'6.ВС'!AO86</f>
        <v>1540814</v>
      </c>
      <c r="AO118" s="110">
        <f>'6.ВС'!AP86</f>
        <v>0</v>
      </c>
      <c r="AP118" s="110">
        <f>'6.ВС'!AQ86</f>
        <v>0</v>
      </c>
      <c r="AQ118" s="110">
        <f>'6.ВС'!AR86</f>
        <v>1540814</v>
      </c>
      <c r="AR118" s="110">
        <f>'6.ВС'!AS86</f>
        <v>0</v>
      </c>
      <c r="AS118" s="110">
        <f>'6.ВС'!AT86</f>
        <v>1540814</v>
      </c>
      <c r="AT118" s="110">
        <f>'6.ВС'!AU86</f>
        <v>0</v>
      </c>
      <c r="AU118" s="110">
        <f>'6.ВС'!AV86</f>
        <v>0</v>
      </c>
      <c r="AV118" s="110">
        <f>'6.ВС'!AW86</f>
        <v>0</v>
      </c>
      <c r="AW118" s="110">
        <f>'6.ВС'!AX86</f>
        <v>0</v>
      </c>
      <c r="AX118" s="110">
        <f>'6.ВС'!AY86</f>
        <v>0</v>
      </c>
      <c r="AY118" s="110">
        <f>'6.ВС'!AR86</f>
        <v>1540814</v>
      </c>
      <c r="AZ118" s="110">
        <f>'6.ВС'!AS86</f>
        <v>0</v>
      </c>
      <c r="BA118" s="110">
        <f>'6.ВС'!AT86</f>
        <v>1540814</v>
      </c>
      <c r="BB118" s="110">
        <f>'6.ВС'!AU86</f>
        <v>0</v>
      </c>
    </row>
    <row r="119" spans="1:54" s="109" customFormat="1" ht="45" hidden="1" x14ac:dyDescent="0.25">
      <c r="A119" s="155" t="s">
        <v>77</v>
      </c>
      <c r="B119" s="35"/>
      <c r="C119" s="35"/>
      <c r="D119" s="35"/>
      <c r="E119" s="120">
        <v>851</v>
      </c>
      <c r="F119" s="143" t="s">
        <v>13</v>
      </c>
      <c r="G119" s="143" t="s">
        <v>75</v>
      </c>
      <c r="H119" s="148" t="s">
        <v>269</v>
      </c>
      <c r="I119" s="143"/>
      <c r="J119" s="110">
        <f t="shared" ref="J119:BB120" si="208">J120</f>
        <v>50160</v>
      </c>
      <c r="K119" s="110">
        <f t="shared" si="208"/>
        <v>0</v>
      </c>
      <c r="L119" s="110">
        <f t="shared" si="208"/>
        <v>50160</v>
      </c>
      <c r="M119" s="110">
        <f t="shared" si="208"/>
        <v>0</v>
      </c>
      <c r="N119" s="110">
        <f t="shared" si="208"/>
        <v>0</v>
      </c>
      <c r="O119" s="110">
        <f t="shared" si="208"/>
        <v>0</v>
      </c>
      <c r="P119" s="110">
        <f t="shared" si="208"/>
        <v>0</v>
      </c>
      <c r="Q119" s="110">
        <f t="shared" si="208"/>
        <v>0</v>
      </c>
      <c r="R119" s="110">
        <f t="shared" si="208"/>
        <v>50160</v>
      </c>
      <c r="S119" s="110">
        <f t="shared" si="208"/>
        <v>0</v>
      </c>
      <c r="T119" s="110">
        <f t="shared" si="208"/>
        <v>50160</v>
      </c>
      <c r="U119" s="110">
        <f t="shared" si="208"/>
        <v>0</v>
      </c>
      <c r="V119" s="110"/>
      <c r="W119" s="110"/>
      <c r="X119" s="110"/>
      <c r="Y119" s="110"/>
      <c r="Z119" s="110"/>
      <c r="AA119" s="110"/>
      <c r="AB119" s="110"/>
      <c r="AC119" s="110"/>
      <c r="AD119" s="110">
        <f t="shared" si="208"/>
        <v>50160</v>
      </c>
      <c r="AE119" s="110">
        <f t="shared" si="208"/>
        <v>0</v>
      </c>
      <c r="AF119" s="110">
        <f t="shared" si="208"/>
        <v>50160</v>
      </c>
      <c r="AG119" s="110">
        <f t="shared" si="208"/>
        <v>0</v>
      </c>
      <c r="AH119" s="110">
        <f t="shared" si="208"/>
        <v>0</v>
      </c>
      <c r="AI119" s="110">
        <f t="shared" si="208"/>
        <v>0</v>
      </c>
      <c r="AJ119" s="110">
        <f t="shared" si="208"/>
        <v>0</v>
      </c>
      <c r="AK119" s="110">
        <f t="shared" si="208"/>
        <v>0</v>
      </c>
      <c r="AL119" s="110">
        <f t="shared" si="208"/>
        <v>50160</v>
      </c>
      <c r="AM119" s="110">
        <f t="shared" si="208"/>
        <v>0</v>
      </c>
      <c r="AN119" s="110">
        <f t="shared" si="208"/>
        <v>50160</v>
      </c>
      <c r="AO119" s="110">
        <f t="shared" si="208"/>
        <v>0</v>
      </c>
      <c r="AP119" s="110">
        <f t="shared" si="208"/>
        <v>0</v>
      </c>
      <c r="AQ119" s="110">
        <f t="shared" si="208"/>
        <v>50160</v>
      </c>
      <c r="AR119" s="110">
        <f t="shared" si="208"/>
        <v>0</v>
      </c>
      <c r="AS119" s="110">
        <f t="shared" si="208"/>
        <v>50160</v>
      </c>
      <c r="AT119" s="110">
        <f t="shared" si="208"/>
        <v>0</v>
      </c>
      <c r="AU119" s="110">
        <f t="shared" si="208"/>
        <v>0</v>
      </c>
      <c r="AV119" s="110">
        <f t="shared" si="208"/>
        <v>0</v>
      </c>
      <c r="AW119" s="110">
        <f t="shared" si="208"/>
        <v>0</v>
      </c>
      <c r="AX119" s="110">
        <f t="shared" si="208"/>
        <v>0</v>
      </c>
      <c r="AY119" s="110">
        <f t="shared" si="208"/>
        <v>50160</v>
      </c>
      <c r="AZ119" s="110">
        <f t="shared" si="208"/>
        <v>0</v>
      </c>
      <c r="BA119" s="110">
        <f t="shared" si="208"/>
        <v>50160</v>
      </c>
      <c r="BB119" s="110">
        <f t="shared" si="208"/>
        <v>0</v>
      </c>
    </row>
    <row r="120" spans="1:54" s="109" customFormat="1" ht="30" hidden="1" x14ac:dyDescent="0.25">
      <c r="A120" s="35" t="s">
        <v>25</v>
      </c>
      <c r="B120" s="35"/>
      <c r="C120" s="35"/>
      <c r="D120" s="35"/>
      <c r="E120" s="120">
        <v>851</v>
      </c>
      <c r="F120" s="143" t="s">
        <v>13</v>
      </c>
      <c r="G120" s="143" t="s">
        <v>75</v>
      </c>
      <c r="H120" s="148" t="s">
        <v>269</v>
      </c>
      <c r="I120" s="143" t="s">
        <v>26</v>
      </c>
      <c r="J120" s="110">
        <f t="shared" si="208"/>
        <v>50160</v>
      </c>
      <c r="K120" s="110">
        <f t="shared" si="208"/>
        <v>0</v>
      </c>
      <c r="L120" s="110">
        <f t="shared" si="208"/>
        <v>50160</v>
      </c>
      <c r="M120" s="110">
        <f t="shared" si="208"/>
        <v>0</v>
      </c>
      <c r="N120" s="110">
        <f t="shared" si="208"/>
        <v>0</v>
      </c>
      <c r="O120" s="110">
        <f t="shared" si="208"/>
        <v>0</v>
      </c>
      <c r="P120" s="110">
        <f t="shared" si="208"/>
        <v>0</v>
      </c>
      <c r="Q120" s="110">
        <f t="shared" si="208"/>
        <v>0</v>
      </c>
      <c r="R120" s="110">
        <f t="shared" si="208"/>
        <v>50160</v>
      </c>
      <c r="S120" s="110">
        <f t="shared" si="208"/>
        <v>0</v>
      </c>
      <c r="T120" s="110">
        <f t="shared" si="208"/>
        <v>50160</v>
      </c>
      <c r="U120" s="110">
        <f t="shared" si="208"/>
        <v>0</v>
      </c>
      <c r="V120" s="110"/>
      <c r="W120" s="110"/>
      <c r="X120" s="110"/>
      <c r="Y120" s="110"/>
      <c r="Z120" s="110"/>
      <c r="AA120" s="110"/>
      <c r="AB120" s="110"/>
      <c r="AC120" s="110"/>
      <c r="AD120" s="110">
        <f t="shared" si="208"/>
        <v>50160</v>
      </c>
      <c r="AE120" s="110">
        <f t="shared" si="208"/>
        <v>0</v>
      </c>
      <c r="AF120" s="110">
        <f t="shared" si="208"/>
        <v>50160</v>
      </c>
      <c r="AG120" s="110">
        <f t="shared" si="208"/>
        <v>0</v>
      </c>
      <c r="AH120" s="110">
        <f t="shared" si="208"/>
        <v>0</v>
      </c>
      <c r="AI120" s="110">
        <f t="shared" si="208"/>
        <v>0</v>
      </c>
      <c r="AJ120" s="110">
        <f t="shared" si="208"/>
        <v>0</v>
      </c>
      <c r="AK120" s="110">
        <f t="shared" si="208"/>
        <v>0</v>
      </c>
      <c r="AL120" s="110">
        <f t="shared" si="208"/>
        <v>50160</v>
      </c>
      <c r="AM120" s="110">
        <f t="shared" si="208"/>
        <v>0</v>
      </c>
      <c r="AN120" s="110">
        <f t="shared" si="208"/>
        <v>50160</v>
      </c>
      <c r="AO120" s="110">
        <f t="shared" si="208"/>
        <v>0</v>
      </c>
      <c r="AP120" s="110">
        <f t="shared" si="208"/>
        <v>0</v>
      </c>
      <c r="AQ120" s="110">
        <f t="shared" si="208"/>
        <v>50160</v>
      </c>
      <c r="AR120" s="110">
        <f t="shared" si="208"/>
        <v>0</v>
      </c>
      <c r="AS120" s="110">
        <f t="shared" si="208"/>
        <v>50160</v>
      </c>
      <c r="AT120" s="110">
        <f t="shared" si="208"/>
        <v>0</v>
      </c>
      <c r="AU120" s="110">
        <f t="shared" si="208"/>
        <v>0</v>
      </c>
      <c r="AV120" s="110">
        <f t="shared" si="208"/>
        <v>0</v>
      </c>
      <c r="AW120" s="110">
        <f t="shared" si="208"/>
        <v>0</v>
      </c>
      <c r="AX120" s="110">
        <f t="shared" si="208"/>
        <v>0</v>
      </c>
      <c r="AY120" s="110">
        <f t="shared" si="208"/>
        <v>50160</v>
      </c>
      <c r="AZ120" s="110">
        <f t="shared" si="208"/>
        <v>0</v>
      </c>
      <c r="BA120" s="110">
        <f t="shared" si="208"/>
        <v>50160</v>
      </c>
      <c r="BB120" s="110">
        <f t="shared" si="208"/>
        <v>0</v>
      </c>
    </row>
    <row r="121" spans="1:54" s="109" customFormat="1" ht="30" hidden="1" x14ac:dyDescent="0.25">
      <c r="A121" s="35" t="s">
        <v>27</v>
      </c>
      <c r="B121" s="35"/>
      <c r="C121" s="35"/>
      <c r="D121" s="35"/>
      <c r="E121" s="120">
        <v>851</v>
      </c>
      <c r="F121" s="143" t="s">
        <v>13</v>
      </c>
      <c r="G121" s="143" t="s">
        <v>75</v>
      </c>
      <c r="H121" s="148" t="s">
        <v>269</v>
      </c>
      <c r="I121" s="143" t="s">
        <v>28</v>
      </c>
      <c r="J121" s="110">
        <f>'6.ВС'!J89</f>
        <v>50160</v>
      </c>
      <c r="K121" s="110">
        <f>'6.ВС'!K89</f>
        <v>0</v>
      </c>
      <c r="L121" s="110">
        <f>'6.ВС'!L89</f>
        <v>50160</v>
      </c>
      <c r="M121" s="110">
        <f>'6.ВС'!M89</f>
        <v>0</v>
      </c>
      <c r="N121" s="110">
        <f>'6.ВС'!N89</f>
        <v>0</v>
      </c>
      <c r="O121" s="110">
        <f>'6.ВС'!O89</f>
        <v>0</v>
      </c>
      <c r="P121" s="110">
        <f>'6.ВС'!P89</f>
        <v>0</v>
      </c>
      <c r="Q121" s="110">
        <f>'6.ВС'!Q89</f>
        <v>0</v>
      </c>
      <c r="R121" s="110">
        <f>'6.ВС'!R89</f>
        <v>50160</v>
      </c>
      <c r="S121" s="110">
        <f>'6.ВС'!S89</f>
        <v>0</v>
      </c>
      <c r="T121" s="110">
        <f>'6.ВС'!T89</f>
        <v>50160</v>
      </c>
      <c r="U121" s="110">
        <f>'6.ВС'!U89</f>
        <v>0</v>
      </c>
      <c r="V121" s="110"/>
      <c r="W121" s="110"/>
      <c r="X121" s="110"/>
      <c r="Y121" s="110"/>
      <c r="Z121" s="110"/>
      <c r="AA121" s="110"/>
      <c r="AB121" s="110"/>
      <c r="AC121" s="110"/>
      <c r="AD121" s="110">
        <f>'6.ВС'!AE89</f>
        <v>50160</v>
      </c>
      <c r="AE121" s="110">
        <f>'6.ВС'!AF89</f>
        <v>0</v>
      </c>
      <c r="AF121" s="110">
        <f>'6.ВС'!AG89</f>
        <v>50160</v>
      </c>
      <c r="AG121" s="110">
        <f>'6.ВС'!AH89</f>
        <v>0</v>
      </c>
      <c r="AH121" s="110">
        <f>'6.ВС'!AI89</f>
        <v>0</v>
      </c>
      <c r="AI121" s="110">
        <f>'6.ВС'!AJ89</f>
        <v>0</v>
      </c>
      <c r="AJ121" s="110">
        <f>'6.ВС'!AK89</f>
        <v>0</v>
      </c>
      <c r="AK121" s="110">
        <f>'6.ВС'!AL89</f>
        <v>0</v>
      </c>
      <c r="AL121" s="110">
        <f>'6.ВС'!AM89</f>
        <v>50160</v>
      </c>
      <c r="AM121" s="110">
        <f>'6.ВС'!AN89</f>
        <v>0</v>
      </c>
      <c r="AN121" s="110">
        <f>'6.ВС'!AO89</f>
        <v>50160</v>
      </c>
      <c r="AO121" s="110">
        <f>'6.ВС'!AP89</f>
        <v>0</v>
      </c>
      <c r="AP121" s="110">
        <f>'6.ВС'!AQ89</f>
        <v>0</v>
      </c>
      <c r="AQ121" s="110">
        <f>'6.ВС'!AR89</f>
        <v>50160</v>
      </c>
      <c r="AR121" s="110">
        <f>'6.ВС'!AS89</f>
        <v>0</v>
      </c>
      <c r="AS121" s="110">
        <f>'6.ВС'!AT89</f>
        <v>50160</v>
      </c>
      <c r="AT121" s="110">
        <f>'6.ВС'!AU89</f>
        <v>0</v>
      </c>
      <c r="AU121" s="110">
        <f>'6.ВС'!AV89</f>
        <v>0</v>
      </c>
      <c r="AV121" s="110">
        <f>'6.ВС'!AW89</f>
        <v>0</v>
      </c>
      <c r="AW121" s="110">
        <f>'6.ВС'!AX89</f>
        <v>0</v>
      </c>
      <c r="AX121" s="110">
        <f>'6.ВС'!AY89</f>
        <v>0</v>
      </c>
      <c r="AY121" s="110">
        <f>'6.ВС'!AR89</f>
        <v>50160</v>
      </c>
      <c r="AZ121" s="110">
        <f>'6.ВС'!AS89</f>
        <v>0</v>
      </c>
      <c r="BA121" s="110">
        <f>'6.ВС'!AT89</f>
        <v>50160</v>
      </c>
      <c r="BB121" s="110">
        <f>'6.ВС'!AU89</f>
        <v>0</v>
      </c>
    </row>
    <row r="122" spans="1:54" s="12" customFormat="1" ht="28.5" x14ac:dyDescent="0.25">
      <c r="A122" s="158" t="s">
        <v>78</v>
      </c>
      <c r="B122" s="146"/>
      <c r="C122" s="146"/>
      <c r="D122" s="146"/>
      <c r="E122" s="11">
        <v>851</v>
      </c>
      <c r="F122" s="25" t="s">
        <v>13</v>
      </c>
      <c r="G122" s="25" t="s">
        <v>64</v>
      </c>
      <c r="H122" s="90"/>
      <c r="I122" s="25"/>
      <c r="J122" s="26">
        <f t="shared" ref="J122:BB122" si="209">J123</f>
        <v>7317800</v>
      </c>
      <c r="K122" s="26">
        <f t="shared" si="209"/>
        <v>0</v>
      </c>
      <c r="L122" s="26">
        <f t="shared" si="209"/>
        <v>7317800</v>
      </c>
      <c r="M122" s="26">
        <f t="shared" si="209"/>
        <v>0</v>
      </c>
      <c r="N122" s="26">
        <f t="shared" si="209"/>
        <v>1567973.08</v>
      </c>
      <c r="O122" s="26">
        <f t="shared" si="209"/>
        <v>0</v>
      </c>
      <c r="P122" s="26">
        <f t="shared" si="209"/>
        <v>1567973.08</v>
      </c>
      <c r="Q122" s="26">
        <f t="shared" si="209"/>
        <v>0</v>
      </c>
      <c r="R122" s="26">
        <f t="shared" si="209"/>
        <v>8885773.0800000001</v>
      </c>
      <c r="S122" s="26">
        <f t="shared" si="209"/>
        <v>0</v>
      </c>
      <c r="T122" s="26">
        <f t="shared" si="209"/>
        <v>8885773.0800000001</v>
      </c>
      <c r="U122" s="26">
        <f t="shared" si="209"/>
        <v>0</v>
      </c>
      <c r="V122" s="26"/>
      <c r="W122" s="26"/>
      <c r="X122" s="26"/>
      <c r="Y122" s="26"/>
      <c r="Z122" s="26"/>
      <c r="AA122" s="26"/>
      <c r="AB122" s="26"/>
      <c r="AC122" s="26"/>
      <c r="AD122" s="26">
        <f t="shared" si="209"/>
        <v>7700000</v>
      </c>
      <c r="AE122" s="26">
        <f t="shared" si="209"/>
        <v>0</v>
      </c>
      <c r="AF122" s="26">
        <f t="shared" si="209"/>
        <v>7700000</v>
      </c>
      <c r="AG122" s="26">
        <f t="shared" si="209"/>
        <v>0</v>
      </c>
      <c r="AH122" s="26">
        <f t="shared" si="209"/>
        <v>0</v>
      </c>
      <c r="AI122" s="26">
        <f t="shared" si="209"/>
        <v>0</v>
      </c>
      <c r="AJ122" s="26">
        <f t="shared" si="209"/>
        <v>0</v>
      </c>
      <c r="AK122" s="26">
        <f t="shared" si="209"/>
        <v>0</v>
      </c>
      <c r="AL122" s="26">
        <f t="shared" si="209"/>
        <v>7700000</v>
      </c>
      <c r="AM122" s="26">
        <f t="shared" si="209"/>
        <v>0</v>
      </c>
      <c r="AN122" s="26">
        <f t="shared" si="209"/>
        <v>7700000</v>
      </c>
      <c r="AO122" s="26">
        <f t="shared" si="209"/>
        <v>0</v>
      </c>
      <c r="AP122" s="26">
        <f t="shared" si="209"/>
        <v>0</v>
      </c>
      <c r="AQ122" s="26">
        <f t="shared" si="209"/>
        <v>8171500</v>
      </c>
      <c r="AR122" s="26">
        <f t="shared" si="209"/>
        <v>0</v>
      </c>
      <c r="AS122" s="26">
        <f t="shared" si="209"/>
        <v>8171500</v>
      </c>
      <c r="AT122" s="26">
        <f t="shared" si="209"/>
        <v>0</v>
      </c>
      <c r="AU122" s="26">
        <f t="shared" si="209"/>
        <v>0</v>
      </c>
      <c r="AV122" s="26">
        <f t="shared" si="209"/>
        <v>0</v>
      </c>
      <c r="AW122" s="26">
        <f t="shared" si="209"/>
        <v>0</v>
      </c>
      <c r="AX122" s="26">
        <f t="shared" si="209"/>
        <v>0</v>
      </c>
      <c r="AY122" s="26">
        <f t="shared" si="209"/>
        <v>8171500</v>
      </c>
      <c r="AZ122" s="26">
        <f t="shared" si="209"/>
        <v>0</v>
      </c>
      <c r="BA122" s="26">
        <f t="shared" si="209"/>
        <v>8171500</v>
      </c>
      <c r="BB122" s="26">
        <f t="shared" si="209"/>
        <v>0</v>
      </c>
    </row>
    <row r="123" spans="1:54" s="109" customFormat="1" ht="402.75" customHeight="1" x14ac:dyDescent="0.25">
      <c r="A123" s="184" t="s">
        <v>272</v>
      </c>
      <c r="B123" s="35"/>
      <c r="C123" s="35"/>
      <c r="D123" s="35"/>
      <c r="E123" s="120">
        <v>851</v>
      </c>
      <c r="F123" s="148" t="s">
        <v>13</v>
      </c>
      <c r="G123" s="148" t="s">
        <v>64</v>
      </c>
      <c r="H123" s="148" t="s">
        <v>271</v>
      </c>
      <c r="I123" s="148"/>
      <c r="J123" s="110">
        <f t="shared" ref="J123:BB124" si="210">J124</f>
        <v>7317800</v>
      </c>
      <c r="K123" s="110">
        <f t="shared" si="210"/>
        <v>0</v>
      </c>
      <c r="L123" s="110">
        <f t="shared" si="210"/>
        <v>7317800</v>
      </c>
      <c r="M123" s="110">
        <f t="shared" si="210"/>
        <v>0</v>
      </c>
      <c r="N123" s="110">
        <f t="shared" si="210"/>
        <v>1567973.08</v>
      </c>
      <c r="O123" s="110">
        <f t="shared" si="210"/>
        <v>0</v>
      </c>
      <c r="P123" s="110">
        <f t="shared" si="210"/>
        <v>1567973.08</v>
      </c>
      <c r="Q123" s="110">
        <f t="shared" si="210"/>
        <v>0</v>
      </c>
      <c r="R123" s="110">
        <f t="shared" si="210"/>
        <v>8885773.0800000001</v>
      </c>
      <c r="S123" s="110">
        <f t="shared" si="210"/>
        <v>0</v>
      </c>
      <c r="T123" s="110">
        <f t="shared" si="210"/>
        <v>8885773.0800000001</v>
      </c>
      <c r="U123" s="110">
        <f t="shared" si="210"/>
        <v>0</v>
      </c>
      <c r="V123" s="110"/>
      <c r="W123" s="110"/>
      <c r="X123" s="110"/>
      <c r="Y123" s="110"/>
      <c r="Z123" s="110"/>
      <c r="AA123" s="110"/>
      <c r="AB123" s="110"/>
      <c r="AC123" s="110"/>
      <c r="AD123" s="110">
        <f t="shared" si="210"/>
        <v>7700000</v>
      </c>
      <c r="AE123" s="110">
        <f t="shared" si="210"/>
        <v>0</v>
      </c>
      <c r="AF123" s="110">
        <f t="shared" si="210"/>
        <v>7700000</v>
      </c>
      <c r="AG123" s="110">
        <f t="shared" si="210"/>
        <v>0</v>
      </c>
      <c r="AH123" s="110">
        <f t="shared" si="210"/>
        <v>0</v>
      </c>
      <c r="AI123" s="110">
        <f t="shared" si="210"/>
        <v>0</v>
      </c>
      <c r="AJ123" s="110">
        <f t="shared" si="210"/>
        <v>0</v>
      </c>
      <c r="AK123" s="110">
        <f t="shared" si="210"/>
        <v>0</v>
      </c>
      <c r="AL123" s="110">
        <f t="shared" si="210"/>
        <v>7700000</v>
      </c>
      <c r="AM123" s="110">
        <f t="shared" si="210"/>
        <v>0</v>
      </c>
      <c r="AN123" s="110">
        <f t="shared" si="210"/>
        <v>7700000</v>
      </c>
      <c r="AO123" s="110">
        <f t="shared" si="210"/>
        <v>0</v>
      </c>
      <c r="AP123" s="110">
        <f t="shared" si="210"/>
        <v>0</v>
      </c>
      <c r="AQ123" s="110">
        <f t="shared" si="210"/>
        <v>8171500</v>
      </c>
      <c r="AR123" s="110">
        <f t="shared" si="210"/>
        <v>0</v>
      </c>
      <c r="AS123" s="110">
        <f t="shared" si="210"/>
        <v>8171500</v>
      </c>
      <c r="AT123" s="110">
        <f t="shared" si="210"/>
        <v>0</v>
      </c>
      <c r="AU123" s="110">
        <f t="shared" si="210"/>
        <v>0</v>
      </c>
      <c r="AV123" s="110">
        <f t="shared" si="210"/>
        <v>0</v>
      </c>
      <c r="AW123" s="110">
        <f t="shared" si="210"/>
        <v>0</v>
      </c>
      <c r="AX123" s="110">
        <f t="shared" si="210"/>
        <v>0</v>
      </c>
      <c r="AY123" s="110">
        <f t="shared" si="210"/>
        <v>8171500</v>
      </c>
      <c r="AZ123" s="110">
        <f t="shared" si="210"/>
        <v>0</v>
      </c>
      <c r="BA123" s="110">
        <f t="shared" si="210"/>
        <v>8171500</v>
      </c>
      <c r="BB123" s="110">
        <f t="shared" si="210"/>
        <v>0</v>
      </c>
    </row>
    <row r="124" spans="1:54" s="109" customFormat="1" ht="30" x14ac:dyDescent="0.25">
      <c r="A124" s="111" t="s">
        <v>42</v>
      </c>
      <c r="B124" s="35"/>
      <c r="C124" s="35"/>
      <c r="D124" s="35"/>
      <c r="E124" s="120">
        <v>851</v>
      </c>
      <c r="F124" s="148" t="s">
        <v>13</v>
      </c>
      <c r="G124" s="148" t="s">
        <v>64</v>
      </c>
      <c r="H124" s="148" t="s">
        <v>271</v>
      </c>
      <c r="I124" s="143" t="s">
        <v>43</v>
      </c>
      <c r="J124" s="110">
        <f t="shared" si="210"/>
        <v>7317800</v>
      </c>
      <c r="K124" s="110">
        <f t="shared" si="210"/>
        <v>0</v>
      </c>
      <c r="L124" s="110">
        <f t="shared" si="210"/>
        <v>7317800</v>
      </c>
      <c r="M124" s="110">
        <f t="shared" si="210"/>
        <v>0</v>
      </c>
      <c r="N124" s="110">
        <f t="shared" si="210"/>
        <v>1567973.08</v>
      </c>
      <c r="O124" s="110">
        <f t="shared" si="210"/>
        <v>0</v>
      </c>
      <c r="P124" s="110">
        <f t="shared" si="210"/>
        <v>1567973.08</v>
      </c>
      <c r="Q124" s="110">
        <f t="shared" si="210"/>
        <v>0</v>
      </c>
      <c r="R124" s="110">
        <f t="shared" si="210"/>
        <v>8885773.0800000001</v>
      </c>
      <c r="S124" s="110">
        <f t="shared" si="210"/>
        <v>0</v>
      </c>
      <c r="T124" s="110">
        <f t="shared" si="210"/>
        <v>8885773.0800000001</v>
      </c>
      <c r="U124" s="110">
        <f t="shared" si="210"/>
        <v>0</v>
      </c>
      <c r="V124" s="110"/>
      <c r="W124" s="110"/>
      <c r="X124" s="110"/>
      <c r="Y124" s="110"/>
      <c r="Z124" s="110"/>
      <c r="AA124" s="110"/>
      <c r="AB124" s="110"/>
      <c r="AC124" s="110"/>
      <c r="AD124" s="110">
        <f t="shared" si="210"/>
        <v>7700000</v>
      </c>
      <c r="AE124" s="110">
        <f t="shared" si="210"/>
        <v>0</v>
      </c>
      <c r="AF124" s="110">
        <f t="shared" si="210"/>
        <v>7700000</v>
      </c>
      <c r="AG124" s="110">
        <f t="shared" si="210"/>
        <v>0</v>
      </c>
      <c r="AH124" s="110">
        <f t="shared" si="210"/>
        <v>0</v>
      </c>
      <c r="AI124" s="110">
        <f t="shared" si="210"/>
        <v>0</v>
      </c>
      <c r="AJ124" s="110">
        <f t="shared" si="210"/>
        <v>0</v>
      </c>
      <c r="AK124" s="110">
        <f t="shared" si="210"/>
        <v>0</v>
      </c>
      <c r="AL124" s="110">
        <f t="shared" si="210"/>
        <v>7700000</v>
      </c>
      <c r="AM124" s="110">
        <f t="shared" si="210"/>
        <v>0</v>
      </c>
      <c r="AN124" s="110">
        <f t="shared" si="210"/>
        <v>7700000</v>
      </c>
      <c r="AO124" s="110">
        <f t="shared" si="210"/>
        <v>0</v>
      </c>
      <c r="AP124" s="110">
        <f t="shared" si="210"/>
        <v>0</v>
      </c>
      <c r="AQ124" s="110">
        <f t="shared" si="210"/>
        <v>8171500</v>
      </c>
      <c r="AR124" s="110">
        <f t="shared" si="210"/>
        <v>0</v>
      </c>
      <c r="AS124" s="110">
        <f t="shared" si="210"/>
        <v>8171500</v>
      </c>
      <c r="AT124" s="110">
        <f t="shared" si="210"/>
        <v>0</v>
      </c>
      <c r="AU124" s="110">
        <f t="shared" si="210"/>
        <v>0</v>
      </c>
      <c r="AV124" s="110">
        <f t="shared" si="210"/>
        <v>0</v>
      </c>
      <c r="AW124" s="110">
        <f t="shared" si="210"/>
        <v>0</v>
      </c>
      <c r="AX124" s="110">
        <f t="shared" si="210"/>
        <v>0</v>
      </c>
      <c r="AY124" s="110">
        <f t="shared" si="210"/>
        <v>8171500</v>
      </c>
      <c r="AZ124" s="110">
        <f t="shared" si="210"/>
        <v>0</v>
      </c>
      <c r="BA124" s="110">
        <f t="shared" si="210"/>
        <v>8171500</v>
      </c>
      <c r="BB124" s="110">
        <f t="shared" si="210"/>
        <v>0</v>
      </c>
    </row>
    <row r="125" spans="1:54" s="109" customFormat="1" ht="30" x14ac:dyDescent="0.25">
      <c r="A125" s="35" t="s">
        <v>79</v>
      </c>
      <c r="B125" s="35"/>
      <c r="C125" s="35"/>
      <c r="D125" s="35"/>
      <c r="E125" s="120">
        <v>851</v>
      </c>
      <c r="F125" s="148" t="s">
        <v>13</v>
      </c>
      <c r="G125" s="148" t="s">
        <v>64</v>
      </c>
      <c r="H125" s="148" t="s">
        <v>271</v>
      </c>
      <c r="I125" s="143" t="s">
        <v>80</v>
      </c>
      <c r="J125" s="110">
        <f>'6.ВС'!J93</f>
        <v>7317800</v>
      </c>
      <c r="K125" s="110">
        <f>'6.ВС'!K93</f>
        <v>0</v>
      </c>
      <c r="L125" s="110">
        <f>'6.ВС'!L93</f>
        <v>7317800</v>
      </c>
      <c r="M125" s="110">
        <f>'6.ВС'!M93</f>
        <v>0</v>
      </c>
      <c r="N125" s="110">
        <f>'6.ВС'!N93</f>
        <v>1567973.08</v>
      </c>
      <c r="O125" s="110">
        <f>'6.ВС'!O93</f>
        <v>0</v>
      </c>
      <c r="P125" s="110">
        <f>'6.ВС'!P93</f>
        <v>1567973.08</v>
      </c>
      <c r="Q125" s="110">
        <f>'6.ВС'!Q93</f>
        <v>0</v>
      </c>
      <c r="R125" s="110">
        <f>'6.ВС'!R93</f>
        <v>8885773.0800000001</v>
      </c>
      <c r="S125" s="110">
        <f>'6.ВС'!S93</f>
        <v>0</v>
      </c>
      <c r="T125" s="110">
        <f>'6.ВС'!T93</f>
        <v>8885773.0800000001</v>
      </c>
      <c r="U125" s="110">
        <f>'6.ВС'!U93</f>
        <v>0</v>
      </c>
      <c r="V125" s="110"/>
      <c r="W125" s="110"/>
      <c r="X125" s="110"/>
      <c r="Y125" s="110"/>
      <c r="Z125" s="110"/>
      <c r="AA125" s="110"/>
      <c r="AB125" s="110"/>
      <c r="AC125" s="110"/>
      <c r="AD125" s="110">
        <f>'6.ВС'!AE93</f>
        <v>7700000</v>
      </c>
      <c r="AE125" s="110">
        <f>'6.ВС'!AF93</f>
        <v>0</v>
      </c>
      <c r="AF125" s="110">
        <f>'6.ВС'!AG93</f>
        <v>7700000</v>
      </c>
      <c r="AG125" s="110">
        <f>'6.ВС'!AH93</f>
        <v>0</v>
      </c>
      <c r="AH125" s="110">
        <f>'6.ВС'!AI93</f>
        <v>0</v>
      </c>
      <c r="AI125" s="110">
        <f>'6.ВС'!AJ93</f>
        <v>0</v>
      </c>
      <c r="AJ125" s="110">
        <f>'6.ВС'!AK93</f>
        <v>0</v>
      </c>
      <c r="AK125" s="110">
        <f>'6.ВС'!AL93</f>
        <v>0</v>
      </c>
      <c r="AL125" s="110">
        <f>'6.ВС'!AM93</f>
        <v>7700000</v>
      </c>
      <c r="AM125" s="110">
        <f>'6.ВС'!AN93</f>
        <v>0</v>
      </c>
      <c r="AN125" s="110">
        <f>'6.ВС'!AO93</f>
        <v>7700000</v>
      </c>
      <c r="AO125" s="110">
        <f>'6.ВС'!AP93</f>
        <v>0</v>
      </c>
      <c r="AP125" s="110">
        <f>'6.ВС'!AQ93</f>
        <v>0</v>
      </c>
      <c r="AQ125" s="110">
        <f>'6.ВС'!AR93</f>
        <v>8171500</v>
      </c>
      <c r="AR125" s="110">
        <f>'6.ВС'!AS93</f>
        <v>0</v>
      </c>
      <c r="AS125" s="110">
        <f>'6.ВС'!AT93</f>
        <v>8171500</v>
      </c>
      <c r="AT125" s="110">
        <f>'6.ВС'!AU93</f>
        <v>0</v>
      </c>
      <c r="AU125" s="110">
        <f>'6.ВС'!AV93</f>
        <v>0</v>
      </c>
      <c r="AV125" s="110">
        <f>'6.ВС'!AW93</f>
        <v>0</v>
      </c>
      <c r="AW125" s="110">
        <f>'6.ВС'!AX93</f>
        <v>0</v>
      </c>
      <c r="AX125" s="110">
        <f>'6.ВС'!AY93</f>
        <v>0</v>
      </c>
      <c r="AY125" s="110">
        <f>'6.ВС'!AR93</f>
        <v>8171500</v>
      </c>
      <c r="AZ125" s="110">
        <f>'6.ВС'!AS93</f>
        <v>0</v>
      </c>
      <c r="BA125" s="110">
        <f>'6.ВС'!AT93</f>
        <v>8171500</v>
      </c>
      <c r="BB125" s="110">
        <f>'6.ВС'!AU93</f>
        <v>0</v>
      </c>
    </row>
    <row r="126" spans="1:54" s="12" customFormat="1" ht="42.75" hidden="1" x14ac:dyDescent="0.25">
      <c r="A126" s="158" t="s">
        <v>81</v>
      </c>
      <c r="B126" s="146"/>
      <c r="C126" s="146"/>
      <c r="D126" s="146"/>
      <c r="E126" s="120">
        <v>851</v>
      </c>
      <c r="F126" s="25" t="s">
        <v>13</v>
      </c>
      <c r="G126" s="25" t="s">
        <v>82</v>
      </c>
      <c r="H126" s="90"/>
      <c r="I126" s="25"/>
      <c r="J126" s="26">
        <f>J127</f>
        <v>216926</v>
      </c>
      <c r="K126" s="26">
        <f t="shared" ref="K126:M126" si="211">K127</f>
        <v>216926</v>
      </c>
      <c r="L126" s="26">
        <f t="shared" si="211"/>
        <v>0</v>
      </c>
      <c r="M126" s="26">
        <f t="shared" si="211"/>
        <v>0</v>
      </c>
      <c r="N126" s="26">
        <f>N127</f>
        <v>0</v>
      </c>
      <c r="O126" s="26">
        <f t="shared" ref="O126" si="212">O127</f>
        <v>0</v>
      </c>
      <c r="P126" s="26">
        <f t="shared" ref="P126" si="213">P127</f>
        <v>0</v>
      </c>
      <c r="Q126" s="26">
        <f t="shared" ref="Q126" si="214">Q127</f>
        <v>0</v>
      </c>
      <c r="R126" s="26">
        <f>R127</f>
        <v>216926</v>
      </c>
      <c r="S126" s="26">
        <f t="shared" ref="S126" si="215">S127</f>
        <v>216926</v>
      </c>
      <c r="T126" s="26">
        <f t="shared" ref="T126" si="216">T127</f>
        <v>0</v>
      </c>
      <c r="U126" s="26">
        <f t="shared" ref="U126" si="217">U127</f>
        <v>0</v>
      </c>
      <c r="V126" s="26"/>
      <c r="W126" s="26"/>
      <c r="X126" s="26"/>
      <c r="Y126" s="26"/>
      <c r="Z126" s="26"/>
      <c r="AA126" s="26"/>
      <c r="AB126" s="26"/>
      <c r="AC126" s="26"/>
      <c r="AD126" s="26">
        <f t="shared" ref="AD126:AX126" si="218">AD127</f>
        <v>216926</v>
      </c>
      <c r="AE126" s="26">
        <f t="shared" si="218"/>
        <v>216926</v>
      </c>
      <c r="AF126" s="26">
        <f t="shared" si="218"/>
        <v>0</v>
      </c>
      <c r="AG126" s="26">
        <f t="shared" si="218"/>
        <v>0</v>
      </c>
      <c r="AH126" s="26">
        <f t="shared" si="218"/>
        <v>0</v>
      </c>
      <c r="AI126" s="26">
        <f t="shared" si="218"/>
        <v>0</v>
      </c>
      <c r="AJ126" s="26">
        <f t="shared" si="218"/>
        <v>0</v>
      </c>
      <c r="AK126" s="26">
        <f t="shared" si="218"/>
        <v>0</v>
      </c>
      <c r="AL126" s="26">
        <f t="shared" si="218"/>
        <v>216926</v>
      </c>
      <c r="AM126" s="26">
        <f t="shared" si="218"/>
        <v>216926</v>
      </c>
      <c r="AN126" s="26">
        <f t="shared" si="218"/>
        <v>0</v>
      </c>
      <c r="AO126" s="26">
        <f t="shared" si="218"/>
        <v>0</v>
      </c>
      <c r="AP126" s="26">
        <f t="shared" si="218"/>
        <v>0</v>
      </c>
      <c r="AQ126" s="26">
        <f t="shared" si="218"/>
        <v>216926</v>
      </c>
      <c r="AR126" s="26">
        <f t="shared" si="218"/>
        <v>216926</v>
      </c>
      <c r="AS126" s="26">
        <f t="shared" si="218"/>
        <v>0</v>
      </c>
      <c r="AT126" s="26">
        <f t="shared" si="218"/>
        <v>0</v>
      </c>
      <c r="AU126" s="26">
        <f t="shared" si="218"/>
        <v>0</v>
      </c>
      <c r="AV126" s="26">
        <f t="shared" si="218"/>
        <v>0</v>
      </c>
      <c r="AW126" s="26">
        <f t="shared" si="218"/>
        <v>0</v>
      </c>
      <c r="AX126" s="26">
        <f t="shared" si="218"/>
        <v>0</v>
      </c>
      <c r="AY126" s="26">
        <f>AY127</f>
        <v>216926</v>
      </c>
      <c r="AZ126" s="26">
        <f t="shared" ref="AZ126:BB126" si="219">AZ127</f>
        <v>216926</v>
      </c>
      <c r="BA126" s="26">
        <f t="shared" si="219"/>
        <v>0</v>
      </c>
      <c r="BB126" s="26">
        <f t="shared" si="219"/>
        <v>0</v>
      </c>
    </row>
    <row r="127" spans="1:54" s="109" customFormat="1" ht="120" hidden="1" x14ac:dyDescent="0.25">
      <c r="A127" s="155" t="s">
        <v>83</v>
      </c>
      <c r="B127" s="35"/>
      <c r="C127" s="35"/>
      <c r="D127" s="35"/>
      <c r="E127" s="120">
        <v>851</v>
      </c>
      <c r="F127" s="148" t="s">
        <v>13</v>
      </c>
      <c r="G127" s="148" t="s">
        <v>82</v>
      </c>
      <c r="H127" s="148" t="s">
        <v>84</v>
      </c>
      <c r="I127" s="148"/>
      <c r="J127" s="110">
        <f t="shared" ref="J127" si="220">J128+J130</f>
        <v>216926</v>
      </c>
      <c r="K127" s="110">
        <f t="shared" ref="K127:N127" si="221">K128+K130</f>
        <v>216926</v>
      </c>
      <c r="L127" s="110">
        <f t="shared" si="221"/>
        <v>0</v>
      </c>
      <c r="M127" s="110">
        <f t="shared" si="221"/>
        <v>0</v>
      </c>
      <c r="N127" s="110">
        <f t="shared" si="221"/>
        <v>0</v>
      </c>
      <c r="O127" s="110">
        <f t="shared" ref="O127:U127" si="222">O128+O130</f>
        <v>0</v>
      </c>
      <c r="P127" s="110">
        <f t="shared" si="222"/>
        <v>0</v>
      </c>
      <c r="Q127" s="110">
        <f t="shared" si="222"/>
        <v>0</v>
      </c>
      <c r="R127" s="110">
        <f t="shared" si="222"/>
        <v>216926</v>
      </c>
      <c r="S127" s="110">
        <f t="shared" si="222"/>
        <v>216926</v>
      </c>
      <c r="T127" s="110">
        <f t="shared" si="222"/>
        <v>0</v>
      </c>
      <c r="U127" s="110">
        <f t="shared" si="222"/>
        <v>0</v>
      </c>
      <c r="V127" s="110"/>
      <c r="W127" s="110"/>
      <c r="X127" s="110"/>
      <c r="Y127" s="110"/>
      <c r="Z127" s="110"/>
      <c r="AA127" s="110"/>
      <c r="AB127" s="110"/>
      <c r="AC127" s="110"/>
      <c r="AD127" s="110">
        <f t="shared" ref="AD127:AQ127" si="223">AD128+AD130</f>
        <v>216926</v>
      </c>
      <c r="AE127" s="110">
        <f t="shared" ref="AE127:AG127" si="224">AE128+AE130</f>
        <v>216926</v>
      </c>
      <c r="AF127" s="110">
        <f t="shared" si="224"/>
        <v>0</v>
      </c>
      <c r="AG127" s="110">
        <f t="shared" si="224"/>
        <v>0</v>
      </c>
      <c r="AH127" s="110">
        <f t="shared" ref="AH127:AP127" si="225">AH128+AH130</f>
        <v>0</v>
      </c>
      <c r="AI127" s="110">
        <f t="shared" si="225"/>
        <v>0</v>
      </c>
      <c r="AJ127" s="110">
        <f t="shared" si="225"/>
        <v>0</v>
      </c>
      <c r="AK127" s="110">
        <f t="shared" si="225"/>
        <v>0</v>
      </c>
      <c r="AL127" s="110">
        <f t="shared" si="225"/>
        <v>216926</v>
      </c>
      <c r="AM127" s="110">
        <f t="shared" si="225"/>
        <v>216926</v>
      </c>
      <c r="AN127" s="110">
        <f t="shared" si="225"/>
        <v>0</v>
      </c>
      <c r="AO127" s="110">
        <f t="shared" si="225"/>
        <v>0</v>
      </c>
      <c r="AP127" s="110">
        <f t="shared" si="225"/>
        <v>0</v>
      </c>
      <c r="AQ127" s="110">
        <f t="shared" si="223"/>
        <v>216926</v>
      </c>
      <c r="AR127" s="110">
        <f t="shared" ref="AR127:BB127" si="226">AR128+AR130</f>
        <v>216926</v>
      </c>
      <c r="AS127" s="110">
        <f t="shared" si="226"/>
        <v>0</v>
      </c>
      <c r="AT127" s="110">
        <f t="shared" si="226"/>
        <v>0</v>
      </c>
      <c r="AU127" s="110">
        <f t="shared" ref="AU127:AX127" si="227">AU128+AU130</f>
        <v>0</v>
      </c>
      <c r="AV127" s="110">
        <f t="shared" si="227"/>
        <v>0</v>
      </c>
      <c r="AW127" s="110">
        <f t="shared" si="227"/>
        <v>0</v>
      </c>
      <c r="AX127" s="110">
        <f t="shared" si="227"/>
        <v>0</v>
      </c>
      <c r="AY127" s="110">
        <f t="shared" si="226"/>
        <v>216926</v>
      </c>
      <c r="AZ127" s="110">
        <f t="shared" si="226"/>
        <v>216926</v>
      </c>
      <c r="BA127" s="110">
        <f t="shared" si="226"/>
        <v>0</v>
      </c>
      <c r="BB127" s="110">
        <f t="shared" si="226"/>
        <v>0</v>
      </c>
    </row>
    <row r="128" spans="1:54" s="109" customFormat="1" ht="165" hidden="1" x14ac:dyDescent="0.25">
      <c r="A128" s="111" t="s">
        <v>16</v>
      </c>
      <c r="B128" s="35"/>
      <c r="C128" s="35"/>
      <c r="D128" s="35"/>
      <c r="E128" s="120">
        <v>851</v>
      </c>
      <c r="F128" s="148" t="s">
        <v>13</v>
      </c>
      <c r="G128" s="148" t="s">
        <v>82</v>
      </c>
      <c r="H128" s="148" t="s">
        <v>84</v>
      </c>
      <c r="I128" s="143" t="s">
        <v>18</v>
      </c>
      <c r="J128" s="110">
        <f t="shared" ref="J128:BB128" si="228">J129</f>
        <v>138000</v>
      </c>
      <c r="K128" s="110">
        <f t="shared" si="228"/>
        <v>138000</v>
      </c>
      <c r="L128" s="110">
        <f t="shared" si="228"/>
        <v>0</v>
      </c>
      <c r="M128" s="110">
        <f t="shared" si="228"/>
        <v>0</v>
      </c>
      <c r="N128" s="110">
        <f t="shared" si="228"/>
        <v>0</v>
      </c>
      <c r="O128" s="110">
        <f t="shared" si="228"/>
        <v>0</v>
      </c>
      <c r="P128" s="110">
        <f t="shared" si="228"/>
        <v>0</v>
      </c>
      <c r="Q128" s="110">
        <f t="shared" si="228"/>
        <v>0</v>
      </c>
      <c r="R128" s="110">
        <f t="shared" si="228"/>
        <v>138000</v>
      </c>
      <c r="S128" s="110">
        <f t="shared" si="228"/>
        <v>138000</v>
      </c>
      <c r="T128" s="110">
        <f t="shared" si="228"/>
        <v>0</v>
      </c>
      <c r="U128" s="110">
        <f t="shared" si="228"/>
        <v>0</v>
      </c>
      <c r="V128" s="110"/>
      <c r="W128" s="110"/>
      <c r="X128" s="110"/>
      <c r="Y128" s="110"/>
      <c r="Z128" s="110"/>
      <c r="AA128" s="110"/>
      <c r="AB128" s="110"/>
      <c r="AC128" s="110"/>
      <c r="AD128" s="110">
        <f t="shared" si="228"/>
        <v>138000</v>
      </c>
      <c r="AE128" s="110">
        <f t="shared" si="228"/>
        <v>138000</v>
      </c>
      <c r="AF128" s="110">
        <f t="shared" si="228"/>
        <v>0</v>
      </c>
      <c r="AG128" s="110">
        <f t="shared" si="228"/>
        <v>0</v>
      </c>
      <c r="AH128" s="110">
        <f t="shared" si="228"/>
        <v>0</v>
      </c>
      <c r="AI128" s="110">
        <f t="shared" si="228"/>
        <v>0</v>
      </c>
      <c r="AJ128" s="110">
        <f t="shared" si="228"/>
        <v>0</v>
      </c>
      <c r="AK128" s="110">
        <f t="shared" si="228"/>
        <v>0</v>
      </c>
      <c r="AL128" s="110">
        <f t="shared" si="228"/>
        <v>138000</v>
      </c>
      <c r="AM128" s="110">
        <f t="shared" si="228"/>
        <v>138000</v>
      </c>
      <c r="AN128" s="110">
        <f t="shared" si="228"/>
        <v>0</v>
      </c>
      <c r="AO128" s="110">
        <f t="shared" si="228"/>
        <v>0</v>
      </c>
      <c r="AP128" s="110">
        <f t="shared" si="228"/>
        <v>0</v>
      </c>
      <c r="AQ128" s="110">
        <f t="shared" si="228"/>
        <v>138000</v>
      </c>
      <c r="AR128" s="110">
        <f t="shared" si="228"/>
        <v>138000</v>
      </c>
      <c r="AS128" s="110">
        <f t="shared" si="228"/>
        <v>0</v>
      </c>
      <c r="AT128" s="110">
        <f t="shared" si="228"/>
        <v>0</v>
      </c>
      <c r="AU128" s="110">
        <f t="shared" si="228"/>
        <v>0</v>
      </c>
      <c r="AV128" s="110">
        <f t="shared" si="228"/>
        <v>0</v>
      </c>
      <c r="AW128" s="110">
        <f t="shared" si="228"/>
        <v>0</v>
      </c>
      <c r="AX128" s="110">
        <f t="shared" si="228"/>
        <v>0</v>
      </c>
      <c r="AY128" s="110">
        <f t="shared" si="228"/>
        <v>138000</v>
      </c>
      <c r="AZ128" s="110">
        <f t="shared" si="228"/>
        <v>138000</v>
      </c>
      <c r="BA128" s="110">
        <f t="shared" si="228"/>
        <v>0</v>
      </c>
      <c r="BB128" s="110">
        <f t="shared" si="228"/>
        <v>0</v>
      </c>
    </row>
    <row r="129" spans="1:54" s="109" customFormat="1" ht="60" hidden="1" x14ac:dyDescent="0.25">
      <c r="A129" s="111" t="s">
        <v>8</v>
      </c>
      <c r="B129" s="111"/>
      <c r="C129" s="111"/>
      <c r="D129" s="111"/>
      <c r="E129" s="120">
        <v>851</v>
      </c>
      <c r="F129" s="148" t="s">
        <v>13</v>
      </c>
      <c r="G129" s="148" t="s">
        <v>82</v>
      </c>
      <c r="H129" s="148" t="s">
        <v>84</v>
      </c>
      <c r="I129" s="143" t="s">
        <v>19</v>
      </c>
      <c r="J129" s="110">
        <f>'6.ВС'!J97</f>
        <v>138000</v>
      </c>
      <c r="K129" s="110">
        <f>'6.ВС'!K97</f>
        <v>138000</v>
      </c>
      <c r="L129" s="110">
        <f>'6.ВС'!L97</f>
        <v>0</v>
      </c>
      <c r="M129" s="110">
        <f>'6.ВС'!M97</f>
        <v>0</v>
      </c>
      <c r="N129" s="110">
        <f>'6.ВС'!N97</f>
        <v>0</v>
      </c>
      <c r="O129" s="110">
        <f>'6.ВС'!O97</f>
        <v>0</v>
      </c>
      <c r="P129" s="110">
        <f>'6.ВС'!P97</f>
        <v>0</v>
      </c>
      <c r="Q129" s="110">
        <f>'6.ВС'!Q97</f>
        <v>0</v>
      </c>
      <c r="R129" s="110">
        <f>'6.ВС'!R97</f>
        <v>138000</v>
      </c>
      <c r="S129" s="110">
        <f>'6.ВС'!S97</f>
        <v>138000</v>
      </c>
      <c r="T129" s="110">
        <f>'6.ВС'!T97</f>
        <v>0</v>
      </c>
      <c r="U129" s="110">
        <f>'6.ВС'!U97</f>
        <v>0</v>
      </c>
      <c r="V129" s="110"/>
      <c r="W129" s="110"/>
      <c r="X129" s="110"/>
      <c r="Y129" s="110"/>
      <c r="Z129" s="110"/>
      <c r="AA129" s="110"/>
      <c r="AB129" s="110"/>
      <c r="AC129" s="110"/>
      <c r="AD129" s="110">
        <f>'6.ВС'!AE97</f>
        <v>138000</v>
      </c>
      <c r="AE129" s="110">
        <f>'6.ВС'!AF97</f>
        <v>138000</v>
      </c>
      <c r="AF129" s="110">
        <f>'6.ВС'!AG97</f>
        <v>0</v>
      </c>
      <c r="AG129" s="110">
        <f>'6.ВС'!AH97</f>
        <v>0</v>
      </c>
      <c r="AH129" s="110">
        <f>'6.ВС'!AI97</f>
        <v>0</v>
      </c>
      <c r="AI129" s="110">
        <f>'6.ВС'!AJ97</f>
        <v>0</v>
      </c>
      <c r="AJ129" s="110">
        <f>'6.ВС'!AK97</f>
        <v>0</v>
      </c>
      <c r="AK129" s="110">
        <f>'6.ВС'!AL97</f>
        <v>0</v>
      </c>
      <c r="AL129" s="110">
        <f>'6.ВС'!AM97</f>
        <v>138000</v>
      </c>
      <c r="AM129" s="110">
        <f>'6.ВС'!AN97</f>
        <v>138000</v>
      </c>
      <c r="AN129" s="110">
        <f>'6.ВС'!AO97</f>
        <v>0</v>
      </c>
      <c r="AO129" s="110">
        <f>'6.ВС'!AP97</f>
        <v>0</v>
      </c>
      <c r="AP129" s="110">
        <f>'6.ВС'!AQ97</f>
        <v>0</v>
      </c>
      <c r="AQ129" s="110">
        <f>'6.ВС'!AR97</f>
        <v>138000</v>
      </c>
      <c r="AR129" s="110">
        <f>'6.ВС'!AS97</f>
        <v>138000</v>
      </c>
      <c r="AS129" s="110">
        <f>'6.ВС'!AT97</f>
        <v>0</v>
      </c>
      <c r="AT129" s="110">
        <f>'6.ВС'!AU97</f>
        <v>0</v>
      </c>
      <c r="AU129" s="110">
        <f>'6.ВС'!AV97</f>
        <v>0</v>
      </c>
      <c r="AV129" s="110">
        <f>'6.ВС'!AW97</f>
        <v>0</v>
      </c>
      <c r="AW129" s="110">
        <f>'6.ВС'!AX97</f>
        <v>0</v>
      </c>
      <c r="AX129" s="110">
        <f>'6.ВС'!AY97</f>
        <v>0</v>
      </c>
      <c r="AY129" s="110">
        <f>'6.ВС'!AR97</f>
        <v>138000</v>
      </c>
      <c r="AZ129" s="110">
        <f>'6.ВС'!AS97</f>
        <v>138000</v>
      </c>
      <c r="BA129" s="110">
        <f>'6.ВС'!AT97</f>
        <v>0</v>
      </c>
      <c r="BB129" s="110">
        <f>'6.ВС'!AU97</f>
        <v>0</v>
      </c>
    </row>
    <row r="130" spans="1:54" s="109" customFormat="1" ht="60" hidden="1" x14ac:dyDescent="0.25">
      <c r="A130" s="35" t="s">
        <v>22</v>
      </c>
      <c r="B130" s="111"/>
      <c r="C130" s="111"/>
      <c r="D130" s="111"/>
      <c r="E130" s="120">
        <v>851</v>
      </c>
      <c r="F130" s="148" t="s">
        <v>13</v>
      </c>
      <c r="G130" s="148" t="s">
        <v>82</v>
      </c>
      <c r="H130" s="148" t="s">
        <v>84</v>
      </c>
      <c r="I130" s="143" t="s">
        <v>23</v>
      </c>
      <c r="J130" s="110">
        <f t="shared" ref="J130:BB130" si="229">J131</f>
        <v>78926</v>
      </c>
      <c r="K130" s="110">
        <f t="shared" si="229"/>
        <v>78926</v>
      </c>
      <c r="L130" s="110">
        <f t="shared" si="229"/>
        <v>0</v>
      </c>
      <c r="M130" s="110">
        <f t="shared" si="229"/>
        <v>0</v>
      </c>
      <c r="N130" s="110">
        <f t="shared" si="229"/>
        <v>0</v>
      </c>
      <c r="O130" s="110">
        <f t="shared" si="229"/>
        <v>0</v>
      </c>
      <c r="P130" s="110">
        <f t="shared" si="229"/>
        <v>0</v>
      </c>
      <c r="Q130" s="110">
        <f t="shared" si="229"/>
        <v>0</v>
      </c>
      <c r="R130" s="110">
        <f t="shared" si="229"/>
        <v>78926</v>
      </c>
      <c r="S130" s="110">
        <f t="shared" si="229"/>
        <v>78926</v>
      </c>
      <c r="T130" s="110">
        <f t="shared" si="229"/>
        <v>0</v>
      </c>
      <c r="U130" s="110">
        <f t="shared" si="229"/>
        <v>0</v>
      </c>
      <c r="V130" s="110"/>
      <c r="W130" s="110"/>
      <c r="X130" s="110"/>
      <c r="Y130" s="110"/>
      <c r="Z130" s="110"/>
      <c r="AA130" s="110"/>
      <c r="AB130" s="110"/>
      <c r="AC130" s="110"/>
      <c r="AD130" s="110">
        <f t="shared" si="229"/>
        <v>78926</v>
      </c>
      <c r="AE130" s="110">
        <f t="shared" si="229"/>
        <v>78926</v>
      </c>
      <c r="AF130" s="110">
        <f t="shared" si="229"/>
        <v>0</v>
      </c>
      <c r="AG130" s="110">
        <f t="shared" si="229"/>
        <v>0</v>
      </c>
      <c r="AH130" s="110">
        <f t="shared" si="229"/>
        <v>0</v>
      </c>
      <c r="AI130" s="110">
        <f t="shared" si="229"/>
        <v>0</v>
      </c>
      <c r="AJ130" s="110">
        <f t="shared" si="229"/>
        <v>0</v>
      </c>
      <c r="AK130" s="110">
        <f t="shared" si="229"/>
        <v>0</v>
      </c>
      <c r="AL130" s="110">
        <f t="shared" si="229"/>
        <v>78926</v>
      </c>
      <c r="AM130" s="110">
        <f t="shared" si="229"/>
        <v>78926</v>
      </c>
      <c r="AN130" s="110">
        <f t="shared" si="229"/>
        <v>0</v>
      </c>
      <c r="AO130" s="110">
        <f t="shared" si="229"/>
        <v>0</v>
      </c>
      <c r="AP130" s="110">
        <f t="shared" si="229"/>
        <v>0</v>
      </c>
      <c r="AQ130" s="110">
        <f t="shared" si="229"/>
        <v>78926</v>
      </c>
      <c r="AR130" s="110">
        <f t="shared" si="229"/>
        <v>78926</v>
      </c>
      <c r="AS130" s="110">
        <f t="shared" si="229"/>
        <v>0</v>
      </c>
      <c r="AT130" s="110">
        <f t="shared" si="229"/>
        <v>0</v>
      </c>
      <c r="AU130" s="110">
        <f t="shared" si="229"/>
        <v>0</v>
      </c>
      <c r="AV130" s="110">
        <f t="shared" si="229"/>
        <v>0</v>
      </c>
      <c r="AW130" s="110">
        <f t="shared" si="229"/>
        <v>0</v>
      </c>
      <c r="AX130" s="110">
        <f t="shared" si="229"/>
        <v>0</v>
      </c>
      <c r="AY130" s="110">
        <f t="shared" si="229"/>
        <v>78926</v>
      </c>
      <c r="AZ130" s="110">
        <f t="shared" si="229"/>
        <v>78926</v>
      </c>
      <c r="BA130" s="110">
        <f t="shared" si="229"/>
        <v>0</v>
      </c>
      <c r="BB130" s="110">
        <f t="shared" si="229"/>
        <v>0</v>
      </c>
    </row>
    <row r="131" spans="1:54" s="109" customFormat="1" ht="75" hidden="1" x14ac:dyDescent="0.25">
      <c r="A131" s="35" t="s">
        <v>9</v>
      </c>
      <c r="B131" s="35"/>
      <c r="C131" s="35"/>
      <c r="D131" s="35"/>
      <c r="E131" s="120">
        <v>851</v>
      </c>
      <c r="F131" s="148" t="s">
        <v>13</v>
      </c>
      <c r="G131" s="148" t="s">
        <v>82</v>
      </c>
      <c r="H131" s="148" t="s">
        <v>84</v>
      </c>
      <c r="I131" s="143" t="s">
        <v>24</v>
      </c>
      <c r="J131" s="110">
        <f>'6.ВС'!J99</f>
        <v>78926</v>
      </c>
      <c r="K131" s="110">
        <f>'6.ВС'!K99</f>
        <v>78926</v>
      </c>
      <c r="L131" s="110">
        <f>'6.ВС'!L99</f>
        <v>0</v>
      </c>
      <c r="M131" s="110">
        <f>'6.ВС'!M99</f>
        <v>0</v>
      </c>
      <c r="N131" s="110">
        <f>'6.ВС'!N99</f>
        <v>0</v>
      </c>
      <c r="O131" s="110">
        <f>'6.ВС'!O99</f>
        <v>0</v>
      </c>
      <c r="P131" s="110">
        <f>'6.ВС'!P99</f>
        <v>0</v>
      </c>
      <c r="Q131" s="110">
        <f>'6.ВС'!Q99</f>
        <v>0</v>
      </c>
      <c r="R131" s="110">
        <f>'6.ВС'!R99</f>
        <v>78926</v>
      </c>
      <c r="S131" s="110">
        <f>'6.ВС'!S99</f>
        <v>78926</v>
      </c>
      <c r="T131" s="110">
        <f>'6.ВС'!T99</f>
        <v>0</v>
      </c>
      <c r="U131" s="110">
        <f>'6.ВС'!U99</f>
        <v>0</v>
      </c>
      <c r="V131" s="110"/>
      <c r="W131" s="110"/>
      <c r="X131" s="110"/>
      <c r="Y131" s="110"/>
      <c r="Z131" s="110"/>
      <c r="AA131" s="110"/>
      <c r="AB131" s="110"/>
      <c r="AC131" s="110"/>
      <c r="AD131" s="110">
        <f>'6.ВС'!AE99</f>
        <v>78926</v>
      </c>
      <c r="AE131" s="110">
        <f>'6.ВС'!AF99</f>
        <v>78926</v>
      </c>
      <c r="AF131" s="110">
        <f>'6.ВС'!AG99</f>
        <v>0</v>
      </c>
      <c r="AG131" s="110">
        <f>'6.ВС'!AH99</f>
        <v>0</v>
      </c>
      <c r="AH131" s="110">
        <f>'6.ВС'!AI99</f>
        <v>0</v>
      </c>
      <c r="AI131" s="110">
        <f>'6.ВС'!AJ99</f>
        <v>0</v>
      </c>
      <c r="AJ131" s="110">
        <f>'6.ВС'!AK99</f>
        <v>0</v>
      </c>
      <c r="AK131" s="110">
        <f>'6.ВС'!AL99</f>
        <v>0</v>
      </c>
      <c r="AL131" s="110">
        <f>'6.ВС'!AM99</f>
        <v>78926</v>
      </c>
      <c r="AM131" s="110">
        <f>'6.ВС'!AN99</f>
        <v>78926</v>
      </c>
      <c r="AN131" s="110">
        <f>'6.ВС'!AO99</f>
        <v>0</v>
      </c>
      <c r="AO131" s="110">
        <f>'6.ВС'!AP99</f>
        <v>0</v>
      </c>
      <c r="AP131" s="110">
        <f>'6.ВС'!AQ99</f>
        <v>0</v>
      </c>
      <c r="AQ131" s="110">
        <f>'6.ВС'!AR99</f>
        <v>78926</v>
      </c>
      <c r="AR131" s="110">
        <f>'6.ВС'!AS99</f>
        <v>78926</v>
      </c>
      <c r="AS131" s="110">
        <f>'6.ВС'!AT99</f>
        <v>0</v>
      </c>
      <c r="AT131" s="110">
        <f>'6.ВС'!AU99</f>
        <v>0</v>
      </c>
      <c r="AU131" s="110">
        <f>'6.ВС'!AV99</f>
        <v>0</v>
      </c>
      <c r="AV131" s="110">
        <f>'6.ВС'!AW99</f>
        <v>0</v>
      </c>
      <c r="AW131" s="110">
        <f>'6.ВС'!AX99</f>
        <v>0</v>
      </c>
      <c r="AX131" s="110">
        <f>'6.ВС'!AY99</f>
        <v>0</v>
      </c>
      <c r="AY131" s="110">
        <f>'6.ВС'!AR99</f>
        <v>78926</v>
      </c>
      <c r="AZ131" s="110">
        <f>'6.ВС'!AS99</f>
        <v>78926</v>
      </c>
      <c r="BA131" s="110">
        <f>'6.ВС'!AT99</f>
        <v>0</v>
      </c>
      <c r="BB131" s="110">
        <f>'6.ВС'!AU99</f>
        <v>0</v>
      </c>
    </row>
    <row r="132" spans="1:54" s="12" customFormat="1" ht="42.75" x14ac:dyDescent="0.25">
      <c r="A132" s="23" t="s">
        <v>85</v>
      </c>
      <c r="B132" s="146"/>
      <c r="C132" s="146"/>
      <c r="D132" s="154"/>
      <c r="E132" s="120">
        <v>851</v>
      </c>
      <c r="F132" s="90" t="s">
        <v>35</v>
      </c>
      <c r="G132" s="90"/>
      <c r="H132" s="90"/>
      <c r="I132" s="25"/>
      <c r="J132" s="26">
        <f>J133+J140+J156+J160</f>
        <v>2070691.18</v>
      </c>
      <c r="K132" s="26">
        <f t="shared" ref="K132:M132" si="230">K133+K140+K156+K160</f>
        <v>1793001</v>
      </c>
      <c r="L132" s="26">
        <f t="shared" si="230"/>
        <v>277690.18</v>
      </c>
      <c r="M132" s="26">
        <f t="shared" si="230"/>
        <v>0</v>
      </c>
      <c r="N132" s="26">
        <f>N133+N140+N156+N160</f>
        <v>3206354</v>
      </c>
      <c r="O132" s="26">
        <f t="shared" ref="O132" si="231">O133+O140+O156+O160</f>
        <v>0</v>
      </c>
      <c r="P132" s="26">
        <f t="shared" ref="P132" si="232">P133+P140+P156+P160</f>
        <v>3206354</v>
      </c>
      <c r="Q132" s="26">
        <f t="shared" ref="Q132" si="233">Q133+Q140+Q156+Q160</f>
        <v>0</v>
      </c>
      <c r="R132" s="26">
        <f>R133+R140+R156+R160</f>
        <v>5277045.18</v>
      </c>
      <c r="S132" s="26">
        <f t="shared" ref="S132" si="234">S133+S140+S156+S160</f>
        <v>1793001</v>
      </c>
      <c r="T132" s="26">
        <f t="shared" ref="T132" si="235">T133+T140+T156+T160</f>
        <v>3484044.18</v>
      </c>
      <c r="U132" s="26">
        <f t="shared" ref="U132" si="236">U133+U140+U156+U160</f>
        <v>0</v>
      </c>
      <c r="V132" s="26"/>
      <c r="W132" s="26"/>
      <c r="X132" s="26"/>
      <c r="Y132" s="26"/>
      <c r="Z132" s="26"/>
      <c r="AA132" s="26"/>
      <c r="AB132" s="26"/>
      <c r="AC132" s="26"/>
      <c r="AD132" s="26">
        <f>AD133+AD140+AD156+AD160</f>
        <v>30923809.439999998</v>
      </c>
      <c r="AE132" s="26">
        <f t="shared" ref="AE132:AG132" si="237">AE133+AE140+AE156+AE160</f>
        <v>29964170</v>
      </c>
      <c r="AF132" s="26">
        <f t="shared" si="237"/>
        <v>959639.44000000006</v>
      </c>
      <c r="AG132" s="26">
        <f t="shared" si="237"/>
        <v>0</v>
      </c>
      <c r="AH132" s="26">
        <f t="shared" ref="AH132:AP132" si="238">AH133+AH140+AH156+AH160</f>
        <v>0</v>
      </c>
      <c r="AI132" s="26">
        <f t="shared" si="238"/>
        <v>0</v>
      </c>
      <c r="AJ132" s="26">
        <f t="shared" si="238"/>
        <v>0</v>
      </c>
      <c r="AK132" s="26">
        <f t="shared" si="238"/>
        <v>0</v>
      </c>
      <c r="AL132" s="26">
        <f t="shared" si="238"/>
        <v>30923809.439999998</v>
      </c>
      <c r="AM132" s="26">
        <f t="shared" si="238"/>
        <v>29964170</v>
      </c>
      <c r="AN132" s="26">
        <f t="shared" si="238"/>
        <v>959639.44000000006</v>
      </c>
      <c r="AO132" s="26">
        <f t="shared" si="238"/>
        <v>0</v>
      </c>
      <c r="AP132" s="26">
        <f t="shared" si="238"/>
        <v>0</v>
      </c>
      <c r="AQ132" s="26">
        <f>AQ133+AQ140+AQ156+AQ160</f>
        <v>16725833.65</v>
      </c>
      <c r="AR132" s="26">
        <f t="shared" ref="AR132:AT132" si="239">AR133+AR140+AR156+AR160</f>
        <v>16226500</v>
      </c>
      <c r="AS132" s="26">
        <f t="shared" si="239"/>
        <v>499333.65</v>
      </c>
      <c r="AT132" s="26">
        <f t="shared" si="239"/>
        <v>0</v>
      </c>
      <c r="AU132" s="26">
        <f t="shared" ref="AU132:AX132" si="240">AU133+AU140+AU156+AU160</f>
        <v>0</v>
      </c>
      <c r="AV132" s="26">
        <f t="shared" si="240"/>
        <v>0</v>
      </c>
      <c r="AW132" s="26">
        <f t="shared" si="240"/>
        <v>0</v>
      </c>
      <c r="AX132" s="26">
        <f t="shared" si="240"/>
        <v>0</v>
      </c>
      <c r="AY132" s="26">
        <f>AY133+AY140+AY156+AY160</f>
        <v>16725833.65</v>
      </c>
      <c r="AZ132" s="26">
        <f t="shared" ref="AZ132:BB132" si="241">AZ133+AZ140+AZ156+AZ160</f>
        <v>16226500</v>
      </c>
      <c r="BA132" s="26">
        <f t="shared" si="241"/>
        <v>499333.65</v>
      </c>
      <c r="BB132" s="26">
        <f t="shared" si="241"/>
        <v>0</v>
      </c>
    </row>
    <row r="133" spans="1:54" s="12" customFormat="1" hidden="1" x14ac:dyDescent="0.25">
      <c r="A133" s="179" t="s">
        <v>86</v>
      </c>
      <c r="B133" s="146"/>
      <c r="C133" s="146"/>
      <c r="D133" s="154"/>
      <c r="E133" s="120">
        <v>851</v>
      </c>
      <c r="F133" s="90" t="s">
        <v>35</v>
      </c>
      <c r="G133" s="90" t="s">
        <v>11</v>
      </c>
      <c r="H133" s="90"/>
      <c r="I133" s="25"/>
      <c r="J133" s="26">
        <f t="shared" ref="J133" si="242">J134+J137</f>
        <v>162935</v>
      </c>
      <c r="K133" s="26">
        <f t="shared" ref="K133:N133" si="243">K134+K137</f>
        <v>0</v>
      </c>
      <c r="L133" s="26">
        <f t="shared" si="243"/>
        <v>162935</v>
      </c>
      <c r="M133" s="26">
        <f t="shared" si="243"/>
        <v>0</v>
      </c>
      <c r="N133" s="26">
        <f t="shared" si="243"/>
        <v>0</v>
      </c>
      <c r="O133" s="26">
        <f t="shared" ref="O133:U133" si="244">O134+O137</f>
        <v>0</v>
      </c>
      <c r="P133" s="26">
        <f t="shared" si="244"/>
        <v>0</v>
      </c>
      <c r="Q133" s="26">
        <f t="shared" si="244"/>
        <v>0</v>
      </c>
      <c r="R133" s="26">
        <f t="shared" si="244"/>
        <v>162935</v>
      </c>
      <c r="S133" s="26">
        <f t="shared" si="244"/>
        <v>0</v>
      </c>
      <c r="T133" s="26">
        <f t="shared" si="244"/>
        <v>162935</v>
      </c>
      <c r="U133" s="26">
        <f t="shared" si="244"/>
        <v>0</v>
      </c>
      <c r="V133" s="26"/>
      <c r="W133" s="26"/>
      <c r="X133" s="26"/>
      <c r="Y133" s="26"/>
      <c r="Z133" s="26"/>
      <c r="AA133" s="26"/>
      <c r="AB133" s="26"/>
      <c r="AC133" s="26"/>
      <c r="AD133" s="26">
        <f t="shared" ref="AD133:AQ133" si="245">AD134+AD137</f>
        <v>162935</v>
      </c>
      <c r="AE133" s="26">
        <f t="shared" ref="AE133:AG133" si="246">AE134+AE137</f>
        <v>0</v>
      </c>
      <c r="AF133" s="26">
        <f t="shared" si="246"/>
        <v>162935</v>
      </c>
      <c r="AG133" s="26">
        <f t="shared" si="246"/>
        <v>0</v>
      </c>
      <c r="AH133" s="26">
        <f t="shared" ref="AH133:AP133" si="247">AH134+AH137</f>
        <v>0</v>
      </c>
      <c r="AI133" s="26">
        <f t="shared" si="247"/>
        <v>0</v>
      </c>
      <c r="AJ133" s="26">
        <f t="shared" si="247"/>
        <v>0</v>
      </c>
      <c r="AK133" s="26">
        <f t="shared" si="247"/>
        <v>0</v>
      </c>
      <c r="AL133" s="26">
        <f t="shared" si="247"/>
        <v>162935</v>
      </c>
      <c r="AM133" s="26">
        <f t="shared" si="247"/>
        <v>0</v>
      </c>
      <c r="AN133" s="26">
        <f t="shared" si="247"/>
        <v>162935</v>
      </c>
      <c r="AO133" s="26">
        <f t="shared" si="247"/>
        <v>0</v>
      </c>
      <c r="AP133" s="26">
        <f t="shared" si="247"/>
        <v>0</v>
      </c>
      <c r="AQ133" s="26">
        <f t="shared" si="245"/>
        <v>162935</v>
      </c>
      <c r="AR133" s="26">
        <f t="shared" ref="AR133:BB133" si="248">AR134+AR137</f>
        <v>0</v>
      </c>
      <c r="AS133" s="26">
        <f t="shared" si="248"/>
        <v>162935</v>
      </c>
      <c r="AT133" s="26">
        <f t="shared" si="248"/>
        <v>0</v>
      </c>
      <c r="AU133" s="26">
        <f t="shared" ref="AU133:AX133" si="249">AU134+AU137</f>
        <v>0</v>
      </c>
      <c r="AV133" s="26">
        <f t="shared" si="249"/>
        <v>0</v>
      </c>
      <c r="AW133" s="26">
        <f t="shared" si="249"/>
        <v>0</v>
      </c>
      <c r="AX133" s="26">
        <f t="shared" si="249"/>
        <v>0</v>
      </c>
      <c r="AY133" s="26">
        <f t="shared" si="248"/>
        <v>162935</v>
      </c>
      <c r="AZ133" s="26">
        <f t="shared" si="248"/>
        <v>0</v>
      </c>
      <c r="BA133" s="26">
        <f t="shared" si="248"/>
        <v>162935</v>
      </c>
      <c r="BB133" s="26">
        <f t="shared" si="248"/>
        <v>0</v>
      </c>
    </row>
    <row r="134" spans="1:54" s="12" customFormat="1" ht="105" hidden="1" x14ac:dyDescent="0.25">
      <c r="A134" s="155" t="s">
        <v>87</v>
      </c>
      <c r="B134" s="35"/>
      <c r="C134" s="35"/>
      <c r="D134" s="108"/>
      <c r="E134" s="120">
        <v>851</v>
      </c>
      <c r="F134" s="148" t="s">
        <v>35</v>
      </c>
      <c r="G134" s="148" t="s">
        <v>11</v>
      </c>
      <c r="H134" s="148" t="s">
        <v>88</v>
      </c>
      <c r="I134" s="143"/>
      <c r="J134" s="110">
        <f t="shared" ref="J134:BB138" si="250">J135</f>
        <v>81051</v>
      </c>
      <c r="K134" s="110">
        <f t="shared" si="250"/>
        <v>0</v>
      </c>
      <c r="L134" s="110">
        <f t="shared" si="250"/>
        <v>81051</v>
      </c>
      <c r="M134" s="110">
        <f t="shared" si="250"/>
        <v>0</v>
      </c>
      <c r="N134" s="110">
        <f t="shared" si="250"/>
        <v>0</v>
      </c>
      <c r="O134" s="110">
        <f t="shared" si="250"/>
        <v>0</v>
      </c>
      <c r="P134" s="110">
        <f t="shared" si="250"/>
        <v>0</v>
      </c>
      <c r="Q134" s="110">
        <f t="shared" si="250"/>
        <v>0</v>
      </c>
      <c r="R134" s="110">
        <f t="shared" si="250"/>
        <v>81051</v>
      </c>
      <c r="S134" s="110">
        <f t="shared" si="250"/>
        <v>0</v>
      </c>
      <c r="T134" s="110">
        <f t="shared" si="250"/>
        <v>81051</v>
      </c>
      <c r="U134" s="110">
        <f t="shared" si="250"/>
        <v>0</v>
      </c>
      <c r="V134" s="110"/>
      <c r="W134" s="110"/>
      <c r="X134" s="110"/>
      <c r="Y134" s="110"/>
      <c r="Z134" s="110"/>
      <c r="AA134" s="110"/>
      <c r="AB134" s="110"/>
      <c r="AC134" s="110"/>
      <c r="AD134" s="110">
        <f t="shared" si="250"/>
        <v>81051</v>
      </c>
      <c r="AE134" s="110">
        <f t="shared" si="250"/>
        <v>0</v>
      </c>
      <c r="AF134" s="110">
        <f t="shared" si="250"/>
        <v>81051</v>
      </c>
      <c r="AG134" s="110">
        <f t="shared" si="250"/>
        <v>0</v>
      </c>
      <c r="AH134" s="110">
        <f t="shared" si="250"/>
        <v>0</v>
      </c>
      <c r="AI134" s="110">
        <f t="shared" si="250"/>
        <v>0</v>
      </c>
      <c r="AJ134" s="110">
        <f t="shared" si="250"/>
        <v>0</v>
      </c>
      <c r="AK134" s="110">
        <f t="shared" si="250"/>
        <v>0</v>
      </c>
      <c r="AL134" s="110">
        <f t="shared" si="250"/>
        <v>81051</v>
      </c>
      <c r="AM134" s="110">
        <f t="shared" si="250"/>
        <v>0</v>
      </c>
      <c r="AN134" s="110">
        <f t="shared" si="250"/>
        <v>81051</v>
      </c>
      <c r="AO134" s="110">
        <f t="shared" si="250"/>
        <v>0</v>
      </c>
      <c r="AP134" s="110">
        <f t="shared" si="250"/>
        <v>0</v>
      </c>
      <c r="AQ134" s="110">
        <f t="shared" si="250"/>
        <v>81051</v>
      </c>
      <c r="AR134" s="110">
        <f t="shared" si="250"/>
        <v>0</v>
      </c>
      <c r="AS134" s="110">
        <f t="shared" si="250"/>
        <v>81051</v>
      </c>
      <c r="AT134" s="110">
        <f t="shared" si="250"/>
        <v>0</v>
      </c>
      <c r="AU134" s="110">
        <f t="shared" si="250"/>
        <v>0</v>
      </c>
      <c r="AV134" s="110">
        <f t="shared" si="250"/>
        <v>0</v>
      </c>
      <c r="AW134" s="110">
        <f t="shared" si="250"/>
        <v>0</v>
      </c>
      <c r="AX134" s="110">
        <f t="shared" si="250"/>
        <v>0</v>
      </c>
      <c r="AY134" s="110">
        <f t="shared" si="250"/>
        <v>81051</v>
      </c>
      <c r="AZ134" s="110">
        <f t="shared" si="250"/>
        <v>0</v>
      </c>
      <c r="BA134" s="110">
        <f t="shared" si="250"/>
        <v>81051</v>
      </c>
      <c r="BB134" s="110">
        <f t="shared" si="250"/>
        <v>0</v>
      </c>
    </row>
    <row r="135" spans="1:54" s="12" customFormat="1" ht="60" hidden="1" x14ac:dyDescent="0.25">
      <c r="A135" s="35" t="s">
        <v>22</v>
      </c>
      <c r="B135" s="35"/>
      <c r="C135" s="35"/>
      <c r="D135" s="35"/>
      <c r="E135" s="120">
        <v>851</v>
      </c>
      <c r="F135" s="148" t="s">
        <v>35</v>
      </c>
      <c r="G135" s="148" t="s">
        <v>11</v>
      </c>
      <c r="H135" s="148" t="s">
        <v>88</v>
      </c>
      <c r="I135" s="143" t="s">
        <v>23</v>
      </c>
      <c r="J135" s="110">
        <f t="shared" si="250"/>
        <v>81051</v>
      </c>
      <c r="K135" s="110">
        <f t="shared" si="250"/>
        <v>0</v>
      </c>
      <c r="L135" s="110">
        <f t="shared" si="250"/>
        <v>81051</v>
      </c>
      <c r="M135" s="110">
        <f t="shared" si="250"/>
        <v>0</v>
      </c>
      <c r="N135" s="110">
        <f t="shared" si="250"/>
        <v>0</v>
      </c>
      <c r="O135" s="110">
        <f t="shared" si="250"/>
        <v>0</v>
      </c>
      <c r="P135" s="110">
        <f t="shared" si="250"/>
        <v>0</v>
      </c>
      <c r="Q135" s="110">
        <f t="shared" si="250"/>
        <v>0</v>
      </c>
      <c r="R135" s="110">
        <f t="shared" si="250"/>
        <v>81051</v>
      </c>
      <c r="S135" s="110">
        <f t="shared" si="250"/>
        <v>0</v>
      </c>
      <c r="T135" s="110">
        <f t="shared" si="250"/>
        <v>81051</v>
      </c>
      <c r="U135" s="110">
        <f t="shared" si="250"/>
        <v>0</v>
      </c>
      <c r="V135" s="110"/>
      <c r="W135" s="110"/>
      <c r="X135" s="110"/>
      <c r="Y135" s="110"/>
      <c r="Z135" s="110"/>
      <c r="AA135" s="110"/>
      <c r="AB135" s="110"/>
      <c r="AC135" s="110"/>
      <c r="AD135" s="110">
        <f t="shared" si="250"/>
        <v>81051</v>
      </c>
      <c r="AE135" s="110">
        <f t="shared" si="250"/>
        <v>0</v>
      </c>
      <c r="AF135" s="110">
        <f t="shared" si="250"/>
        <v>81051</v>
      </c>
      <c r="AG135" s="110">
        <f t="shared" si="250"/>
        <v>0</v>
      </c>
      <c r="AH135" s="110">
        <f t="shared" si="250"/>
        <v>0</v>
      </c>
      <c r="AI135" s="110">
        <f t="shared" si="250"/>
        <v>0</v>
      </c>
      <c r="AJ135" s="110">
        <f t="shared" si="250"/>
        <v>0</v>
      </c>
      <c r="AK135" s="110">
        <f t="shared" si="250"/>
        <v>0</v>
      </c>
      <c r="AL135" s="110">
        <f t="shared" si="250"/>
        <v>81051</v>
      </c>
      <c r="AM135" s="110">
        <f t="shared" si="250"/>
        <v>0</v>
      </c>
      <c r="AN135" s="110">
        <f t="shared" si="250"/>
        <v>81051</v>
      </c>
      <c r="AO135" s="110">
        <f t="shared" si="250"/>
        <v>0</v>
      </c>
      <c r="AP135" s="110">
        <f t="shared" si="250"/>
        <v>0</v>
      </c>
      <c r="AQ135" s="110">
        <f t="shared" si="250"/>
        <v>81051</v>
      </c>
      <c r="AR135" s="110">
        <f t="shared" si="250"/>
        <v>0</v>
      </c>
      <c r="AS135" s="110">
        <f t="shared" si="250"/>
        <v>81051</v>
      </c>
      <c r="AT135" s="110">
        <f t="shared" si="250"/>
        <v>0</v>
      </c>
      <c r="AU135" s="110">
        <f t="shared" si="250"/>
        <v>0</v>
      </c>
      <c r="AV135" s="110">
        <f t="shared" si="250"/>
        <v>0</v>
      </c>
      <c r="AW135" s="110">
        <f t="shared" si="250"/>
        <v>0</v>
      </c>
      <c r="AX135" s="110">
        <f t="shared" si="250"/>
        <v>0</v>
      </c>
      <c r="AY135" s="110">
        <f t="shared" si="250"/>
        <v>81051</v>
      </c>
      <c r="AZ135" s="110">
        <f t="shared" si="250"/>
        <v>0</v>
      </c>
      <c r="BA135" s="110">
        <f t="shared" si="250"/>
        <v>81051</v>
      </c>
      <c r="BB135" s="110">
        <f t="shared" si="250"/>
        <v>0</v>
      </c>
    </row>
    <row r="136" spans="1:54" s="12" customFormat="1" ht="75" hidden="1" x14ac:dyDescent="0.25">
      <c r="A136" s="35" t="s">
        <v>9</v>
      </c>
      <c r="B136" s="35"/>
      <c r="C136" s="35"/>
      <c r="D136" s="35"/>
      <c r="E136" s="120">
        <v>851</v>
      </c>
      <c r="F136" s="148" t="s">
        <v>35</v>
      </c>
      <c r="G136" s="148" t="s">
        <v>11</v>
      </c>
      <c r="H136" s="148" t="s">
        <v>88</v>
      </c>
      <c r="I136" s="143" t="s">
        <v>24</v>
      </c>
      <c r="J136" s="110">
        <f>'6.ВС'!J104</f>
        <v>81051</v>
      </c>
      <c r="K136" s="110">
        <f>'6.ВС'!K104</f>
        <v>0</v>
      </c>
      <c r="L136" s="110">
        <f>'6.ВС'!L104</f>
        <v>81051</v>
      </c>
      <c r="M136" s="110">
        <f>'6.ВС'!M104</f>
        <v>0</v>
      </c>
      <c r="N136" s="110">
        <f>'6.ВС'!N104</f>
        <v>0</v>
      </c>
      <c r="O136" s="110">
        <f>'6.ВС'!O104</f>
        <v>0</v>
      </c>
      <c r="P136" s="110">
        <f>'6.ВС'!P104</f>
        <v>0</v>
      </c>
      <c r="Q136" s="110">
        <f>'6.ВС'!Q104</f>
        <v>0</v>
      </c>
      <c r="R136" s="110">
        <f>'6.ВС'!R104</f>
        <v>81051</v>
      </c>
      <c r="S136" s="110">
        <f>'6.ВС'!S104</f>
        <v>0</v>
      </c>
      <c r="T136" s="110">
        <f>'6.ВС'!T104</f>
        <v>81051</v>
      </c>
      <c r="U136" s="110">
        <f>'6.ВС'!U104</f>
        <v>0</v>
      </c>
      <c r="V136" s="110"/>
      <c r="W136" s="110"/>
      <c r="X136" s="110"/>
      <c r="Y136" s="110"/>
      <c r="Z136" s="110"/>
      <c r="AA136" s="110"/>
      <c r="AB136" s="110"/>
      <c r="AC136" s="110"/>
      <c r="AD136" s="110">
        <f>'6.ВС'!AE104</f>
        <v>81051</v>
      </c>
      <c r="AE136" s="110">
        <f>'6.ВС'!AF104</f>
        <v>0</v>
      </c>
      <c r="AF136" s="110">
        <f>'6.ВС'!AG104</f>
        <v>81051</v>
      </c>
      <c r="AG136" s="110">
        <f>'6.ВС'!AH104</f>
        <v>0</v>
      </c>
      <c r="AH136" s="110">
        <f>'6.ВС'!AI104</f>
        <v>0</v>
      </c>
      <c r="AI136" s="110">
        <f>'6.ВС'!AJ104</f>
        <v>0</v>
      </c>
      <c r="AJ136" s="110">
        <f>'6.ВС'!AK104</f>
        <v>0</v>
      </c>
      <c r="AK136" s="110">
        <f>'6.ВС'!AL104</f>
        <v>0</v>
      </c>
      <c r="AL136" s="110">
        <f>'6.ВС'!AM104</f>
        <v>81051</v>
      </c>
      <c r="AM136" s="110">
        <f>'6.ВС'!AN104</f>
        <v>0</v>
      </c>
      <c r="AN136" s="110">
        <f>'6.ВС'!AO104</f>
        <v>81051</v>
      </c>
      <c r="AO136" s="110">
        <f>'6.ВС'!AP104</f>
        <v>0</v>
      </c>
      <c r="AP136" s="110">
        <f>'6.ВС'!AQ104</f>
        <v>0</v>
      </c>
      <c r="AQ136" s="110">
        <f>'6.ВС'!AR104</f>
        <v>81051</v>
      </c>
      <c r="AR136" s="110">
        <f>'6.ВС'!AS104</f>
        <v>0</v>
      </c>
      <c r="AS136" s="110">
        <f>'6.ВС'!AT104</f>
        <v>81051</v>
      </c>
      <c r="AT136" s="110">
        <f>'6.ВС'!AU104</f>
        <v>0</v>
      </c>
      <c r="AU136" s="110">
        <f>'6.ВС'!AV104</f>
        <v>0</v>
      </c>
      <c r="AV136" s="110">
        <f>'6.ВС'!AW104</f>
        <v>0</v>
      </c>
      <c r="AW136" s="110">
        <f>'6.ВС'!AX104</f>
        <v>0</v>
      </c>
      <c r="AX136" s="110">
        <f>'6.ВС'!AY104</f>
        <v>0</v>
      </c>
      <c r="AY136" s="110">
        <f>'6.ВС'!AR104</f>
        <v>81051</v>
      </c>
      <c r="AZ136" s="110">
        <f>'6.ВС'!AS104</f>
        <v>0</v>
      </c>
      <c r="BA136" s="110">
        <f>'6.ВС'!AT104</f>
        <v>81051</v>
      </c>
      <c r="BB136" s="110">
        <f>'6.ВС'!AU104</f>
        <v>0</v>
      </c>
    </row>
    <row r="137" spans="1:54" s="12" customFormat="1" ht="255" hidden="1" x14ac:dyDescent="0.25">
      <c r="A137" s="155" t="s">
        <v>89</v>
      </c>
      <c r="B137" s="35"/>
      <c r="C137" s="35"/>
      <c r="D137" s="35"/>
      <c r="E137" s="120">
        <v>851</v>
      </c>
      <c r="F137" s="148" t="s">
        <v>35</v>
      </c>
      <c r="G137" s="148" t="s">
        <v>11</v>
      </c>
      <c r="H137" s="148" t="s">
        <v>90</v>
      </c>
      <c r="I137" s="143"/>
      <c r="J137" s="110">
        <f t="shared" si="250"/>
        <v>81884</v>
      </c>
      <c r="K137" s="110">
        <f t="shared" si="250"/>
        <v>0</v>
      </c>
      <c r="L137" s="110">
        <f t="shared" si="250"/>
        <v>81884</v>
      </c>
      <c r="M137" s="110">
        <f t="shared" si="250"/>
        <v>0</v>
      </c>
      <c r="N137" s="110">
        <f t="shared" si="250"/>
        <v>0</v>
      </c>
      <c r="O137" s="110">
        <f t="shared" si="250"/>
        <v>0</v>
      </c>
      <c r="P137" s="110">
        <f t="shared" si="250"/>
        <v>0</v>
      </c>
      <c r="Q137" s="110">
        <f t="shared" si="250"/>
        <v>0</v>
      </c>
      <c r="R137" s="110">
        <f t="shared" si="250"/>
        <v>81884</v>
      </c>
      <c r="S137" s="110">
        <f t="shared" si="250"/>
        <v>0</v>
      </c>
      <c r="T137" s="110">
        <f t="shared" si="250"/>
        <v>81884</v>
      </c>
      <c r="U137" s="110">
        <f t="shared" si="250"/>
        <v>0</v>
      </c>
      <c r="V137" s="110"/>
      <c r="W137" s="110"/>
      <c r="X137" s="110"/>
      <c r="Y137" s="110"/>
      <c r="Z137" s="110"/>
      <c r="AA137" s="110"/>
      <c r="AB137" s="110"/>
      <c r="AC137" s="110"/>
      <c r="AD137" s="110">
        <f t="shared" si="250"/>
        <v>81884</v>
      </c>
      <c r="AE137" s="110">
        <f t="shared" si="250"/>
        <v>0</v>
      </c>
      <c r="AF137" s="110">
        <f t="shared" si="250"/>
        <v>81884</v>
      </c>
      <c r="AG137" s="110">
        <f t="shared" si="250"/>
        <v>0</v>
      </c>
      <c r="AH137" s="110">
        <f t="shared" si="250"/>
        <v>0</v>
      </c>
      <c r="AI137" s="110">
        <f t="shared" si="250"/>
        <v>0</v>
      </c>
      <c r="AJ137" s="110">
        <f t="shared" si="250"/>
        <v>0</v>
      </c>
      <c r="AK137" s="110">
        <f t="shared" si="250"/>
        <v>0</v>
      </c>
      <c r="AL137" s="110">
        <f t="shared" si="250"/>
        <v>81884</v>
      </c>
      <c r="AM137" s="110">
        <f t="shared" si="250"/>
        <v>0</v>
      </c>
      <c r="AN137" s="110">
        <f t="shared" si="250"/>
        <v>81884</v>
      </c>
      <c r="AO137" s="110">
        <f t="shared" si="250"/>
        <v>0</v>
      </c>
      <c r="AP137" s="110">
        <f t="shared" si="250"/>
        <v>0</v>
      </c>
      <c r="AQ137" s="110">
        <f t="shared" si="250"/>
        <v>81884</v>
      </c>
      <c r="AR137" s="110">
        <f t="shared" si="250"/>
        <v>0</v>
      </c>
      <c r="AS137" s="110">
        <f t="shared" si="250"/>
        <v>81884</v>
      </c>
      <c r="AT137" s="110">
        <f t="shared" si="250"/>
        <v>0</v>
      </c>
      <c r="AU137" s="110">
        <f t="shared" si="250"/>
        <v>0</v>
      </c>
      <c r="AV137" s="110">
        <f t="shared" si="250"/>
        <v>0</v>
      </c>
      <c r="AW137" s="110">
        <f t="shared" si="250"/>
        <v>0</v>
      </c>
      <c r="AX137" s="110">
        <f t="shared" si="250"/>
        <v>0</v>
      </c>
      <c r="AY137" s="110">
        <f t="shared" si="250"/>
        <v>81884</v>
      </c>
      <c r="AZ137" s="110">
        <f t="shared" si="250"/>
        <v>0</v>
      </c>
      <c r="BA137" s="110">
        <f t="shared" si="250"/>
        <v>81884</v>
      </c>
      <c r="BB137" s="110">
        <f t="shared" si="250"/>
        <v>0</v>
      </c>
    </row>
    <row r="138" spans="1:54" s="12" customFormat="1" ht="30" hidden="1" x14ac:dyDescent="0.25">
      <c r="A138" s="111" t="s">
        <v>42</v>
      </c>
      <c r="B138" s="35"/>
      <c r="C138" s="35"/>
      <c r="D138" s="35"/>
      <c r="E138" s="120">
        <v>851</v>
      </c>
      <c r="F138" s="148" t="s">
        <v>35</v>
      </c>
      <c r="G138" s="148" t="s">
        <v>11</v>
      </c>
      <c r="H138" s="148" t="s">
        <v>90</v>
      </c>
      <c r="I138" s="143" t="s">
        <v>43</v>
      </c>
      <c r="J138" s="110">
        <f t="shared" si="250"/>
        <v>81884</v>
      </c>
      <c r="K138" s="110">
        <f t="shared" si="250"/>
        <v>0</v>
      </c>
      <c r="L138" s="110">
        <f t="shared" si="250"/>
        <v>81884</v>
      </c>
      <c r="M138" s="110">
        <f t="shared" si="250"/>
        <v>0</v>
      </c>
      <c r="N138" s="110">
        <f t="shared" si="250"/>
        <v>0</v>
      </c>
      <c r="O138" s="110">
        <f t="shared" si="250"/>
        <v>0</v>
      </c>
      <c r="P138" s="110">
        <f t="shared" si="250"/>
        <v>0</v>
      </c>
      <c r="Q138" s="110">
        <f t="shared" si="250"/>
        <v>0</v>
      </c>
      <c r="R138" s="110">
        <f t="shared" si="250"/>
        <v>81884</v>
      </c>
      <c r="S138" s="110">
        <f t="shared" si="250"/>
        <v>0</v>
      </c>
      <c r="T138" s="110">
        <f t="shared" si="250"/>
        <v>81884</v>
      </c>
      <c r="U138" s="110">
        <f t="shared" si="250"/>
        <v>0</v>
      </c>
      <c r="V138" s="110"/>
      <c r="W138" s="110"/>
      <c r="X138" s="110"/>
      <c r="Y138" s="110"/>
      <c r="Z138" s="110"/>
      <c r="AA138" s="110"/>
      <c r="AB138" s="110"/>
      <c r="AC138" s="110"/>
      <c r="AD138" s="110">
        <f t="shared" si="250"/>
        <v>81884</v>
      </c>
      <c r="AE138" s="110">
        <f t="shared" si="250"/>
        <v>0</v>
      </c>
      <c r="AF138" s="110">
        <f t="shared" si="250"/>
        <v>81884</v>
      </c>
      <c r="AG138" s="110">
        <f t="shared" si="250"/>
        <v>0</v>
      </c>
      <c r="AH138" s="110">
        <f t="shared" si="250"/>
        <v>0</v>
      </c>
      <c r="AI138" s="110">
        <f t="shared" si="250"/>
        <v>0</v>
      </c>
      <c r="AJ138" s="110">
        <f t="shared" si="250"/>
        <v>0</v>
      </c>
      <c r="AK138" s="110">
        <f t="shared" si="250"/>
        <v>0</v>
      </c>
      <c r="AL138" s="110">
        <f t="shared" si="250"/>
        <v>81884</v>
      </c>
      <c r="AM138" s="110">
        <f t="shared" si="250"/>
        <v>0</v>
      </c>
      <c r="AN138" s="110">
        <f t="shared" si="250"/>
        <v>81884</v>
      </c>
      <c r="AO138" s="110">
        <f t="shared" si="250"/>
        <v>0</v>
      </c>
      <c r="AP138" s="110">
        <f t="shared" si="250"/>
        <v>0</v>
      </c>
      <c r="AQ138" s="110">
        <f t="shared" si="250"/>
        <v>81884</v>
      </c>
      <c r="AR138" s="110">
        <f t="shared" si="250"/>
        <v>0</v>
      </c>
      <c r="AS138" s="110">
        <f t="shared" si="250"/>
        <v>81884</v>
      </c>
      <c r="AT138" s="110">
        <f t="shared" si="250"/>
        <v>0</v>
      </c>
      <c r="AU138" s="110">
        <f t="shared" si="250"/>
        <v>0</v>
      </c>
      <c r="AV138" s="110">
        <f t="shared" si="250"/>
        <v>0</v>
      </c>
      <c r="AW138" s="110">
        <f t="shared" si="250"/>
        <v>0</v>
      </c>
      <c r="AX138" s="110">
        <f t="shared" si="250"/>
        <v>0</v>
      </c>
      <c r="AY138" s="110">
        <f t="shared" si="250"/>
        <v>81884</v>
      </c>
      <c r="AZ138" s="110">
        <f t="shared" si="250"/>
        <v>0</v>
      </c>
      <c r="BA138" s="110">
        <f t="shared" si="250"/>
        <v>81884</v>
      </c>
      <c r="BB138" s="110">
        <f t="shared" si="250"/>
        <v>0</v>
      </c>
    </row>
    <row r="139" spans="1:54" s="12" customFormat="1" ht="30" hidden="1" x14ac:dyDescent="0.25">
      <c r="A139" s="35" t="s">
        <v>79</v>
      </c>
      <c r="B139" s="35"/>
      <c r="C139" s="35"/>
      <c r="D139" s="35"/>
      <c r="E139" s="120">
        <v>851</v>
      </c>
      <c r="F139" s="148" t="s">
        <v>35</v>
      </c>
      <c r="G139" s="148" t="s">
        <v>11</v>
      </c>
      <c r="H139" s="148" t="s">
        <v>90</v>
      </c>
      <c r="I139" s="143" t="s">
        <v>80</v>
      </c>
      <c r="J139" s="110">
        <f>'6.ВС'!J107</f>
        <v>81884</v>
      </c>
      <c r="K139" s="110">
        <f>'6.ВС'!K107</f>
        <v>0</v>
      </c>
      <c r="L139" s="110">
        <f>'6.ВС'!L107</f>
        <v>81884</v>
      </c>
      <c r="M139" s="110">
        <f>'6.ВС'!M107</f>
        <v>0</v>
      </c>
      <c r="N139" s="110">
        <f>'6.ВС'!N107</f>
        <v>0</v>
      </c>
      <c r="O139" s="110">
        <f>'6.ВС'!O107</f>
        <v>0</v>
      </c>
      <c r="P139" s="110">
        <f>'6.ВС'!P107</f>
        <v>0</v>
      </c>
      <c r="Q139" s="110">
        <f>'6.ВС'!Q107</f>
        <v>0</v>
      </c>
      <c r="R139" s="110">
        <f>'6.ВС'!R107</f>
        <v>81884</v>
      </c>
      <c r="S139" s="110">
        <f>'6.ВС'!S107</f>
        <v>0</v>
      </c>
      <c r="T139" s="110">
        <f>'6.ВС'!T107</f>
        <v>81884</v>
      </c>
      <c r="U139" s="110">
        <f>'6.ВС'!U107</f>
        <v>0</v>
      </c>
      <c r="V139" s="110"/>
      <c r="W139" s="110"/>
      <c r="X139" s="110"/>
      <c r="Y139" s="110"/>
      <c r="Z139" s="110"/>
      <c r="AA139" s="110"/>
      <c r="AB139" s="110"/>
      <c r="AC139" s="110"/>
      <c r="AD139" s="110">
        <f>'6.ВС'!AE107</f>
        <v>81884</v>
      </c>
      <c r="AE139" s="110">
        <f>'6.ВС'!AF107</f>
        <v>0</v>
      </c>
      <c r="AF139" s="110">
        <f>'6.ВС'!AG107</f>
        <v>81884</v>
      </c>
      <c r="AG139" s="110">
        <f>'6.ВС'!AH107</f>
        <v>0</v>
      </c>
      <c r="AH139" s="110">
        <f>'6.ВС'!AI107</f>
        <v>0</v>
      </c>
      <c r="AI139" s="110">
        <f>'6.ВС'!AJ107</f>
        <v>0</v>
      </c>
      <c r="AJ139" s="110">
        <f>'6.ВС'!AK107</f>
        <v>0</v>
      </c>
      <c r="AK139" s="110">
        <f>'6.ВС'!AL107</f>
        <v>0</v>
      </c>
      <c r="AL139" s="110">
        <f>'6.ВС'!AM107</f>
        <v>81884</v>
      </c>
      <c r="AM139" s="110">
        <f>'6.ВС'!AN107</f>
        <v>0</v>
      </c>
      <c r="AN139" s="110">
        <f>'6.ВС'!AO107</f>
        <v>81884</v>
      </c>
      <c r="AO139" s="110">
        <f>'6.ВС'!AP107</f>
        <v>0</v>
      </c>
      <c r="AP139" s="110">
        <f>'6.ВС'!AQ107</f>
        <v>0</v>
      </c>
      <c r="AQ139" s="110">
        <f>'6.ВС'!AR107</f>
        <v>81884</v>
      </c>
      <c r="AR139" s="110">
        <f>'6.ВС'!AS107</f>
        <v>0</v>
      </c>
      <c r="AS139" s="110">
        <f>'6.ВС'!AT107</f>
        <v>81884</v>
      </c>
      <c r="AT139" s="110">
        <f>'6.ВС'!AU107</f>
        <v>0</v>
      </c>
      <c r="AU139" s="110">
        <f>'6.ВС'!AV107</f>
        <v>0</v>
      </c>
      <c r="AV139" s="110">
        <f>'6.ВС'!AW107</f>
        <v>0</v>
      </c>
      <c r="AW139" s="110">
        <f>'6.ВС'!AX107</f>
        <v>0</v>
      </c>
      <c r="AX139" s="110">
        <f>'6.ВС'!AY107</f>
        <v>0</v>
      </c>
      <c r="AY139" s="110">
        <f>'6.ВС'!AR107</f>
        <v>81884</v>
      </c>
      <c r="AZ139" s="110">
        <f>'6.ВС'!AS107</f>
        <v>0</v>
      </c>
      <c r="BA139" s="110">
        <f>'6.ВС'!AT107</f>
        <v>81884</v>
      </c>
      <c r="BB139" s="110">
        <f>'6.ВС'!AU107</f>
        <v>0</v>
      </c>
    </row>
    <row r="140" spans="1:54" s="12" customFormat="1" x14ac:dyDescent="0.25">
      <c r="A140" s="154" t="s">
        <v>91</v>
      </c>
      <c r="B140" s="146"/>
      <c r="C140" s="146"/>
      <c r="D140" s="154"/>
      <c r="E140" s="120">
        <v>851</v>
      </c>
      <c r="F140" s="90" t="s">
        <v>35</v>
      </c>
      <c r="G140" s="90" t="s">
        <v>56</v>
      </c>
      <c r="H140" s="90"/>
      <c r="I140" s="25"/>
      <c r="J140" s="26">
        <f>J141+J144+J147+J150+J153</f>
        <v>1907756.18</v>
      </c>
      <c r="K140" s="26">
        <f t="shared" ref="K140:BB140" si="251">K141+K144+K147+K150+K153</f>
        <v>1793001</v>
      </c>
      <c r="L140" s="26">
        <f t="shared" si="251"/>
        <v>114755.18000000001</v>
      </c>
      <c r="M140" s="26">
        <f t="shared" si="251"/>
        <v>0</v>
      </c>
      <c r="N140" s="26">
        <f t="shared" si="251"/>
        <v>3206354</v>
      </c>
      <c r="O140" s="26">
        <f t="shared" si="251"/>
        <v>0</v>
      </c>
      <c r="P140" s="26">
        <f t="shared" si="251"/>
        <v>3206354</v>
      </c>
      <c r="Q140" s="26">
        <f t="shared" si="251"/>
        <v>0</v>
      </c>
      <c r="R140" s="26">
        <f t="shared" si="251"/>
        <v>5114110.18</v>
      </c>
      <c r="S140" s="26">
        <f t="shared" si="251"/>
        <v>1793001</v>
      </c>
      <c r="T140" s="26">
        <f t="shared" si="251"/>
        <v>3321109.18</v>
      </c>
      <c r="U140" s="26">
        <f t="shared" si="251"/>
        <v>0</v>
      </c>
      <c r="V140" s="26">
        <f t="shared" si="251"/>
        <v>0</v>
      </c>
      <c r="W140" s="26">
        <f t="shared" si="251"/>
        <v>0</v>
      </c>
      <c r="X140" s="26">
        <f t="shared" si="251"/>
        <v>0</v>
      </c>
      <c r="Y140" s="26">
        <f t="shared" si="251"/>
        <v>0</v>
      </c>
      <c r="Z140" s="26">
        <f t="shared" si="251"/>
        <v>0</v>
      </c>
      <c r="AA140" s="26">
        <f t="shared" si="251"/>
        <v>0</v>
      </c>
      <c r="AB140" s="26">
        <f t="shared" si="251"/>
        <v>0</v>
      </c>
      <c r="AC140" s="26">
        <f t="shared" si="251"/>
        <v>0</v>
      </c>
      <c r="AD140" s="26">
        <f t="shared" si="251"/>
        <v>11729258.42</v>
      </c>
      <c r="AE140" s="26">
        <f t="shared" si="251"/>
        <v>11137205</v>
      </c>
      <c r="AF140" s="26">
        <f t="shared" si="251"/>
        <v>592053.42000000004</v>
      </c>
      <c r="AG140" s="26">
        <f t="shared" si="251"/>
        <v>0</v>
      </c>
      <c r="AH140" s="26">
        <f t="shared" si="251"/>
        <v>0</v>
      </c>
      <c r="AI140" s="26">
        <f t="shared" si="251"/>
        <v>0</v>
      </c>
      <c r="AJ140" s="26">
        <f t="shared" si="251"/>
        <v>0</v>
      </c>
      <c r="AK140" s="26">
        <f t="shared" si="251"/>
        <v>0</v>
      </c>
      <c r="AL140" s="26">
        <f t="shared" si="251"/>
        <v>11729258.42</v>
      </c>
      <c r="AM140" s="26">
        <f t="shared" si="251"/>
        <v>11137205</v>
      </c>
      <c r="AN140" s="26">
        <f t="shared" si="251"/>
        <v>592053.42000000004</v>
      </c>
      <c r="AO140" s="26">
        <f t="shared" si="251"/>
        <v>0</v>
      </c>
      <c r="AP140" s="26">
        <f t="shared" si="251"/>
        <v>0</v>
      </c>
      <c r="AQ140" s="26">
        <f t="shared" si="251"/>
        <v>4211127.1400000006</v>
      </c>
      <c r="AR140" s="26">
        <f t="shared" si="251"/>
        <v>4000000</v>
      </c>
      <c r="AS140" s="26">
        <f t="shared" si="251"/>
        <v>211127.14</v>
      </c>
      <c r="AT140" s="26">
        <f t="shared" si="251"/>
        <v>0</v>
      </c>
      <c r="AU140" s="26">
        <f t="shared" si="251"/>
        <v>0</v>
      </c>
      <c r="AV140" s="26">
        <f t="shared" si="251"/>
        <v>0</v>
      </c>
      <c r="AW140" s="26">
        <f t="shared" si="251"/>
        <v>0</v>
      </c>
      <c r="AX140" s="26">
        <f t="shared" si="251"/>
        <v>0</v>
      </c>
      <c r="AY140" s="26">
        <f t="shared" si="251"/>
        <v>4211127.1400000006</v>
      </c>
      <c r="AZ140" s="26">
        <f t="shared" si="251"/>
        <v>4000000</v>
      </c>
      <c r="BA140" s="26">
        <f t="shared" si="251"/>
        <v>211127.14</v>
      </c>
      <c r="BB140" s="26">
        <f t="shared" si="251"/>
        <v>0</v>
      </c>
    </row>
    <row r="141" spans="1:54" s="12" customFormat="1" ht="75" x14ac:dyDescent="0.25">
      <c r="A141" s="155" t="s">
        <v>96</v>
      </c>
      <c r="B141" s="35"/>
      <c r="C141" s="35"/>
      <c r="D141" s="108"/>
      <c r="E141" s="120">
        <v>851</v>
      </c>
      <c r="F141" s="148" t="s">
        <v>35</v>
      </c>
      <c r="G141" s="148" t="s">
        <v>56</v>
      </c>
      <c r="H141" s="148" t="s">
        <v>97</v>
      </c>
      <c r="I141" s="143"/>
      <c r="J141" s="110">
        <f t="shared" ref="J141:Y142" si="252">J142</f>
        <v>0</v>
      </c>
      <c r="K141" s="110">
        <f t="shared" si="252"/>
        <v>0</v>
      </c>
      <c r="L141" s="110">
        <f t="shared" si="252"/>
        <v>0</v>
      </c>
      <c r="M141" s="110">
        <f t="shared" si="252"/>
        <v>0</v>
      </c>
      <c r="N141" s="110">
        <f t="shared" si="252"/>
        <v>3195926</v>
      </c>
      <c r="O141" s="110">
        <f t="shared" si="252"/>
        <v>0</v>
      </c>
      <c r="P141" s="110">
        <f t="shared" si="252"/>
        <v>3195926</v>
      </c>
      <c r="Q141" s="110">
        <f t="shared" si="252"/>
        <v>0</v>
      </c>
      <c r="R141" s="110">
        <f t="shared" si="252"/>
        <v>3195926</v>
      </c>
      <c r="S141" s="110">
        <f t="shared" si="252"/>
        <v>0</v>
      </c>
      <c r="T141" s="110">
        <f t="shared" si="252"/>
        <v>3195926</v>
      </c>
      <c r="U141" s="110">
        <f t="shared" si="252"/>
        <v>0</v>
      </c>
      <c r="V141" s="110">
        <f t="shared" si="252"/>
        <v>0</v>
      </c>
      <c r="W141" s="110">
        <f t="shared" si="252"/>
        <v>0</v>
      </c>
      <c r="X141" s="110">
        <f t="shared" si="252"/>
        <v>0</v>
      </c>
      <c r="Y141" s="110">
        <f t="shared" si="252"/>
        <v>0</v>
      </c>
      <c r="Z141" s="110">
        <f t="shared" ref="K141:BB142" si="253">Z142</f>
        <v>0</v>
      </c>
      <c r="AA141" s="110">
        <f t="shared" si="253"/>
        <v>0</v>
      </c>
      <c r="AB141" s="110">
        <f t="shared" si="253"/>
        <v>0</v>
      </c>
      <c r="AC141" s="110">
        <f t="shared" si="253"/>
        <v>0</v>
      </c>
      <c r="AD141" s="110">
        <f t="shared" si="253"/>
        <v>0</v>
      </c>
      <c r="AE141" s="110">
        <f t="shared" si="253"/>
        <v>0</v>
      </c>
      <c r="AF141" s="110">
        <f t="shared" si="253"/>
        <v>0</v>
      </c>
      <c r="AG141" s="110">
        <f t="shared" si="253"/>
        <v>0</v>
      </c>
      <c r="AH141" s="110">
        <f t="shared" si="253"/>
        <v>0</v>
      </c>
      <c r="AI141" s="110">
        <f t="shared" si="253"/>
        <v>0</v>
      </c>
      <c r="AJ141" s="110">
        <f t="shared" si="253"/>
        <v>0</v>
      </c>
      <c r="AK141" s="110">
        <f t="shared" si="253"/>
        <v>0</v>
      </c>
      <c r="AL141" s="110">
        <f t="shared" si="253"/>
        <v>0</v>
      </c>
      <c r="AM141" s="110">
        <f t="shared" si="253"/>
        <v>0</v>
      </c>
      <c r="AN141" s="110">
        <f t="shared" si="253"/>
        <v>0</v>
      </c>
      <c r="AO141" s="110">
        <f t="shared" si="253"/>
        <v>0</v>
      </c>
      <c r="AP141" s="110">
        <f t="shared" si="253"/>
        <v>0</v>
      </c>
      <c r="AQ141" s="110">
        <f t="shared" si="253"/>
        <v>0</v>
      </c>
      <c r="AR141" s="110">
        <f t="shared" si="253"/>
        <v>0</v>
      </c>
      <c r="AS141" s="110">
        <f t="shared" si="253"/>
        <v>0</v>
      </c>
      <c r="AT141" s="110">
        <f t="shared" si="253"/>
        <v>0</v>
      </c>
      <c r="AU141" s="110">
        <f t="shared" si="253"/>
        <v>0</v>
      </c>
      <c r="AV141" s="110">
        <f t="shared" si="253"/>
        <v>0</v>
      </c>
      <c r="AW141" s="110">
        <f t="shared" si="253"/>
        <v>0</v>
      </c>
      <c r="AX141" s="110">
        <f t="shared" si="253"/>
        <v>0</v>
      </c>
      <c r="AY141" s="110">
        <f t="shared" si="253"/>
        <v>0</v>
      </c>
      <c r="AZ141" s="110">
        <f t="shared" si="253"/>
        <v>0</v>
      </c>
      <c r="BA141" s="110">
        <f t="shared" si="253"/>
        <v>0</v>
      </c>
      <c r="BB141" s="110">
        <f t="shared" si="253"/>
        <v>0</v>
      </c>
    </row>
    <row r="142" spans="1:54" s="12" customFormat="1" ht="60" x14ac:dyDescent="0.25">
      <c r="A142" s="35" t="s">
        <v>92</v>
      </c>
      <c r="B142" s="35"/>
      <c r="C142" s="35"/>
      <c r="D142" s="108"/>
      <c r="E142" s="120">
        <v>851</v>
      </c>
      <c r="F142" s="148" t="s">
        <v>35</v>
      </c>
      <c r="G142" s="148" t="s">
        <v>56</v>
      </c>
      <c r="H142" s="148" t="s">
        <v>97</v>
      </c>
      <c r="I142" s="143" t="s">
        <v>93</v>
      </c>
      <c r="J142" s="110">
        <f t="shared" si="252"/>
        <v>0</v>
      </c>
      <c r="K142" s="110">
        <f t="shared" si="253"/>
        <v>0</v>
      </c>
      <c r="L142" s="110">
        <f t="shared" si="253"/>
        <v>0</v>
      </c>
      <c r="M142" s="110">
        <f t="shared" si="253"/>
        <v>0</v>
      </c>
      <c r="N142" s="110">
        <f t="shared" si="253"/>
        <v>3195926</v>
      </c>
      <c r="O142" s="110">
        <f t="shared" si="253"/>
        <v>0</v>
      </c>
      <c r="P142" s="110">
        <f t="shared" si="253"/>
        <v>3195926</v>
      </c>
      <c r="Q142" s="110">
        <f t="shared" si="253"/>
        <v>0</v>
      </c>
      <c r="R142" s="110">
        <f t="shared" si="253"/>
        <v>3195926</v>
      </c>
      <c r="S142" s="110">
        <f t="shared" si="253"/>
        <v>0</v>
      </c>
      <c r="T142" s="110">
        <f t="shared" si="253"/>
        <v>3195926</v>
      </c>
      <c r="U142" s="110">
        <f t="shared" si="253"/>
        <v>0</v>
      </c>
      <c r="V142" s="110">
        <f t="shared" si="253"/>
        <v>0</v>
      </c>
      <c r="W142" s="110">
        <f t="shared" si="253"/>
        <v>0</v>
      </c>
      <c r="X142" s="110">
        <f t="shared" si="253"/>
        <v>0</v>
      </c>
      <c r="Y142" s="110">
        <f t="shared" si="253"/>
        <v>0</v>
      </c>
      <c r="Z142" s="110">
        <f t="shared" si="253"/>
        <v>0</v>
      </c>
      <c r="AA142" s="110">
        <f t="shared" si="253"/>
        <v>0</v>
      </c>
      <c r="AB142" s="110">
        <f t="shared" si="253"/>
        <v>0</v>
      </c>
      <c r="AC142" s="110">
        <f t="shared" si="253"/>
        <v>0</v>
      </c>
      <c r="AD142" s="110">
        <f t="shared" si="253"/>
        <v>0</v>
      </c>
      <c r="AE142" s="110">
        <f t="shared" si="253"/>
        <v>0</v>
      </c>
      <c r="AF142" s="110">
        <f t="shared" si="253"/>
        <v>0</v>
      </c>
      <c r="AG142" s="110">
        <f t="shared" si="253"/>
        <v>0</v>
      </c>
      <c r="AH142" s="110">
        <f t="shared" si="253"/>
        <v>0</v>
      </c>
      <c r="AI142" s="110">
        <f t="shared" si="253"/>
        <v>0</v>
      </c>
      <c r="AJ142" s="110">
        <f t="shared" si="253"/>
        <v>0</v>
      </c>
      <c r="AK142" s="110">
        <f t="shared" si="253"/>
        <v>0</v>
      </c>
      <c r="AL142" s="110">
        <f t="shared" si="253"/>
        <v>0</v>
      </c>
      <c r="AM142" s="110">
        <f t="shared" si="253"/>
        <v>0</v>
      </c>
      <c r="AN142" s="110">
        <f t="shared" si="253"/>
        <v>0</v>
      </c>
      <c r="AO142" s="110">
        <f t="shared" si="253"/>
        <v>0</v>
      </c>
      <c r="AP142" s="110">
        <f t="shared" si="253"/>
        <v>0</v>
      </c>
      <c r="AQ142" s="110">
        <f t="shared" si="253"/>
        <v>0</v>
      </c>
      <c r="AR142" s="110">
        <f t="shared" si="253"/>
        <v>0</v>
      </c>
      <c r="AS142" s="110">
        <f t="shared" si="253"/>
        <v>0</v>
      </c>
      <c r="AT142" s="110">
        <f t="shared" si="253"/>
        <v>0</v>
      </c>
      <c r="AU142" s="110">
        <f t="shared" si="253"/>
        <v>0</v>
      </c>
      <c r="AV142" s="110">
        <f t="shared" si="253"/>
        <v>0</v>
      </c>
      <c r="AW142" s="110">
        <f t="shared" si="253"/>
        <v>0</v>
      </c>
      <c r="AX142" s="110">
        <f t="shared" si="253"/>
        <v>0</v>
      </c>
      <c r="AY142" s="110">
        <f t="shared" si="253"/>
        <v>0</v>
      </c>
      <c r="AZ142" s="110">
        <f t="shared" si="253"/>
        <v>0</v>
      </c>
      <c r="BA142" s="110">
        <f t="shared" si="253"/>
        <v>0</v>
      </c>
      <c r="BB142" s="110">
        <f t="shared" si="253"/>
        <v>0</v>
      </c>
    </row>
    <row r="143" spans="1:54" s="12" customFormat="1" x14ac:dyDescent="0.25">
      <c r="A143" s="35" t="s">
        <v>94</v>
      </c>
      <c r="B143" s="35"/>
      <c r="C143" s="35"/>
      <c r="D143" s="108"/>
      <c r="E143" s="120">
        <v>851</v>
      </c>
      <c r="F143" s="148" t="s">
        <v>35</v>
      </c>
      <c r="G143" s="148" t="s">
        <v>56</v>
      </c>
      <c r="H143" s="148" t="s">
        <v>97</v>
      </c>
      <c r="I143" s="143" t="s">
        <v>95</v>
      </c>
      <c r="J143" s="110">
        <f>'6.ВС'!J111</f>
        <v>0</v>
      </c>
      <c r="K143" s="110">
        <f>'6.ВС'!K111</f>
        <v>0</v>
      </c>
      <c r="L143" s="110">
        <f>'6.ВС'!L111</f>
        <v>0</v>
      </c>
      <c r="M143" s="110">
        <f>'6.ВС'!M111</f>
        <v>0</v>
      </c>
      <c r="N143" s="110">
        <f>'6.ВС'!N111</f>
        <v>3195926</v>
      </c>
      <c r="O143" s="110">
        <f>'6.ВС'!O111</f>
        <v>0</v>
      </c>
      <c r="P143" s="110">
        <f>'6.ВС'!P111</f>
        <v>3195926</v>
      </c>
      <c r="Q143" s="110">
        <f>'6.ВС'!Q111</f>
        <v>0</v>
      </c>
      <c r="R143" s="110">
        <f>'6.ВС'!R111</f>
        <v>3195926</v>
      </c>
      <c r="S143" s="110">
        <f>'6.ВС'!S111</f>
        <v>0</v>
      </c>
      <c r="T143" s="110">
        <f>'6.ВС'!T111</f>
        <v>3195926</v>
      </c>
      <c r="U143" s="110">
        <f>'6.ВС'!U111</f>
        <v>0</v>
      </c>
      <c r="V143" s="110">
        <f>'6.ВС'!V111</f>
        <v>0</v>
      </c>
      <c r="W143" s="110">
        <f>'6.ВС'!W111</f>
        <v>0</v>
      </c>
      <c r="X143" s="110">
        <f>'6.ВС'!X111</f>
        <v>0</v>
      </c>
      <c r="Y143" s="110">
        <f>'6.ВС'!Y111</f>
        <v>0</v>
      </c>
      <c r="Z143" s="110">
        <f>'6.ВС'!Z111</f>
        <v>0</v>
      </c>
      <c r="AA143" s="110">
        <f>'6.ВС'!AA111</f>
        <v>0</v>
      </c>
      <c r="AB143" s="110">
        <f>'6.ВС'!AB111</f>
        <v>0</v>
      </c>
      <c r="AC143" s="110">
        <f>'6.ВС'!AC111</f>
        <v>0</v>
      </c>
      <c r="AD143" s="110">
        <f>'6.ВС'!AD111</f>
        <v>0</v>
      </c>
      <c r="AE143" s="110">
        <f>'6.ВС'!AE111</f>
        <v>0</v>
      </c>
      <c r="AF143" s="110">
        <f>'6.ВС'!AF111</f>
        <v>0</v>
      </c>
      <c r="AG143" s="110">
        <f>'6.ВС'!AG111</f>
        <v>0</v>
      </c>
      <c r="AH143" s="110">
        <f>'6.ВС'!AH111</f>
        <v>0</v>
      </c>
      <c r="AI143" s="110">
        <f>'6.ВС'!AI111</f>
        <v>0</v>
      </c>
      <c r="AJ143" s="110">
        <f>'6.ВС'!AJ111</f>
        <v>0</v>
      </c>
      <c r="AK143" s="110">
        <f>'6.ВС'!AK111</f>
        <v>0</v>
      </c>
      <c r="AL143" s="110">
        <f>'6.ВС'!AL111</f>
        <v>0</v>
      </c>
      <c r="AM143" s="110">
        <f>'6.ВС'!AM111</f>
        <v>0</v>
      </c>
      <c r="AN143" s="110">
        <f>'6.ВС'!AN111</f>
        <v>0</v>
      </c>
      <c r="AO143" s="110">
        <f>'6.ВС'!AO111</f>
        <v>0</v>
      </c>
      <c r="AP143" s="110">
        <f>'6.ВС'!AP111</f>
        <v>0</v>
      </c>
      <c r="AQ143" s="110">
        <f>'6.ВС'!AQ111</f>
        <v>0</v>
      </c>
      <c r="AR143" s="110">
        <f>'6.ВС'!AR111</f>
        <v>0</v>
      </c>
      <c r="AS143" s="110">
        <f>'6.ВС'!AS111</f>
        <v>0</v>
      </c>
      <c r="AT143" s="110">
        <f>'6.ВС'!AT111</f>
        <v>0</v>
      </c>
      <c r="AU143" s="110">
        <f>'6.ВС'!AU111</f>
        <v>0</v>
      </c>
      <c r="AV143" s="110">
        <f>'6.ВС'!AV111</f>
        <v>0</v>
      </c>
      <c r="AW143" s="110">
        <f>'6.ВС'!AW111</f>
        <v>0</v>
      </c>
      <c r="AX143" s="110">
        <f>'6.ВС'!AX111</f>
        <v>0</v>
      </c>
      <c r="AY143" s="110">
        <f>'6.ВС'!AY111</f>
        <v>0</v>
      </c>
      <c r="AZ143" s="110">
        <f>'6.ВС'!AZ111</f>
        <v>0</v>
      </c>
      <c r="BA143" s="110">
        <f>'6.ВС'!BA111</f>
        <v>0</v>
      </c>
      <c r="BB143" s="110">
        <f>'6.ВС'!BB111</f>
        <v>0</v>
      </c>
    </row>
    <row r="144" spans="1:54" s="12" customFormat="1" ht="30" x14ac:dyDescent="0.25">
      <c r="A144" s="149" t="s">
        <v>352</v>
      </c>
      <c r="B144" s="35"/>
      <c r="C144" s="35"/>
      <c r="D144" s="108"/>
      <c r="E144" s="120">
        <v>851</v>
      </c>
      <c r="F144" s="148" t="s">
        <v>35</v>
      </c>
      <c r="G144" s="148" t="s">
        <v>56</v>
      </c>
      <c r="H144" s="148" t="s">
        <v>353</v>
      </c>
      <c r="I144" s="143"/>
      <c r="J144" s="110">
        <f t="shared" ref="J144:Y145" si="254">J145</f>
        <v>0</v>
      </c>
      <c r="K144" s="110">
        <f t="shared" si="254"/>
        <v>0</v>
      </c>
      <c r="L144" s="110">
        <f t="shared" si="254"/>
        <v>0</v>
      </c>
      <c r="M144" s="110">
        <f t="shared" si="254"/>
        <v>0</v>
      </c>
      <c r="N144" s="110">
        <f t="shared" si="254"/>
        <v>10428</v>
      </c>
      <c r="O144" s="110">
        <f t="shared" si="254"/>
        <v>0</v>
      </c>
      <c r="P144" s="110">
        <f t="shared" si="254"/>
        <v>10428</v>
      </c>
      <c r="Q144" s="110">
        <f t="shared" si="254"/>
        <v>0</v>
      </c>
      <c r="R144" s="110">
        <f t="shared" si="254"/>
        <v>10428</v>
      </c>
      <c r="S144" s="110">
        <f t="shared" si="254"/>
        <v>0</v>
      </c>
      <c r="T144" s="110">
        <f t="shared" si="254"/>
        <v>10428</v>
      </c>
      <c r="U144" s="110">
        <f t="shared" si="254"/>
        <v>0</v>
      </c>
      <c r="V144" s="110">
        <f t="shared" si="254"/>
        <v>0</v>
      </c>
      <c r="W144" s="110">
        <f t="shared" si="254"/>
        <v>0</v>
      </c>
      <c r="X144" s="110">
        <f t="shared" si="254"/>
        <v>0</v>
      </c>
      <c r="Y144" s="110">
        <f t="shared" si="254"/>
        <v>0</v>
      </c>
      <c r="Z144" s="110">
        <f t="shared" ref="K144:BB145" si="255">Z145</f>
        <v>0</v>
      </c>
      <c r="AA144" s="110">
        <f t="shared" si="255"/>
        <v>0</v>
      </c>
      <c r="AB144" s="110">
        <f t="shared" si="255"/>
        <v>0</v>
      </c>
      <c r="AC144" s="110">
        <f t="shared" si="255"/>
        <v>0</v>
      </c>
      <c r="AD144" s="110">
        <f t="shared" si="255"/>
        <v>0</v>
      </c>
      <c r="AE144" s="110">
        <f t="shared" si="255"/>
        <v>0</v>
      </c>
      <c r="AF144" s="110">
        <f t="shared" si="255"/>
        <v>0</v>
      </c>
      <c r="AG144" s="110">
        <f t="shared" si="255"/>
        <v>0</v>
      </c>
      <c r="AH144" s="110">
        <f t="shared" si="255"/>
        <v>0</v>
      </c>
      <c r="AI144" s="110">
        <f t="shared" si="255"/>
        <v>0</v>
      </c>
      <c r="AJ144" s="110">
        <f t="shared" si="255"/>
        <v>0</v>
      </c>
      <c r="AK144" s="110">
        <f t="shared" si="255"/>
        <v>0</v>
      </c>
      <c r="AL144" s="110">
        <f t="shared" si="255"/>
        <v>0</v>
      </c>
      <c r="AM144" s="110">
        <f t="shared" si="255"/>
        <v>0</v>
      </c>
      <c r="AN144" s="110">
        <f t="shared" si="255"/>
        <v>0</v>
      </c>
      <c r="AO144" s="110">
        <f t="shared" si="255"/>
        <v>0</v>
      </c>
      <c r="AP144" s="110">
        <f t="shared" si="255"/>
        <v>0</v>
      </c>
      <c r="AQ144" s="110">
        <f t="shared" si="255"/>
        <v>0</v>
      </c>
      <c r="AR144" s="110">
        <f t="shared" si="255"/>
        <v>0</v>
      </c>
      <c r="AS144" s="110">
        <f t="shared" si="255"/>
        <v>0</v>
      </c>
      <c r="AT144" s="110">
        <f t="shared" si="255"/>
        <v>0</v>
      </c>
      <c r="AU144" s="110">
        <f t="shared" si="255"/>
        <v>0</v>
      </c>
      <c r="AV144" s="110">
        <f t="shared" si="255"/>
        <v>0</v>
      </c>
      <c r="AW144" s="110">
        <f t="shared" si="255"/>
        <v>0</v>
      </c>
      <c r="AX144" s="110">
        <f t="shared" si="255"/>
        <v>0</v>
      </c>
      <c r="AY144" s="110">
        <f t="shared" si="255"/>
        <v>0</v>
      </c>
      <c r="AZ144" s="110">
        <f t="shared" si="255"/>
        <v>0</v>
      </c>
      <c r="BA144" s="110">
        <f t="shared" si="255"/>
        <v>0</v>
      </c>
      <c r="BB144" s="110">
        <f t="shared" si="255"/>
        <v>0</v>
      </c>
    </row>
    <row r="145" spans="1:54" s="12" customFormat="1" ht="60" x14ac:dyDescent="0.25">
      <c r="A145" s="35" t="s">
        <v>22</v>
      </c>
      <c r="B145" s="35"/>
      <c r="C145" s="35"/>
      <c r="D145" s="108"/>
      <c r="E145" s="120">
        <v>851</v>
      </c>
      <c r="F145" s="148" t="s">
        <v>35</v>
      </c>
      <c r="G145" s="148" t="s">
        <v>56</v>
      </c>
      <c r="H145" s="148" t="s">
        <v>353</v>
      </c>
      <c r="I145" s="143" t="s">
        <v>23</v>
      </c>
      <c r="J145" s="110">
        <f t="shared" si="254"/>
        <v>0</v>
      </c>
      <c r="K145" s="110">
        <f t="shared" si="255"/>
        <v>0</v>
      </c>
      <c r="L145" s="110">
        <f t="shared" si="255"/>
        <v>0</v>
      </c>
      <c r="M145" s="110">
        <f t="shared" si="255"/>
        <v>0</v>
      </c>
      <c r="N145" s="110">
        <f t="shared" si="255"/>
        <v>10428</v>
      </c>
      <c r="O145" s="110">
        <f t="shared" si="255"/>
        <v>0</v>
      </c>
      <c r="P145" s="110">
        <f t="shared" si="255"/>
        <v>10428</v>
      </c>
      <c r="Q145" s="110">
        <f t="shared" si="255"/>
        <v>0</v>
      </c>
      <c r="R145" s="110">
        <f t="shared" si="255"/>
        <v>10428</v>
      </c>
      <c r="S145" s="110">
        <f t="shared" si="255"/>
        <v>0</v>
      </c>
      <c r="T145" s="110">
        <f t="shared" si="255"/>
        <v>10428</v>
      </c>
      <c r="U145" s="110">
        <f t="shared" si="255"/>
        <v>0</v>
      </c>
      <c r="V145" s="110">
        <f t="shared" si="255"/>
        <v>0</v>
      </c>
      <c r="W145" s="110">
        <f t="shared" si="255"/>
        <v>0</v>
      </c>
      <c r="X145" s="110">
        <f t="shared" si="255"/>
        <v>0</v>
      </c>
      <c r="Y145" s="110">
        <f t="shared" si="255"/>
        <v>0</v>
      </c>
      <c r="Z145" s="110">
        <f t="shared" si="255"/>
        <v>0</v>
      </c>
      <c r="AA145" s="110">
        <f t="shared" si="255"/>
        <v>0</v>
      </c>
      <c r="AB145" s="110">
        <f t="shared" si="255"/>
        <v>0</v>
      </c>
      <c r="AC145" s="110">
        <f t="shared" si="255"/>
        <v>0</v>
      </c>
      <c r="AD145" s="110">
        <f t="shared" si="255"/>
        <v>0</v>
      </c>
      <c r="AE145" s="110">
        <f t="shared" si="255"/>
        <v>0</v>
      </c>
      <c r="AF145" s="110">
        <f t="shared" si="255"/>
        <v>0</v>
      </c>
      <c r="AG145" s="110">
        <f t="shared" si="255"/>
        <v>0</v>
      </c>
      <c r="AH145" s="110">
        <f t="shared" si="255"/>
        <v>0</v>
      </c>
      <c r="AI145" s="110">
        <f t="shared" si="255"/>
        <v>0</v>
      </c>
      <c r="AJ145" s="110">
        <f t="shared" si="255"/>
        <v>0</v>
      </c>
      <c r="AK145" s="110">
        <f t="shared" si="255"/>
        <v>0</v>
      </c>
      <c r="AL145" s="110">
        <f t="shared" si="255"/>
        <v>0</v>
      </c>
      <c r="AM145" s="110">
        <f t="shared" si="255"/>
        <v>0</v>
      </c>
      <c r="AN145" s="110">
        <f t="shared" si="255"/>
        <v>0</v>
      </c>
      <c r="AO145" s="110">
        <f t="shared" si="255"/>
        <v>0</v>
      </c>
      <c r="AP145" s="110">
        <f t="shared" si="255"/>
        <v>0</v>
      </c>
      <c r="AQ145" s="110">
        <f t="shared" si="255"/>
        <v>0</v>
      </c>
      <c r="AR145" s="110">
        <f t="shared" si="255"/>
        <v>0</v>
      </c>
      <c r="AS145" s="110">
        <f t="shared" si="255"/>
        <v>0</v>
      </c>
      <c r="AT145" s="110">
        <f t="shared" si="255"/>
        <v>0</v>
      </c>
      <c r="AU145" s="110">
        <f t="shared" si="255"/>
        <v>0</v>
      </c>
      <c r="AV145" s="110">
        <f t="shared" si="255"/>
        <v>0</v>
      </c>
      <c r="AW145" s="110">
        <f t="shared" si="255"/>
        <v>0</v>
      </c>
      <c r="AX145" s="110">
        <f t="shared" si="255"/>
        <v>0</v>
      </c>
      <c r="AY145" s="110">
        <f t="shared" si="255"/>
        <v>0</v>
      </c>
      <c r="AZ145" s="110">
        <f t="shared" si="255"/>
        <v>0</v>
      </c>
      <c r="BA145" s="110">
        <f t="shared" si="255"/>
        <v>0</v>
      </c>
      <c r="BB145" s="110">
        <f t="shared" si="255"/>
        <v>0</v>
      </c>
    </row>
    <row r="146" spans="1:54" s="12" customFormat="1" ht="75" x14ac:dyDescent="0.25">
      <c r="A146" s="35" t="s">
        <v>9</v>
      </c>
      <c r="B146" s="35"/>
      <c r="C146" s="35"/>
      <c r="D146" s="108"/>
      <c r="E146" s="120">
        <v>851</v>
      </c>
      <c r="F146" s="148" t="s">
        <v>35</v>
      </c>
      <c r="G146" s="148" t="s">
        <v>56</v>
      </c>
      <c r="H146" s="148" t="s">
        <v>353</v>
      </c>
      <c r="I146" s="143" t="s">
        <v>24</v>
      </c>
      <c r="J146" s="110">
        <f>'6.ВС'!J114</f>
        <v>0</v>
      </c>
      <c r="K146" s="110">
        <f>'6.ВС'!K114</f>
        <v>0</v>
      </c>
      <c r="L146" s="110">
        <f>'6.ВС'!L114</f>
        <v>0</v>
      </c>
      <c r="M146" s="110">
        <f>'6.ВС'!M114</f>
        <v>0</v>
      </c>
      <c r="N146" s="110">
        <f>'6.ВС'!N114</f>
        <v>10428</v>
      </c>
      <c r="O146" s="110">
        <f>'6.ВС'!O114</f>
        <v>0</v>
      </c>
      <c r="P146" s="110">
        <f>'6.ВС'!P114</f>
        <v>10428</v>
      </c>
      <c r="Q146" s="110">
        <f>'6.ВС'!Q114</f>
        <v>0</v>
      </c>
      <c r="R146" s="110">
        <f>'6.ВС'!R114</f>
        <v>10428</v>
      </c>
      <c r="S146" s="110">
        <f>'6.ВС'!S114</f>
        <v>0</v>
      </c>
      <c r="T146" s="110">
        <f>'6.ВС'!T114</f>
        <v>10428</v>
      </c>
      <c r="U146" s="110">
        <f>'6.ВС'!U114</f>
        <v>0</v>
      </c>
      <c r="V146" s="110">
        <f>'6.ВС'!V114</f>
        <v>0</v>
      </c>
      <c r="W146" s="110">
        <f>'6.ВС'!W114</f>
        <v>0</v>
      </c>
      <c r="X146" s="110">
        <f>'6.ВС'!X114</f>
        <v>0</v>
      </c>
      <c r="Y146" s="110">
        <f>'6.ВС'!Y114</f>
        <v>0</v>
      </c>
      <c r="Z146" s="110">
        <f>'6.ВС'!Z114</f>
        <v>0</v>
      </c>
      <c r="AA146" s="110">
        <f>'6.ВС'!AA114</f>
        <v>0</v>
      </c>
      <c r="AB146" s="110">
        <f>'6.ВС'!AB114</f>
        <v>0</v>
      </c>
      <c r="AC146" s="110">
        <f>'6.ВС'!AC114</f>
        <v>0</v>
      </c>
      <c r="AD146" s="110">
        <f>'6.ВС'!AD114</f>
        <v>0</v>
      </c>
      <c r="AE146" s="110">
        <f>'6.ВС'!AE114</f>
        <v>0</v>
      </c>
      <c r="AF146" s="110">
        <f>'6.ВС'!AF114</f>
        <v>0</v>
      </c>
      <c r="AG146" s="110">
        <f>'6.ВС'!AG114</f>
        <v>0</v>
      </c>
      <c r="AH146" s="110">
        <f>'6.ВС'!AH114</f>
        <v>0</v>
      </c>
      <c r="AI146" s="110">
        <f>'6.ВС'!AI114</f>
        <v>0</v>
      </c>
      <c r="AJ146" s="110">
        <f>'6.ВС'!AJ114</f>
        <v>0</v>
      </c>
      <c r="AK146" s="110">
        <f>'6.ВС'!AK114</f>
        <v>0</v>
      </c>
      <c r="AL146" s="110">
        <f>'6.ВС'!AL114</f>
        <v>0</v>
      </c>
      <c r="AM146" s="110">
        <f>'6.ВС'!AM114</f>
        <v>0</v>
      </c>
      <c r="AN146" s="110">
        <f>'6.ВС'!AN114</f>
        <v>0</v>
      </c>
      <c r="AO146" s="110">
        <f>'6.ВС'!AO114</f>
        <v>0</v>
      </c>
      <c r="AP146" s="110">
        <f>'6.ВС'!AP114</f>
        <v>0</v>
      </c>
      <c r="AQ146" s="110">
        <f>'6.ВС'!AQ114</f>
        <v>0</v>
      </c>
      <c r="AR146" s="110">
        <f>'6.ВС'!AR114</f>
        <v>0</v>
      </c>
      <c r="AS146" s="110">
        <f>'6.ВС'!AS114</f>
        <v>0</v>
      </c>
      <c r="AT146" s="110">
        <f>'6.ВС'!AT114</f>
        <v>0</v>
      </c>
      <c r="AU146" s="110">
        <f>'6.ВС'!AU114</f>
        <v>0</v>
      </c>
      <c r="AV146" s="110">
        <f>'6.ВС'!AV114</f>
        <v>0</v>
      </c>
      <c r="AW146" s="110">
        <f>'6.ВС'!AW114</f>
        <v>0</v>
      </c>
      <c r="AX146" s="110">
        <f>'6.ВС'!AX114</f>
        <v>0</v>
      </c>
      <c r="AY146" s="110">
        <f>'6.ВС'!AY114</f>
        <v>0</v>
      </c>
      <c r="AZ146" s="110">
        <f>'6.ВС'!AZ114</f>
        <v>0</v>
      </c>
      <c r="BA146" s="110">
        <f>'6.ВС'!BA114</f>
        <v>0</v>
      </c>
      <c r="BB146" s="110">
        <f>'6.ВС'!BB114</f>
        <v>0</v>
      </c>
    </row>
    <row r="147" spans="1:54" s="12" customFormat="1" ht="180" hidden="1" x14ac:dyDescent="0.25">
      <c r="A147" s="155" t="s">
        <v>98</v>
      </c>
      <c r="B147" s="35"/>
      <c r="C147" s="35"/>
      <c r="D147" s="35"/>
      <c r="E147" s="120">
        <v>851</v>
      </c>
      <c r="F147" s="148" t="s">
        <v>35</v>
      </c>
      <c r="G147" s="148" t="s">
        <v>56</v>
      </c>
      <c r="H147" s="148" t="s">
        <v>288</v>
      </c>
      <c r="I147" s="143"/>
      <c r="J147" s="110">
        <f t="shared" ref="J147:BB148" si="256">J148</f>
        <v>600</v>
      </c>
      <c r="K147" s="110">
        <f t="shared" si="256"/>
        <v>0</v>
      </c>
      <c r="L147" s="110">
        <f t="shared" si="256"/>
        <v>600</v>
      </c>
      <c r="M147" s="110">
        <f t="shared" si="256"/>
        <v>0</v>
      </c>
      <c r="N147" s="110">
        <f t="shared" si="256"/>
        <v>0</v>
      </c>
      <c r="O147" s="110">
        <f t="shared" si="256"/>
        <v>0</v>
      </c>
      <c r="P147" s="110">
        <f t="shared" si="256"/>
        <v>0</v>
      </c>
      <c r="Q147" s="110">
        <f t="shared" si="256"/>
        <v>0</v>
      </c>
      <c r="R147" s="110">
        <f t="shared" si="256"/>
        <v>600</v>
      </c>
      <c r="S147" s="110">
        <f t="shared" si="256"/>
        <v>0</v>
      </c>
      <c r="T147" s="110">
        <f t="shared" si="256"/>
        <v>600</v>
      </c>
      <c r="U147" s="110">
        <f t="shared" si="256"/>
        <v>0</v>
      </c>
      <c r="V147" s="110"/>
      <c r="W147" s="110"/>
      <c r="X147" s="110"/>
      <c r="Y147" s="110"/>
      <c r="Z147" s="110"/>
      <c r="AA147" s="110"/>
      <c r="AB147" s="110"/>
      <c r="AC147" s="110"/>
      <c r="AD147" s="110">
        <f t="shared" si="256"/>
        <v>600</v>
      </c>
      <c r="AE147" s="110">
        <f t="shared" si="256"/>
        <v>0</v>
      </c>
      <c r="AF147" s="110">
        <f t="shared" si="256"/>
        <v>600</v>
      </c>
      <c r="AG147" s="110">
        <f t="shared" si="256"/>
        <v>0</v>
      </c>
      <c r="AH147" s="110">
        <f t="shared" si="256"/>
        <v>0</v>
      </c>
      <c r="AI147" s="110">
        <f t="shared" si="256"/>
        <v>0</v>
      </c>
      <c r="AJ147" s="110">
        <f t="shared" si="256"/>
        <v>0</v>
      </c>
      <c r="AK147" s="110">
        <f t="shared" si="256"/>
        <v>0</v>
      </c>
      <c r="AL147" s="110">
        <f t="shared" si="256"/>
        <v>600</v>
      </c>
      <c r="AM147" s="110">
        <f t="shared" si="256"/>
        <v>0</v>
      </c>
      <c r="AN147" s="110">
        <f t="shared" si="256"/>
        <v>600</v>
      </c>
      <c r="AO147" s="110">
        <f t="shared" si="256"/>
        <v>0</v>
      </c>
      <c r="AP147" s="110">
        <f t="shared" si="256"/>
        <v>0</v>
      </c>
      <c r="AQ147" s="110">
        <f t="shared" si="256"/>
        <v>600</v>
      </c>
      <c r="AR147" s="110">
        <f t="shared" si="256"/>
        <v>0</v>
      </c>
      <c r="AS147" s="110">
        <f t="shared" si="256"/>
        <v>600</v>
      </c>
      <c r="AT147" s="110">
        <f t="shared" si="256"/>
        <v>0</v>
      </c>
      <c r="AU147" s="110">
        <f t="shared" si="256"/>
        <v>0</v>
      </c>
      <c r="AV147" s="110">
        <f t="shared" si="256"/>
        <v>0</v>
      </c>
      <c r="AW147" s="110">
        <f t="shared" si="256"/>
        <v>0</v>
      </c>
      <c r="AX147" s="110">
        <f t="shared" si="256"/>
        <v>0</v>
      </c>
      <c r="AY147" s="110">
        <f t="shared" si="256"/>
        <v>600</v>
      </c>
      <c r="AZ147" s="110">
        <f t="shared" si="256"/>
        <v>0</v>
      </c>
      <c r="BA147" s="110">
        <f t="shared" si="256"/>
        <v>600</v>
      </c>
      <c r="BB147" s="110">
        <f t="shared" si="256"/>
        <v>0</v>
      </c>
    </row>
    <row r="148" spans="1:54" s="12" customFormat="1" ht="30" hidden="1" x14ac:dyDescent="0.25">
      <c r="A148" s="111" t="s">
        <v>42</v>
      </c>
      <c r="B148" s="35"/>
      <c r="C148" s="35"/>
      <c r="D148" s="35"/>
      <c r="E148" s="120">
        <v>851</v>
      </c>
      <c r="F148" s="148" t="s">
        <v>35</v>
      </c>
      <c r="G148" s="148" t="s">
        <v>56</v>
      </c>
      <c r="H148" s="148" t="s">
        <v>288</v>
      </c>
      <c r="I148" s="143" t="s">
        <v>43</v>
      </c>
      <c r="J148" s="110">
        <f t="shared" si="256"/>
        <v>600</v>
      </c>
      <c r="K148" s="110">
        <f t="shared" si="256"/>
        <v>0</v>
      </c>
      <c r="L148" s="110">
        <f t="shared" si="256"/>
        <v>600</v>
      </c>
      <c r="M148" s="110">
        <f t="shared" si="256"/>
        <v>0</v>
      </c>
      <c r="N148" s="110">
        <f t="shared" si="256"/>
        <v>0</v>
      </c>
      <c r="O148" s="110">
        <f t="shared" si="256"/>
        <v>0</v>
      </c>
      <c r="P148" s="110">
        <f t="shared" si="256"/>
        <v>0</v>
      </c>
      <c r="Q148" s="110">
        <f t="shared" si="256"/>
        <v>0</v>
      </c>
      <c r="R148" s="110">
        <f t="shared" si="256"/>
        <v>600</v>
      </c>
      <c r="S148" s="110">
        <f t="shared" si="256"/>
        <v>0</v>
      </c>
      <c r="T148" s="110">
        <f t="shared" si="256"/>
        <v>600</v>
      </c>
      <c r="U148" s="110">
        <f t="shared" si="256"/>
        <v>0</v>
      </c>
      <c r="V148" s="110"/>
      <c r="W148" s="110"/>
      <c r="X148" s="110"/>
      <c r="Y148" s="110"/>
      <c r="Z148" s="110"/>
      <c r="AA148" s="110"/>
      <c r="AB148" s="110"/>
      <c r="AC148" s="110"/>
      <c r="AD148" s="110">
        <f t="shared" si="256"/>
        <v>600</v>
      </c>
      <c r="AE148" s="110">
        <f t="shared" si="256"/>
        <v>0</v>
      </c>
      <c r="AF148" s="110">
        <f t="shared" si="256"/>
        <v>600</v>
      </c>
      <c r="AG148" s="110">
        <f t="shared" si="256"/>
        <v>0</v>
      </c>
      <c r="AH148" s="110">
        <f t="shared" si="256"/>
        <v>0</v>
      </c>
      <c r="AI148" s="110">
        <f t="shared" si="256"/>
        <v>0</v>
      </c>
      <c r="AJ148" s="110">
        <f t="shared" si="256"/>
        <v>0</v>
      </c>
      <c r="AK148" s="110">
        <f t="shared" si="256"/>
        <v>0</v>
      </c>
      <c r="AL148" s="110">
        <f t="shared" si="256"/>
        <v>600</v>
      </c>
      <c r="AM148" s="110">
        <f t="shared" si="256"/>
        <v>0</v>
      </c>
      <c r="AN148" s="110">
        <f t="shared" si="256"/>
        <v>600</v>
      </c>
      <c r="AO148" s="110">
        <f t="shared" si="256"/>
        <v>0</v>
      </c>
      <c r="AP148" s="110">
        <f t="shared" si="256"/>
        <v>0</v>
      </c>
      <c r="AQ148" s="110">
        <f t="shared" si="256"/>
        <v>600</v>
      </c>
      <c r="AR148" s="110">
        <f t="shared" si="256"/>
        <v>0</v>
      </c>
      <c r="AS148" s="110">
        <f t="shared" si="256"/>
        <v>600</v>
      </c>
      <c r="AT148" s="110">
        <f t="shared" si="256"/>
        <v>0</v>
      </c>
      <c r="AU148" s="110">
        <f t="shared" si="256"/>
        <v>0</v>
      </c>
      <c r="AV148" s="110">
        <f t="shared" si="256"/>
        <v>0</v>
      </c>
      <c r="AW148" s="110">
        <f t="shared" si="256"/>
        <v>0</v>
      </c>
      <c r="AX148" s="110">
        <f t="shared" si="256"/>
        <v>0</v>
      </c>
      <c r="AY148" s="110">
        <f t="shared" si="256"/>
        <v>600</v>
      </c>
      <c r="AZ148" s="110">
        <f t="shared" si="256"/>
        <v>0</v>
      </c>
      <c r="BA148" s="110">
        <f t="shared" si="256"/>
        <v>600</v>
      </c>
      <c r="BB148" s="110">
        <f t="shared" si="256"/>
        <v>0</v>
      </c>
    </row>
    <row r="149" spans="1:54" s="12" customFormat="1" ht="30" hidden="1" x14ac:dyDescent="0.25">
      <c r="A149" s="35" t="s">
        <v>79</v>
      </c>
      <c r="B149" s="35"/>
      <c r="C149" s="35"/>
      <c r="D149" s="35"/>
      <c r="E149" s="120">
        <v>851</v>
      </c>
      <c r="F149" s="148" t="s">
        <v>35</v>
      </c>
      <c r="G149" s="148" t="s">
        <v>56</v>
      </c>
      <c r="H149" s="148" t="s">
        <v>288</v>
      </c>
      <c r="I149" s="143" t="s">
        <v>80</v>
      </c>
      <c r="J149" s="110">
        <f>'6.ВС'!J117</f>
        <v>600</v>
      </c>
      <c r="K149" s="110">
        <f>'6.ВС'!K117</f>
        <v>0</v>
      </c>
      <c r="L149" s="110">
        <f>'6.ВС'!L117</f>
        <v>600</v>
      </c>
      <c r="M149" s="110">
        <f>'6.ВС'!M117</f>
        <v>0</v>
      </c>
      <c r="N149" s="110">
        <f>'6.ВС'!N117</f>
        <v>0</v>
      </c>
      <c r="O149" s="110">
        <f>'6.ВС'!O117</f>
        <v>0</v>
      </c>
      <c r="P149" s="110">
        <f>'6.ВС'!P117</f>
        <v>0</v>
      </c>
      <c r="Q149" s="110">
        <f>'6.ВС'!Q117</f>
        <v>0</v>
      </c>
      <c r="R149" s="110">
        <f>'6.ВС'!R117</f>
        <v>600</v>
      </c>
      <c r="S149" s="110">
        <f>'6.ВС'!S117</f>
        <v>0</v>
      </c>
      <c r="T149" s="110">
        <f>'6.ВС'!T117</f>
        <v>600</v>
      </c>
      <c r="U149" s="110">
        <f>'6.ВС'!U117</f>
        <v>0</v>
      </c>
      <c r="V149" s="110"/>
      <c r="W149" s="110"/>
      <c r="X149" s="110"/>
      <c r="Y149" s="110"/>
      <c r="Z149" s="110"/>
      <c r="AA149" s="110"/>
      <c r="AB149" s="110"/>
      <c r="AC149" s="110"/>
      <c r="AD149" s="110">
        <f>'6.ВС'!AE117</f>
        <v>600</v>
      </c>
      <c r="AE149" s="110">
        <f>'6.ВС'!AF117</f>
        <v>0</v>
      </c>
      <c r="AF149" s="110">
        <f>'6.ВС'!AG117</f>
        <v>600</v>
      </c>
      <c r="AG149" s="110">
        <f>'6.ВС'!AH117</f>
        <v>0</v>
      </c>
      <c r="AH149" s="110">
        <f>'6.ВС'!AI117</f>
        <v>0</v>
      </c>
      <c r="AI149" s="110">
        <f>'6.ВС'!AJ117</f>
        <v>0</v>
      </c>
      <c r="AJ149" s="110">
        <f>'6.ВС'!AK117</f>
        <v>0</v>
      </c>
      <c r="AK149" s="110">
        <f>'6.ВС'!AL117</f>
        <v>0</v>
      </c>
      <c r="AL149" s="110">
        <f>'6.ВС'!AM117</f>
        <v>600</v>
      </c>
      <c r="AM149" s="110">
        <f>'6.ВС'!AN117</f>
        <v>0</v>
      </c>
      <c r="AN149" s="110">
        <f>'6.ВС'!AO117</f>
        <v>600</v>
      </c>
      <c r="AO149" s="110">
        <f>'6.ВС'!AP117</f>
        <v>0</v>
      </c>
      <c r="AP149" s="110">
        <f>'6.ВС'!AQ117</f>
        <v>0</v>
      </c>
      <c r="AQ149" s="110">
        <f>'6.ВС'!AR117</f>
        <v>600</v>
      </c>
      <c r="AR149" s="110">
        <f>'6.ВС'!AS117</f>
        <v>0</v>
      </c>
      <c r="AS149" s="110">
        <f>'6.ВС'!AT117</f>
        <v>600</v>
      </c>
      <c r="AT149" s="110">
        <f>'6.ВС'!AU117</f>
        <v>0</v>
      </c>
      <c r="AU149" s="110">
        <f>'6.ВС'!AV117</f>
        <v>0</v>
      </c>
      <c r="AV149" s="110">
        <f>'6.ВС'!AW117</f>
        <v>0</v>
      </c>
      <c r="AW149" s="110">
        <f>'6.ВС'!AX117</f>
        <v>0</v>
      </c>
      <c r="AX149" s="110">
        <f>'6.ВС'!AY117</f>
        <v>0</v>
      </c>
      <c r="AY149" s="110">
        <f>'6.ВС'!AR117</f>
        <v>600</v>
      </c>
      <c r="AZ149" s="110">
        <f>'6.ВС'!AS117</f>
        <v>0</v>
      </c>
      <c r="BA149" s="110">
        <f>'6.ВС'!AT117</f>
        <v>600</v>
      </c>
      <c r="BB149" s="110">
        <f>'6.ВС'!AU117</f>
        <v>0</v>
      </c>
    </row>
    <row r="150" spans="1:54" s="109" customFormat="1" ht="90" hidden="1" x14ac:dyDescent="0.25">
      <c r="A150" s="155" t="s">
        <v>339</v>
      </c>
      <c r="B150" s="35"/>
      <c r="C150" s="35"/>
      <c r="D150" s="108"/>
      <c r="E150" s="120">
        <v>851</v>
      </c>
      <c r="F150" s="148" t="s">
        <v>35</v>
      </c>
      <c r="G150" s="148" t="s">
        <v>56</v>
      </c>
      <c r="H150" s="148" t="s">
        <v>99</v>
      </c>
      <c r="I150" s="143"/>
      <c r="J150" s="110">
        <f t="shared" ref="J150:BB151" si="257">J151</f>
        <v>1591366.71</v>
      </c>
      <c r="K150" s="110">
        <f t="shared" si="257"/>
        <v>1493001</v>
      </c>
      <c r="L150" s="110">
        <f t="shared" si="257"/>
        <v>98365.71</v>
      </c>
      <c r="M150" s="110">
        <f t="shared" si="257"/>
        <v>0</v>
      </c>
      <c r="N150" s="110">
        <f t="shared" si="257"/>
        <v>0</v>
      </c>
      <c r="O150" s="110">
        <f t="shared" si="257"/>
        <v>0</v>
      </c>
      <c r="P150" s="110">
        <f t="shared" si="257"/>
        <v>0</v>
      </c>
      <c r="Q150" s="110">
        <f t="shared" si="257"/>
        <v>0</v>
      </c>
      <c r="R150" s="110">
        <f t="shared" si="257"/>
        <v>1591366.71</v>
      </c>
      <c r="S150" s="110">
        <f t="shared" si="257"/>
        <v>1493001</v>
      </c>
      <c r="T150" s="110">
        <f t="shared" si="257"/>
        <v>98365.71</v>
      </c>
      <c r="U150" s="110">
        <f t="shared" si="257"/>
        <v>0</v>
      </c>
      <c r="V150" s="110"/>
      <c r="W150" s="110"/>
      <c r="X150" s="110"/>
      <c r="Y150" s="110"/>
      <c r="Z150" s="110"/>
      <c r="AA150" s="110"/>
      <c r="AB150" s="110"/>
      <c r="AC150" s="110"/>
      <c r="AD150" s="110">
        <f t="shared" si="257"/>
        <v>11728658.42</v>
      </c>
      <c r="AE150" s="110">
        <f t="shared" si="257"/>
        <v>11137205</v>
      </c>
      <c r="AF150" s="110">
        <f t="shared" si="257"/>
        <v>591453.42000000004</v>
      </c>
      <c r="AG150" s="110">
        <f t="shared" si="257"/>
        <v>0</v>
      </c>
      <c r="AH150" s="110">
        <f t="shared" si="257"/>
        <v>0</v>
      </c>
      <c r="AI150" s="110">
        <f t="shared" si="257"/>
        <v>0</v>
      </c>
      <c r="AJ150" s="110">
        <f t="shared" si="257"/>
        <v>0</v>
      </c>
      <c r="AK150" s="110">
        <f t="shared" si="257"/>
        <v>0</v>
      </c>
      <c r="AL150" s="110">
        <f t="shared" si="257"/>
        <v>11728658.42</v>
      </c>
      <c r="AM150" s="110">
        <f t="shared" si="257"/>
        <v>11137205</v>
      </c>
      <c r="AN150" s="110">
        <f t="shared" si="257"/>
        <v>591453.42000000004</v>
      </c>
      <c r="AO150" s="110">
        <f t="shared" si="257"/>
        <v>0</v>
      </c>
      <c r="AP150" s="110">
        <f t="shared" si="257"/>
        <v>0</v>
      </c>
      <c r="AQ150" s="110">
        <f t="shared" si="257"/>
        <v>3684211.35</v>
      </c>
      <c r="AR150" s="110">
        <f t="shared" si="257"/>
        <v>3500000</v>
      </c>
      <c r="AS150" s="110">
        <f t="shared" si="257"/>
        <v>184211.35</v>
      </c>
      <c r="AT150" s="110">
        <f t="shared" si="257"/>
        <v>0</v>
      </c>
      <c r="AU150" s="110">
        <f t="shared" si="257"/>
        <v>0</v>
      </c>
      <c r="AV150" s="110">
        <f t="shared" si="257"/>
        <v>0</v>
      </c>
      <c r="AW150" s="110">
        <f t="shared" si="257"/>
        <v>0</v>
      </c>
      <c r="AX150" s="110">
        <f t="shared" si="257"/>
        <v>0</v>
      </c>
      <c r="AY150" s="110">
        <f t="shared" si="257"/>
        <v>3684211.35</v>
      </c>
      <c r="AZ150" s="110">
        <f t="shared" si="257"/>
        <v>3500000</v>
      </c>
      <c r="BA150" s="110">
        <f t="shared" si="257"/>
        <v>184211.35</v>
      </c>
      <c r="BB150" s="110">
        <f t="shared" si="257"/>
        <v>0</v>
      </c>
    </row>
    <row r="151" spans="1:54" s="109" customFormat="1" ht="60" hidden="1" x14ac:dyDescent="0.25">
      <c r="A151" s="35" t="s">
        <v>92</v>
      </c>
      <c r="B151" s="35"/>
      <c r="C151" s="35"/>
      <c r="D151" s="108"/>
      <c r="E151" s="120">
        <v>851</v>
      </c>
      <c r="F151" s="148" t="s">
        <v>35</v>
      </c>
      <c r="G151" s="148" t="s">
        <v>56</v>
      </c>
      <c r="H151" s="148" t="s">
        <v>99</v>
      </c>
      <c r="I151" s="143" t="s">
        <v>93</v>
      </c>
      <c r="J151" s="110">
        <f t="shared" si="257"/>
        <v>1591366.71</v>
      </c>
      <c r="K151" s="110">
        <f t="shared" si="257"/>
        <v>1493001</v>
      </c>
      <c r="L151" s="110">
        <f t="shared" si="257"/>
        <v>98365.71</v>
      </c>
      <c r="M151" s="110">
        <f t="shared" si="257"/>
        <v>0</v>
      </c>
      <c r="N151" s="110">
        <f t="shared" si="257"/>
        <v>0</v>
      </c>
      <c r="O151" s="110">
        <f t="shared" si="257"/>
        <v>0</v>
      </c>
      <c r="P151" s="110">
        <f t="shared" si="257"/>
        <v>0</v>
      </c>
      <c r="Q151" s="110">
        <f t="shared" si="257"/>
        <v>0</v>
      </c>
      <c r="R151" s="110">
        <f t="shared" si="257"/>
        <v>1591366.71</v>
      </c>
      <c r="S151" s="110">
        <f t="shared" si="257"/>
        <v>1493001</v>
      </c>
      <c r="T151" s="110">
        <f t="shared" si="257"/>
        <v>98365.71</v>
      </c>
      <c r="U151" s="110">
        <f t="shared" si="257"/>
        <v>0</v>
      </c>
      <c r="V151" s="110"/>
      <c r="W151" s="110"/>
      <c r="X151" s="110"/>
      <c r="Y151" s="110"/>
      <c r="Z151" s="110"/>
      <c r="AA151" s="110"/>
      <c r="AB151" s="110"/>
      <c r="AC151" s="110"/>
      <c r="AD151" s="110">
        <f t="shared" si="257"/>
        <v>11728658.42</v>
      </c>
      <c r="AE151" s="110">
        <f t="shared" si="257"/>
        <v>11137205</v>
      </c>
      <c r="AF151" s="110">
        <f t="shared" si="257"/>
        <v>591453.42000000004</v>
      </c>
      <c r="AG151" s="110">
        <f t="shared" si="257"/>
        <v>0</v>
      </c>
      <c r="AH151" s="110">
        <f t="shared" si="257"/>
        <v>0</v>
      </c>
      <c r="AI151" s="110">
        <f t="shared" si="257"/>
        <v>0</v>
      </c>
      <c r="AJ151" s="110">
        <f t="shared" si="257"/>
        <v>0</v>
      </c>
      <c r="AK151" s="110">
        <f t="shared" si="257"/>
        <v>0</v>
      </c>
      <c r="AL151" s="110">
        <f t="shared" si="257"/>
        <v>11728658.42</v>
      </c>
      <c r="AM151" s="110">
        <f t="shared" si="257"/>
        <v>11137205</v>
      </c>
      <c r="AN151" s="110">
        <f t="shared" si="257"/>
        <v>591453.42000000004</v>
      </c>
      <c r="AO151" s="110">
        <f t="shared" si="257"/>
        <v>0</v>
      </c>
      <c r="AP151" s="110">
        <f t="shared" si="257"/>
        <v>0</v>
      </c>
      <c r="AQ151" s="110">
        <f t="shared" si="257"/>
        <v>3684211.35</v>
      </c>
      <c r="AR151" s="110">
        <f t="shared" si="257"/>
        <v>3500000</v>
      </c>
      <c r="AS151" s="110">
        <f t="shared" si="257"/>
        <v>184211.35</v>
      </c>
      <c r="AT151" s="110">
        <f t="shared" si="257"/>
        <v>0</v>
      </c>
      <c r="AU151" s="110">
        <f t="shared" si="257"/>
        <v>0</v>
      </c>
      <c r="AV151" s="110">
        <f t="shared" si="257"/>
        <v>0</v>
      </c>
      <c r="AW151" s="110">
        <f t="shared" si="257"/>
        <v>0</v>
      </c>
      <c r="AX151" s="110">
        <f t="shared" si="257"/>
        <v>0</v>
      </c>
      <c r="AY151" s="110">
        <f t="shared" si="257"/>
        <v>3684211.35</v>
      </c>
      <c r="AZ151" s="110">
        <f t="shared" si="257"/>
        <v>3500000</v>
      </c>
      <c r="BA151" s="110">
        <f t="shared" si="257"/>
        <v>184211.35</v>
      </c>
      <c r="BB151" s="110">
        <f t="shared" si="257"/>
        <v>0</v>
      </c>
    </row>
    <row r="152" spans="1:54" s="109" customFormat="1" hidden="1" x14ac:dyDescent="0.25">
      <c r="A152" s="35" t="s">
        <v>94</v>
      </c>
      <c r="B152" s="35"/>
      <c r="C152" s="35"/>
      <c r="D152" s="108"/>
      <c r="E152" s="120">
        <v>851</v>
      </c>
      <c r="F152" s="148" t="s">
        <v>35</v>
      </c>
      <c r="G152" s="148" t="s">
        <v>56</v>
      </c>
      <c r="H152" s="148" t="s">
        <v>99</v>
      </c>
      <c r="I152" s="143" t="s">
        <v>95</v>
      </c>
      <c r="J152" s="110">
        <f>'6.ВС'!J123</f>
        <v>1591366.71</v>
      </c>
      <c r="K152" s="110">
        <f>'6.ВС'!K123</f>
        <v>1493001</v>
      </c>
      <c r="L152" s="110">
        <f>'6.ВС'!L123</f>
        <v>98365.71</v>
      </c>
      <c r="M152" s="110">
        <f>'6.ВС'!M123</f>
        <v>0</v>
      </c>
      <c r="N152" s="110">
        <f>'6.ВС'!N123</f>
        <v>0</v>
      </c>
      <c r="O152" s="110">
        <f>'6.ВС'!O123</f>
        <v>0</v>
      </c>
      <c r="P152" s="110">
        <f>'6.ВС'!P123</f>
        <v>0</v>
      </c>
      <c r="Q152" s="110">
        <f>'6.ВС'!Q123</f>
        <v>0</v>
      </c>
      <c r="R152" s="110">
        <f>'6.ВС'!R123</f>
        <v>1591366.71</v>
      </c>
      <c r="S152" s="110">
        <f>'6.ВС'!S123</f>
        <v>1493001</v>
      </c>
      <c r="T152" s="110">
        <f>'6.ВС'!T123</f>
        <v>98365.71</v>
      </c>
      <c r="U152" s="110">
        <f>'6.ВС'!U123</f>
        <v>0</v>
      </c>
      <c r="V152" s="110"/>
      <c r="W152" s="110"/>
      <c r="X152" s="110"/>
      <c r="Y152" s="110"/>
      <c r="Z152" s="110"/>
      <c r="AA152" s="110"/>
      <c r="AB152" s="110"/>
      <c r="AC152" s="110"/>
      <c r="AD152" s="110">
        <f>'6.ВС'!AE123</f>
        <v>11728658.42</v>
      </c>
      <c r="AE152" s="110">
        <f>'6.ВС'!AF123</f>
        <v>11137205</v>
      </c>
      <c r="AF152" s="110">
        <f>'6.ВС'!AG123</f>
        <v>591453.42000000004</v>
      </c>
      <c r="AG152" s="110">
        <f>'6.ВС'!AH123</f>
        <v>0</v>
      </c>
      <c r="AH152" s="110">
        <f>'6.ВС'!AI123</f>
        <v>0</v>
      </c>
      <c r="AI152" s="110">
        <f>'6.ВС'!AJ123</f>
        <v>0</v>
      </c>
      <c r="AJ152" s="110">
        <f>'6.ВС'!AK123</f>
        <v>0</v>
      </c>
      <c r="AK152" s="110">
        <f>'6.ВС'!AL123</f>
        <v>0</v>
      </c>
      <c r="AL152" s="110">
        <f>'6.ВС'!AM123</f>
        <v>11728658.42</v>
      </c>
      <c r="AM152" s="110">
        <f>'6.ВС'!AN123</f>
        <v>11137205</v>
      </c>
      <c r="AN152" s="110">
        <f>'6.ВС'!AO123</f>
        <v>591453.42000000004</v>
      </c>
      <c r="AO152" s="110">
        <f>'6.ВС'!AP123</f>
        <v>0</v>
      </c>
      <c r="AP152" s="110">
        <f>'6.ВС'!AQ123</f>
        <v>0</v>
      </c>
      <c r="AQ152" s="110">
        <f>'6.ВС'!AR123</f>
        <v>3684211.35</v>
      </c>
      <c r="AR152" s="110">
        <f>'6.ВС'!AS123</f>
        <v>3500000</v>
      </c>
      <c r="AS152" s="110">
        <f>'6.ВС'!AT123</f>
        <v>184211.35</v>
      </c>
      <c r="AT152" s="110">
        <f>'6.ВС'!AU123</f>
        <v>0</v>
      </c>
      <c r="AU152" s="110">
        <f>'6.ВС'!AV123</f>
        <v>0</v>
      </c>
      <c r="AV152" s="110">
        <f>'6.ВС'!AW123</f>
        <v>0</v>
      </c>
      <c r="AW152" s="110">
        <f>'6.ВС'!AX123</f>
        <v>0</v>
      </c>
      <c r="AX152" s="110">
        <f>'6.ВС'!AY123</f>
        <v>0</v>
      </c>
      <c r="AY152" s="110">
        <f>'6.ВС'!AR123</f>
        <v>3684211.35</v>
      </c>
      <c r="AZ152" s="110">
        <f>'6.ВС'!AS123</f>
        <v>3500000</v>
      </c>
      <c r="BA152" s="110">
        <f>'6.ВС'!AT123</f>
        <v>184211.35</v>
      </c>
      <c r="BB152" s="110">
        <f>'6.ВС'!AU123</f>
        <v>0</v>
      </c>
    </row>
    <row r="153" spans="1:54" s="109" customFormat="1" ht="45" hidden="1" x14ac:dyDescent="0.25">
      <c r="A153" s="155" t="s">
        <v>414</v>
      </c>
      <c r="B153" s="35"/>
      <c r="C153" s="35"/>
      <c r="D153" s="108"/>
      <c r="E153" s="120">
        <v>851</v>
      </c>
      <c r="F153" s="148" t="s">
        <v>35</v>
      </c>
      <c r="G153" s="148" t="s">
        <v>56</v>
      </c>
      <c r="H153" s="148" t="s">
        <v>413</v>
      </c>
      <c r="I153" s="143"/>
      <c r="J153" s="110">
        <f>J154</f>
        <v>315789.46999999997</v>
      </c>
      <c r="K153" s="110">
        <f t="shared" ref="K153:M154" si="258">K154</f>
        <v>300000</v>
      </c>
      <c r="L153" s="110">
        <f t="shared" si="258"/>
        <v>15789.47</v>
      </c>
      <c r="M153" s="110">
        <f t="shared" si="258"/>
        <v>0</v>
      </c>
      <c r="N153" s="110">
        <f>N154</f>
        <v>0</v>
      </c>
      <c r="O153" s="110">
        <f t="shared" ref="O153:O154" si="259">O154</f>
        <v>0</v>
      </c>
      <c r="P153" s="110">
        <f t="shared" ref="P153:P154" si="260">P154</f>
        <v>0</v>
      </c>
      <c r="Q153" s="110">
        <f t="shared" ref="Q153:Q154" si="261">Q154</f>
        <v>0</v>
      </c>
      <c r="R153" s="110">
        <f>R154</f>
        <v>315789.46999999997</v>
      </c>
      <c r="S153" s="110">
        <f t="shared" ref="S153:S154" si="262">S154</f>
        <v>300000</v>
      </c>
      <c r="T153" s="110">
        <f t="shared" ref="T153:T154" si="263">T154</f>
        <v>15789.47</v>
      </c>
      <c r="U153" s="110">
        <f t="shared" ref="U153:U154" si="264">U154</f>
        <v>0</v>
      </c>
      <c r="V153" s="110"/>
      <c r="W153" s="110"/>
      <c r="X153" s="110"/>
      <c r="Y153" s="110"/>
      <c r="Z153" s="110"/>
      <c r="AA153" s="110"/>
      <c r="AB153" s="110"/>
      <c r="AC153" s="110"/>
      <c r="AD153" s="110">
        <f t="shared" ref="AD153:AU154" si="265">AD154</f>
        <v>0</v>
      </c>
      <c r="AE153" s="110">
        <f t="shared" si="265"/>
        <v>0</v>
      </c>
      <c r="AF153" s="110">
        <f t="shared" si="265"/>
        <v>0</v>
      </c>
      <c r="AG153" s="110">
        <f t="shared" si="265"/>
        <v>0</v>
      </c>
      <c r="AH153" s="110">
        <f t="shared" si="265"/>
        <v>0</v>
      </c>
      <c r="AI153" s="110">
        <f t="shared" si="265"/>
        <v>0</v>
      </c>
      <c r="AJ153" s="110">
        <f t="shared" si="265"/>
        <v>0</v>
      </c>
      <c r="AK153" s="110">
        <f t="shared" si="265"/>
        <v>0</v>
      </c>
      <c r="AL153" s="110">
        <f t="shared" si="265"/>
        <v>0</v>
      </c>
      <c r="AM153" s="110">
        <f t="shared" si="265"/>
        <v>0</v>
      </c>
      <c r="AN153" s="110">
        <f t="shared" si="265"/>
        <v>0</v>
      </c>
      <c r="AO153" s="110">
        <f t="shared" si="265"/>
        <v>0</v>
      </c>
      <c r="AP153" s="110">
        <f t="shared" si="265"/>
        <v>0</v>
      </c>
      <c r="AQ153" s="110">
        <f t="shared" si="265"/>
        <v>526315.79</v>
      </c>
      <c r="AR153" s="110">
        <f t="shared" si="265"/>
        <v>500000</v>
      </c>
      <c r="AS153" s="110">
        <f t="shared" si="265"/>
        <v>26315.79</v>
      </c>
      <c r="AT153" s="110">
        <f t="shared" si="265"/>
        <v>0</v>
      </c>
      <c r="AU153" s="110">
        <f t="shared" si="265"/>
        <v>0</v>
      </c>
      <c r="AV153" s="110">
        <f t="shared" ref="AU153:AX154" si="266">AV154</f>
        <v>0</v>
      </c>
      <c r="AW153" s="110">
        <f t="shared" si="266"/>
        <v>0</v>
      </c>
      <c r="AX153" s="110">
        <f t="shared" si="266"/>
        <v>0</v>
      </c>
      <c r="AY153" s="110">
        <f>AY154</f>
        <v>526315.79</v>
      </c>
      <c r="AZ153" s="110">
        <f t="shared" ref="AZ153:BB154" si="267">AZ154</f>
        <v>500000</v>
      </c>
      <c r="BA153" s="110">
        <f t="shared" si="267"/>
        <v>26315.79</v>
      </c>
      <c r="BB153" s="110">
        <f t="shared" si="267"/>
        <v>0</v>
      </c>
    </row>
    <row r="154" spans="1:54" s="109" customFormat="1" ht="60" hidden="1" x14ac:dyDescent="0.25">
      <c r="A154" s="35" t="s">
        <v>22</v>
      </c>
      <c r="B154" s="35"/>
      <c r="C154" s="35"/>
      <c r="D154" s="108"/>
      <c r="E154" s="120">
        <v>851</v>
      </c>
      <c r="F154" s="148" t="s">
        <v>35</v>
      </c>
      <c r="G154" s="148" t="s">
        <v>56</v>
      </c>
      <c r="H154" s="148" t="s">
        <v>413</v>
      </c>
      <c r="I154" s="143" t="s">
        <v>23</v>
      </c>
      <c r="J154" s="110">
        <f>J155</f>
        <v>315789.46999999997</v>
      </c>
      <c r="K154" s="110">
        <f t="shared" si="258"/>
        <v>300000</v>
      </c>
      <c r="L154" s="110">
        <f t="shared" si="258"/>
        <v>15789.47</v>
      </c>
      <c r="M154" s="110">
        <f t="shared" si="258"/>
        <v>0</v>
      </c>
      <c r="N154" s="110">
        <f>N155</f>
        <v>0</v>
      </c>
      <c r="O154" s="110">
        <f t="shared" si="259"/>
        <v>0</v>
      </c>
      <c r="P154" s="110">
        <f t="shared" si="260"/>
        <v>0</v>
      </c>
      <c r="Q154" s="110">
        <f t="shared" si="261"/>
        <v>0</v>
      </c>
      <c r="R154" s="110">
        <f>R155</f>
        <v>315789.46999999997</v>
      </c>
      <c r="S154" s="110">
        <f t="shared" si="262"/>
        <v>300000</v>
      </c>
      <c r="T154" s="110">
        <f t="shared" si="263"/>
        <v>15789.47</v>
      </c>
      <c r="U154" s="110">
        <f t="shared" si="264"/>
        <v>0</v>
      </c>
      <c r="V154" s="110"/>
      <c r="W154" s="110"/>
      <c r="X154" s="110"/>
      <c r="Y154" s="110"/>
      <c r="Z154" s="110"/>
      <c r="AA154" s="110"/>
      <c r="AB154" s="110"/>
      <c r="AC154" s="110"/>
      <c r="AD154" s="110">
        <f t="shared" si="265"/>
        <v>0</v>
      </c>
      <c r="AE154" s="110">
        <f t="shared" si="265"/>
        <v>0</v>
      </c>
      <c r="AF154" s="110">
        <f t="shared" si="265"/>
        <v>0</v>
      </c>
      <c r="AG154" s="110">
        <f t="shared" si="265"/>
        <v>0</v>
      </c>
      <c r="AH154" s="110">
        <f t="shared" si="265"/>
        <v>0</v>
      </c>
      <c r="AI154" s="110">
        <f t="shared" si="265"/>
        <v>0</v>
      </c>
      <c r="AJ154" s="110">
        <f t="shared" si="265"/>
        <v>0</v>
      </c>
      <c r="AK154" s="110">
        <f t="shared" si="265"/>
        <v>0</v>
      </c>
      <c r="AL154" s="110">
        <f t="shared" si="265"/>
        <v>0</v>
      </c>
      <c r="AM154" s="110">
        <f t="shared" si="265"/>
        <v>0</v>
      </c>
      <c r="AN154" s="110">
        <f t="shared" si="265"/>
        <v>0</v>
      </c>
      <c r="AO154" s="110">
        <f t="shared" si="265"/>
        <v>0</v>
      </c>
      <c r="AP154" s="110">
        <f t="shared" si="265"/>
        <v>0</v>
      </c>
      <c r="AQ154" s="110">
        <f t="shared" si="265"/>
        <v>526315.79</v>
      </c>
      <c r="AR154" s="110">
        <f t="shared" si="265"/>
        <v>500000</v>
      </c>
      <c r="AS154" s="110">
        <f t="shared" si="265"/>
        <v>26315.79</v>
      </c>
      <c r="AT154" s="110">
        <f t="shared" si="265"/>
        <v>0</v>
      </c>
      <c r="AU154" s="110">
        <f t="shared" si="266"/>
        <v>0</v>
      </c>
      <c r="AV154" s="110">
        <f t="shared" si="266"/>
        <v>0</v>
      </c>
      <c r="AW154" s="110">
        <f t="shared" si="266"/>
        <v>0</v>
      </c>
      <c r="AX154" s="110">
        <f t="shared" si="266"/>
        <v>0</v>
      </c>
      <c r="AY154" s="110">
        <f>AY155</f>
        <v>526315.79</v>
      </c>
      <c r="AZ154" s="110">
        <f t="shared" si="267"/>
        <v>500000</v>
      </c>
      <c r="BA154" s="110">
        <f t="shared" si="267"/>
        <v>26315.79</v>
      </c>
      <c r="BB154" s="110">
        <f t="shared" si="267"/>
        <v>0</v>
      </c>
    </row>
    <row r="155" spans="1:54" s="109" customFormat="1" ht="75" hidden="1" x14ac:dyDescent="0.25">
      <c r="A155" s="35" t="s">
        <v>9</v>
      </c>
      <c r="B155" s="35"/>
      <c r="C155" s="35"/>
      <c r="D155" s="108"/>
      <c r="E155" s="120">
        <v>851</v>
      </c>
      <c r="F155" s="148" t="s">
        <v>35</v>
      </c>
      <c r="G155" s="148" t="s">
        <v>56</v>
      </c>
      <c r="H155" s="148" t="s">
        <v>413</v>
      </c>
      <c r="I155" s="143" t="s">
        <v>24</v>
      </c>
      <c r="J155" s="110">
        <f>'6.ВС'!J126</f>
        <v>315789.46999999997</v>
      </c>
      <c r="K155" s="110">
        <f>'6.ВС'!K126</f>
        <v>300000</v>
      </c>
      <c r="L155" s="110">
        <f>'6.ВС'!L126</f>
        <v>15789.47</v>
      </c>
      <c r="M155" s="110">
        <f>'6.ВС'!M126</f>
        <v>0</v>
      </c>
      <c r="N155" s="110">
        <f>'6.ВС'!N126</f>
        <v>0</v>
      </c>
      <c r="O155" s="110">
        <f>'6.ВС'!O126</f>
        <v>0</v>
      </c>
      <c r="P155" s="110">
        <f>'6.ВС'!P126</f>
        <v>0</v>
      </c>
      <c r="Q155" s="110">
        <f>'6.ВС'!Q126</f>
        <v>0</v>
      </c>
      <c r="R155" s="110">
        <f>'6.ВС'!R126</f>
        <v>315789.46999999997</v>
      </c>
      <c r="S155" s="110">
        <f>'6.ВС'!S126</f>
        <v>300000</v>
      </c>
      <c r="T155" s="110">
        <f>'6.ВС'!T126</f>
        <v>15789.47</v>
      </c>
      <c r="U155" s="110">
        <f>'6.ВС'!U126</f>
        <v>0</v>
      </c>
      <c r="V155" s="110"/>
      <c r="W155" s="110"/>
      <c r="X155" s="110"/>
      <c r="Y155" s="110"/>
      <c r="Z155" s="110"/>
      <c r="AA155" s="110"/>
      <c r="AB155" s="110"/>
      <c r="AC155" s="110"/>
      <c r="AD155" s="110">
        <f>'6.ВС'!AE126</f>
        <v>0</v>
      </c>
      <c r="AE155" s="110">
        <f>'6.ВС'!AF126</f>
        <v>0</v>
      </c>
      <c r="AF155" s="110">
        <f>'6.ВС'!AG126</f>
        <v>0</v>
      </c>
      <c r="AG155" s="110">
        <f>'6.ВС'!AH126</f>
        <v>0</v>
      </c>
      <c r="AH155" s="110">
        <f>'6.ВС'!AI126</f>
        <v>0</v>
      </c>
      <c r="AI155" s="110">
        <f>'6.ВС'!AJ126</f>
        <v>0</v>
      </c>
      <c r="AJ155" s="110">
        <f>'6.ВС'!AK126</f>
        <v>0</v>
      </c>
      <c r="AK155" s="110">
        <f>'6.ВС'!AL126</f>
        <v>0</v>
      </c>
      <c r="AL155" s="110">
        <f>'6.ВС'!AM126</f>
        <v>0</v>
      </c>
      <c r="AM155" s="110">
        <f>'6.ВС'!AN126</f>
        <v>0</v>
      </c>
      <c r="AN155" s="110">
        <f>'6.ВС'!AO126</f>
        <v>0</v>
      </c>
      <c r="AO155" s="110">
        <f>'6.ВС'!AP126</f>
        <v>0</v>
      </c>
      <c r="AP155" s="110">
        <f>'6.ВС'!AQ126</f>
        <v>0</v>
      </c>
      <c r="AQ155" s="110">
        <f>'6.ВС'!AR126</f>
        <v>526315.79</v>
      </c>
      <c r="AR155" s="110">
        <f>'6.ВС'!AS126</f>
        <v>500000</v>
      </c>
      <c r="AS155" s="110">
        <f>'6.ВС'!AT126</f>
        <v>26315.79</v>
      </c>
      <c r="AT155" s="110">
        <f>'6.ВС'!AU126</f>
        <v>0</v>
      </c>
      <c r="AU155" s="110">
        <f>'6.ВС'!AV126</f>
        <v>0</v>
      </c>
      <c r="AV155" s="110">
        <f>'6.ВС'!AW126</f>
        <v>0</v>
      </c>
      <c r="AW155" s="110">
        <f>'6.ВС'!AX126</f>
        <v>0</v>
      </c>
      <c r="AX155" s="110">
        <f>'6.ВС'!AY126</f>
        <v>0</v>
      </c>
      <c r="AY155" s="110">
        <f>'6.ВС'!AR126</f>
        <v>526315.79</v>
      </c>
      <c r="AZ155" s="110">
        <f>'6.ВС'!AS126</f>
        <v>500000</v>
      </c>
      <c r="BA155" s="110">
        <f>'6.ВС'!AT126</f>
        <v>26315.79</v>
      </c>
      <c r="BB155" s="110">
        <f>'6.ВС'!AU126</f>
        <v>0</v>
      </c>
    </row>
    <row r="156" spans="1:54" s="109" customFormat="1" hidden="1" x14ac:dyDescent="0.25">
      <c r="A156" s="180" t="s">
        <v>411</v>
      </c>
      <c r="B156" s="35"/>
      <c r="C156" s="35"/>
      <c r="D156" s="108"/>
      <c r="E156" s="11">
        <v>851</v>
      </c>
      <c r="F156" s="90" t="s">
        <v>35</v>
      </c>
      <c r="G156" s="90" t="s">
        <v>58</v>
      </c>
      <c r="H156" s="148"/>
      <c r="I156" s="25"/>
      <c r="J156" s="26">
        <f>J157</f>
        <v>0</v>
      </c>
      <c r="K156" s="26">
        <f t="shared" ref="K156:M158" si="268">K157</f>
        <v>0</v>
      </c>
      <c r="L156" s="26">
        <f t="shared" si="268"/>
        <v>0</v>
      </c>
      <c r="M156" s="26">
        <f t="shared" si="268"/>
        <v>0</v>
      </c>
      <c r="N156" s="26">
        <f>N157</f>
        <v>0</v>
      </c>
      <c r="O156" s="26">
        <f t="shared" ref="O156:O158" si="269">O157</f>
        <v>0</v>
      </c>
      <c r="P156" s="26">
        <f t="shared" ref="P156:P158" si="270">P157</f>
        <v>0</v>
      </c>
      <c r="Q156" s="26">
        <f t="shared" ref="Q156:Q158" si="271">Q157</f>
        <v>0</v>
      </c>
      <c r="R156" s="26">
        <f>R157</f>
        <v>0</v>
      </c>
      <c r="S156" s="26">
        <f t="shared" ref="S156:S158" si="272">S157</f>
        <v>0</v>
      </c>
      <c r="T156" s="26">
        <f t="shared" ref="T156:T158" si="273">T157</f>
        <v>0</v>
      </c>
      <c r="U156" s="26">
        <f t="shared" ref="U156:U158" si="274">U157</f>
        <v>0</v>
      </c>
      <c r="V156" s="26"/>
      <c r="W156" s="26"/>
      <c r="X156" s="26"/>
      <c r="Y156" s="26"/>
      <c r="Z156" s="26"/>
      <c r="AA156" s="26"/>
      <c r="AB156" s="26"/>
      <c r="AC156" s="26"/>
      <c r="AD156" s="26">
        <f t="shared" ref="AD156:AU158" si="275">AD157</f>
        <v>309648</v>
      </c>
      <c r="AE156" s="26">
        <f t="shared" si="275"/>
        <v>294165</v>
      </c>
      <c r="AF156" s="26">
        <f t="shared" si="275"/>
        <v>15483</v>
      </c>
      <c r="AG156" s="26">
        <f t="shared" si="275"/>
        <v>0</v>
      </c>
      <c r="AH156" s="26">
        <f t="shared" si="275"/>
        <v>0</v>
      </c>
      <c r="AI156" s="26">
        <f t="shared" si="275"/>
        <v>0</v>
      </c>
      <c r="AJ156" s="26">
        <f t="shared" si="275"/>
        <v>0</v>
      </c>
      <c r="AK156" s="26">
        <f t="shared" si="275"/>
        <v>0</v>
      </c>
      <c r="AL156" s="26">
        <f t="shared" si="275"/>
        <v>309648</v>
      </c>
      <c r="AM156" s="26">
        <f t="shared" si="275"/>
        <v>294165</v>
      </c>
      <c r="AN156" s="26">
        <f t="shared" si="275"/>
        <v>15483</v>
      </c>
      <c r="AO156" s="26">
        <f t="shared" si="275"/>
        <v>0</v>
      </c>
      <c r="AP156" s="26">
        <f t="shared" si="275"/>
        <v>0</v>
      </c>
      <c r="AQ156" s="26">
        <f t="shared" si="275"/>
        <v>0</v>
      </c>
      <c r="AR156" s="26">
        <f t="shared" si="275"/>
        <v>0</v>
      </c>
      <c r="AS156" s="26">
        <f t="shared" si="275"/>
        <v>0</v>
      </c>
      <c r="AT156" s="26">
        <f t="shared" si="275"/>
        <v>0</v>
      </c>
      <c r="AU156" s="26">
        <f t="shared" si="275"/>
        <v>0</v>
      </c>
      <c r="AV156" s="26">
        <f t="shared" ref="AU156:AX158" si="276">AV157</f>
        <v>0</v>
      </c>
      <c r="AW156" s="26">
        <f t="shared" si="276"/>
        <v>0</v>
      </c>
      <c r="AX156" s="26">
        <f t="shared" si="276"/>
        <v>0</v>
      </c>
      <c r="AY156" s="26">
        <f>AY157</f>
        <v>0</v>
      </c>
      <c r="AZ156" s="26">
        <f t="shared" ref="AZ156:BB158" si="277">AZ157</f>
        <v>0</v>
      </c>
      <c r="BA156" s="26">
        <f t="shared" si="277"/>
        <v>0</v>
      </c>
      <c r="BB156" s="26">
        <f t="shared" si="277"/>
        <v>0</v>
      </c>
    </row>
    <row r="157" spans="1:54" s="109" customFormat="1" ht="90" hidden="1" x14ac:dyDescent="0.25">
      <c r="A157" s="149" t="s">
        <v>798</v>
      </c>
      <c r="B157" s="35"/>
      <c r="C157" s="35"/>
      <c r="D157" s="108"/>
      <c r="E157" s="120">
        <v>851</v>
      </c>
      <c r="F157" s="143" t="s">
        <v>35</v>
      </c>
      <c r="G157" s="143" t="s">
        <v>58</v>
      </c>
      <c r="H157" s="148" t="s">
        <v>412</v>
      </c>
      <c r="I157" s="143"/>
      <c r="J157" s="110">
        <f>J158</f>
        <v>0</v>
      </c>
      <c r="K157" s="110">
        <f t="shared" si="268"/>
        <v>0</v>
      </c>
      <c r="L157" s="110">
        <f t="shared" si="268"/>
        <v>0</v>
      </c>
      <c r="M157" s="110">
        <f t="shared" si="268"/>
        <v>0</v>
      </c>
      <c r="N157" s="110">
        <f>N158</f>
        <v>0</v>
      </c>
      <c r="O157" s="110">
        <f t="shared" si="269"/>
        <v>0</v>
      </c>
      <c r="P157" s="110">
        <f t="shared" si="270"/>
        <v>0</v>
      </c>
      <c r="Q157" s="110">
        <f t="shared" si="271"/>
        <v>0</v>
      </c>
      <c r="R157" s="110">
        <f>R158</f>
        <v>0</v>
      </c>
      <c r="S157" s="110">
        <f t="shared" si="272"/>
        <v>0</v>
      </c>
      <c r="T157" s="110">
        <f t="shared" si="273"/>
        <v>0</v>
      </c>
      <c r="U157" s="110">
        <f t="shared" si="274"/>
        <v>0</v>
      </c>
      <c r="V157" s="110"/>
      <c r="W157" s="110"/>
      <c r="X157" s="110"/>
      <c r="Y157" s="110"/>
      <c r="Z157" s="110"/>
      <c r="AA157" s="110"/>
      <c r="AB157" s="110"/>
      <c r="AC157" s="110"/>
      <c r="AD157" s="110">
        <f t="shared" si="275"/>
        <v>309648</v>
      </c>
      <c r="AE157" s="110">
        <f t="shared" si="275"/>
        <v>294165</v>
      </c>
      <c r="AF157" s="110">
        <f t="shared" si="275"/>
        <v>15483</v>
      </c>
      <c r="AG157" s="110">
        <f t="shared" si="275"/>
        <v>0</v>
      </c>
      <c r="AH157" s="110">
        <f t="shared" si="275"/>
        <v>0</v>
      </c>
      <c r="AI157" s="110">
        <f t="shared" si="275"/>
        <v>0</v>
      </c>
      <c r="AJ157" s="110">
        <f t="shared" si="275"/>
        <v>0</v>
      </c>
      <c r="AK157" s="110">
        <f t="shared" si="275"/>
        <v>0</v>
      </c>
      <c r="AL157" s="110">
        <f t="shared" si="275"/>
        <v>309648</v>
      </c>
      <c r="AM157" s="110">
        <f t="shared" si="275"/>
        <v>294165</v>
      </c>
      <c r="AN157" s="110">
        <f t="shared" si="275"/>
        <v>15483</v>
      </c>
      <c r="AO157" s="110">
        <f t="shared" si="275"/>
        <v>0</v>
      </c>
      <c r="AP157" s="110">
        <f t="shared" si="275"/>
        <v>0</v>
      </c>
      <c r="AQ157" s="110">
        <f t="shared" si="275"/>
        <v>0</v>
      </c>
      <c r="AR157" s="110">
        <f t="shared" si="275"/>
        <v>0</v>
      </c>
      <c r="AS157" s="110">
        <f t="shared" si="275"/>
        <v>0</v>
      </c>
      <c r="AT157" s="110">
        <f t="shared" si="275"/>
        <v>0</v>
      </c>
      <c r="AU157" s="110">
        <f t="shared" si="276"/>
        <v>0</v>
      </c>
      <c r="AV157" s="110">
        <f t="shared" si="276"/>
        <v>0</v>
      </c>
      <c r="AW157" s="110">
        <f t="shared" si="276"/>
        <v>0</v>
      </c>
      <c r="AX157" s="110">
        <f t="shared" si="276"/>
        <v>0</v>
      </c>
      <c r="AY157" s="110">
        <f>AY158</f>
        <v>0</v>
      </c>
      <c r="AZ157" s="110">
        <f t="shared" si="277"/>
        <v>0</v>
      </c>
      <c r="BA157" s="110">
        <f t="shared" si="277"/>
        <v>0</v>
      </c>
      <c r="BB157" s="110">
        <f t="shared" si="277"/>
        <v>0</v>
      </c>
    </row>
    <row r="158" spans="1:54" s="109" customFormat="1" ht="60" hidden="1" x14ac:dyDescent="0.25">
      <c r="A158" s="35" t="s">
        <v>22</v>
      </c>
      <c r="B158" s="35"/>
      <c r="C158" s="35"/>
      <c r="D158" s="108"/>
      <c r="E158" s="120">
        <v>851</v>
      </c>
      <c r="F158" s="143" t="s">
        <v>35</v>
      </c>
      <c r="G158" s="143" t="s">
        <v>58</v>
      </c>
      <c r="H158" s="148" t="s">
        <v>412</v>
      </c>
      <c r="I158" s="143" t="s">
        <v>23</v>
      </c>
      <c r="J158" s="110">
        <f>J159</f>
        <v>0</v>
      </c>
      <c r="K158" s="110">
        <f t="shared" si="268"/>
        <v>0</v>
      </c>
      <c r="L158" s="110">
        <f t="shared" si="268"/>
        <v>0</v>
      </c>
      <c r="M158" s="110">
        <f t="shared" si="268"/>
        <v>0</v>
      </c>
      <c r="N158" s="110">
        <f>N159</f>
        <v>0</v>
      </c>
      <c r="O158" s="110">
        <f t="shared" si="269"/>
        <v>0</v>
      </c>
      <c r="P158" s="110">
        <f t="shared" si="270"/>
        <v>0</v>
      </c>
      <c r="Q158" s="110">
        <f t="shared" si="271"/>
        <v>0</v>
      </c>
      <c r="R158" s="110">
        <f>R159</f>
        <v>0</v>
      </c>
      <c r="S158" s="110">
        <f t="shared" si="272"/>
        <v>0</v>
      </c>
      <c r="T158" s="110">
        <f t="shared" si="273"/>
        <v>0</v>
      </c>
      <c r="U158" s="110">
        <f t="shared" si="274"/>
        <v>0</v>
      </c>
      <c r="V158" s="110"/>
      <c r="W158" s="110"/>
      <c r="X158" s="110"/>
      <c r="Y158" s="110"/>
      <c r="Z158" s="110"/>
      <c r="AA158" s="110"/>
      <c r="AB158" s="110"/>
      <c r="AC158" s="110"/>
      <c r="AD158" s="110">
        <f t="shared" si="275"/>
        <v>309648</v>
      </c>
      <c r="AE158" s="110">
        <f t="shared" si="275"/>
        <v>294165</v>
      </c>
      <c r="AF158" s="110">
        <f t="shared" si="275"/>
        <v>15483</v>
      </c>
      <c r="AG158" s="110">
        <f t="shared" si="275"/>
        <v>0</v>
      </c>
      <c r="AH158" s="110">
        <f t="shared" si="275"/>
        <v>0</v>
      </c>
      <c r="AI158" s="110">
        <f t="shared" si="275"/>
        <v>0</v>
      </c>
      <c r="AJ158" s="110">
        <f t="shared" si="275"/>
        <v>0</v>
      </c>
      <c r="AK158" s="110">
        <f t="shared" si="275"/>
        <v>0</v>
      </c>
      <c r="AL158" s="110">
        <f t="shared" si="275"/>
        <v>309648</v>
      </c>
      <c r="AM158" s="110">
        <f t="shared" si="275"/>
        <v>294165</v>
      </c>
      <c r="AN158" s="110">
        <f t="shared" si="275"/>
        <v>15483</v>
      </c>
      <c r="AO158" s="110">
        <f t="shared" si="275"/>
        <v>0</v>
      </c>
      <c r="AP158" s="110">
        <f t="shared" si="275"/>
        <v>0</v>
      </c>
      <c r="AQ158" s="110">
        <f t="shared" si="275"/>
        <v>0</v>
      </c>
      <c r="AR158" s="110">
        <f t="shared" si="275"/>
        <v>0</v>
      </c>
      <c r="AS158" s="110">
        <f t="shared" si="275"/>
        <v>0</v>
      </c>
      <c r="AT158" s="110">
        <f t="shared" si="275"/>
        <v>0</v>
      </c>
      <c r="AU158" s="110">
        <f t="shared" si="276"/>
        <v>0</v>
      </c>
      <c r="AV158" s="110">
        <f t="shared" si="276"/>
        <v>0</v>
      </c>
      <c r="AW158" s="110">
        <f t="shared" si="276"/>
        <v>0</v>
      </c>
      <c r="AX158" s="110">
        <f t="shared" si="276"/>
        <v>0</v>
      </c>
      <c r="AY158" s="110">
        <f>AY159</f>
        <v>0</v>
      </c>
      <c r="AZ158" s="110">
        <f t="shared" si="277"/>
        <v>0</v>
      </c>
      <c r="BA158" s="110">
        <f t="shared" si="277"/>
        <v>0</v>
      </c>
      <c r="BB158" s="110">
        <f t="shared" si="277"/>
        <v>0</v>
      </c>
    </row>
    <row r="159" spans="1:54" s="109" customFormat="1" ht="75" hidden="1" x14ac:dyDescent="0.25">
      <c r="A159" s="35" t="s">
        <v>9</v>
      </c>
      <c r="B159" s="35"/>
      <c r="C159" s="35"/>
      <c r="D159" s="108"/>
      <c r="E159" s="120">
        <v>851</v>
      </c>
      <c r="F159" s="143" t="s">
        <v>35</v>
      </c>
      <c r="G159" s="143" t="s">
        <v>58</v>
      </c>
      <c r="H159" s="148" t="s">
        <v>412</v>
      </c>
      <c r="I159" s="143" t="s">
        <v>24</v>
      </c>
      <c r="J159" s="110">
        <f>'6.ВС'!J130</f>
        <v>0</v>
      </c>
      <c r="K159" s="110">
        <f>'6.ВС'!K130</f>
        <v>0</v>
      </c>
      <c r="L159" s="110">
        <f>'6.ВС'!L130</f>
        <v>0</v>
      </c>
      <c r="M159" s="110">
        <f>'6.ВС'!M130</f>
        <v>0</v>
      </c>
      <c r="N159" s="110">
        <f>'6.ВС'!N130</f>
        <v>0</v>
      </c>
      <c r="O159" s="110">
        <f>'6.ВС'!O130</f>
        <v>0</v>
      </c>
      <c r="P159" s="110">
        <f>'6.ВС'!P130</f>
        <v>0</v>
      </c>
      <c r="Q159" s="110">
        <f>'6.ВС'!Q130</f>
        <v>0</v>
      </c>
      <c r="R159" s="110">
        <f>'6.ВС'!R130</f>
        <v>0</v>
      </c>
      <c r="S159" s="110">
        <f>'6.ВС'!S130</f>
        <v>0</v>
      </c>
      <c r="T159" s="110">
        <f>'6.ВС'!T130</f>
        <v>0</v>
      </c>
      <c r="U159" s="110">
        <f>'6.ВС'!U130</f>
        <v>0</v>
      </c>
      <c r="V159" s="110"/>
      <c r="W159" s="110"/>
      <c r="X159" s="110"/>
      <c r="Y159" s="110"/>
      <c r="Z159" s="110"/>
      <c r="AA159" s="110"/>
      <c r="AB159" s="110"/>
      <c r="AC159" s="110"/>
      <c r="AD159" s="110">
        <f>'6.ВС'!AE130</f>
        <v>309648</v>
      </c>
      <c r="AE159" s="110">
        <f>'6.ВС'!AF130</f>
        <v>294165</v>
      </c>
      <c r="AF159" s="110">
        <f>'6.ВС'!AG130</f>
        <v>15483</v>
      </c>
      <c r="AG159" s="110">
        <f>'6.ВС'!AH130</f>
        <v>0</v>
      </c>
      <c r="AH159" s="110">
        <f>'6.ВС'!AI130</f>
        <v>0</v>
      </c>
      <c r="AI159" s="110">
        <f>'6.ВС'!AJ130</f>
        <v>0</v>
      </c>
      <c r="AJ159" s="110">
        <f>'6.ВС'!AK130</f>
        <v>0</v>
      </c>
      <c r="AK159" s="110">
        <f>'6.ВС'!AL130</f>
        <v>0</v>
      </c>
      <c r="AL159" s="110">
        <f>'6.ВС'!AM130</f>
        <v>309648</v>
      </c>
      <c r="AM159" s="110">
        <f>'6.ВС'!AN130</f>
        <v>294165</v>
      </c>
      <c r="AN159" s="110">
        <f>'6.ВС'!AO130</f>
        <v>15483</v>
      </c>
      <c r="AO159" s="110">
        <f>'6.ВС'!AP130</f>
        <v>0</v>
      </c>
      <c r="AP159" s="110">
        <f>'6.ВС'!AQ130</f>
        <v>0</v>
      </c>
      <c r="AQ159" s="110">
        <f>'6.ВС'!AR130</f>
        <v>0</v>
      </c>
      <c r="AR159" s="110">
        <f>'6.ВС'!AS130</f>
        <v>0</v>
      </c>
      <c r="AS159" s="110">
        <f>'6.ВС'!AT130</f>
        <v>0</v>
      </c>
      <c r="AT159" s="110">
        <f>'6.ВС'!AU130</f>
        <v>0</v>
      </c>
      <c r="AU159" s="110">
        <f>'6.ВС'!AV130</f>
        <v>0</v>
      </c>
      <c r="AV159" s="110">
        <f>'6.ВС'!AW130</f>
        <v>0</v>
      </c>
      <c r="AW159" s="110">
        <f>'6.ВС'!AX130</f>
        <v>0</v>
      </c>
      <c r="AX159" s="110">
        <f>'6.ВС'!AY130</f>
        <v>0</v>
      </c>
      <c r="AY159" s="110">
        <f>'6.ВС'!AR130</f>
        <v>0</v>
      </c>
      <c r="AZ159" s="110">
        <f>'6.ВС'!AS130</f>
        <v>0</v>
      </c>
      <c r="BA159" s="110">
        <f>'6.ВС'!AT130</f>
        <v>0</v>
      </c>
      <c r="BB159" s="110">
        <f>'6.ВС'!AU130</f>
        <v>0</v>
      </c>
    </row>
    <row r="160" spans="1:54" s="12" customFormat="1" ht="57" hidden="1" x14ac:dyDescent="0.25">
      <c r="A160" s="180" t="s">
        <v>389</v>
      </c>
      <c r="B160" s="146"/>
      <c r="C160" s="146"/>
      <c r="D160" s="154"/>
      <c r="E160" s="11">
        <v>851</v>
      </c>
      <c r="F160" s="90" t="s">
        <v>35</v>
      </c>
      <c r="G160" s="90" t="s">
        <v>35</v>
      </c>
      <c r="H160" s="90"/>
      <c r="I160" s="25"/>
      <c r="J160" s="26">
        <f t="shared" ref="J160:BB162" si="278">J161</f>
        <v>0</v>
      </c>
      <c r="K160" s="26">
        <f t="shared" si="278"/>
        <v>0</v>
      </c>
      <c r="L160" s="26">
        <f t="shared" si="278"/>
        <v>0</v>
      </c>
      <c r="M160" s="26">
        <f t="shared" si="278"/>
        <v>0</v>
      </c>
      <c r="N160" s="26">
        <f t="shared" si="278"/>
        <v>0</v>
      </c>
      <c r="O160" s="26">
        <f t="shared" si="278"/>
        <v>0</v>
      </c>
      <c r="P160" s="26">
        <f t="shared" si="278"/>
        <v>0</v>
      </c>
      <c r="Q160" s="26">
        <f t="shared" si="278"/>
        <v>0</v>
      </c>
      <c r="R160" s="26">
        <f t="shared" si="278"/>
        <v>0</v>
      </c>
      <c r="S160" s="26">
        <f t="shared" si="278"/>
        <v>0</v>
      </c>
      <c r="T160" s="26">
        <f t="shared" si="278"/>
        <v>0</v>
      </c>
      <c r="U160" s="26">
        <f t="shared" si="278"/>
        <v>0</v>
      </c>
      <c r="V160" s="26"/>
      <c r="W160" s="26"/>
      <c r="X160" s="26"/>
      <c r="Y160" s="26"/>
      <c r="Z160" s="26"/>
      <c r="AA160" s="26"/>
      <c r="AB160" s="26"/>
      <c r="AC160" s="26"/>
      <c r="AD160" s="26">
        <f t="shared" si="278"/>
        <v>18721968.02</v>
      </c>
      <c r="AE160" s="26">
        <f t="shared" si="278"/>
        <v>18532800</v>
      </c>
      <c r="AF160" s="26">
        <f t="shared" si="278"/>
        <v>189168.02</v>
      </c>
      <c r="AG160" s="26">
        <f t="shared" si="278"/>
        <v>0</v>
      </c>
      <c r="AH160" s="26">
        <f t="shared" si="278"/>
        <v>0</v>
      </c>
      <c r="AI160" s="26">
        <f t="shared" si="278"/>
        <v>0</v>
      </c>
      <c r="AJ160" s="26">
        <f t="shared" si="278"/>
        <v>0</v>
      </c>
      <c r="AK160" s="26">
        <f t="shared" si="278"/>
        <v>0</v>
      </c>
      <c r="AL160" s="26">
        <f t="shared" si="278"/>
        <v>18721968.02</v>
      </c>
      <c r="AM160" s="26">
        <f t="shared" si="278"/>
        <v>18532800</v>
      </c>
      <c r="AN160" s="26">
        <f t="shared" si="278"/>
        <v>189168.02</v>
      </c>
      <c r="AO160" s="26">
        <f t="shared" si="278"/>
        <v>0</v>
      </c>
      <c r="AP160" s="26">
        <f t="shared" si="278"/>
        <v>0</v>
      </c>
      <c r="AQ160" s="26">
        <f t="shared" si="278"/>
        <v>12351771.51</v>
      </c>
      <c r="AR160" s="26">
        <f t="shared" si="278"/>
        <v>12226500</v>
      </c>
      <c r="AS160" s="26">
        <f t="shared" si="278"/>
        <v>125271.51</v>
      </c>
      <c r="AT160" s="26">
        <f t="shared" si="278"/>
        <v>0</v>
      </c>
      <c r="AU160" s="26">
        <f t="shared" si="278"/>
        <v>0</v>
      </c>
      <c r="AV160" s="26">
        <f t="shared" si="278"/>
        <v>0</v>
      </c>
      <c r="AW160" s="26">
        <f t="shared" si="278"/>
        <v>0</v>
      </c>
      <c r="AX160" s="26">
        <f t="shared" si="278"/>
        <v>0</v>
      </c>
      <c r="AY160" s="26">
        <f t="shared" si="278"/>
        <v>12351771.51</v>
      </c>
      <c r="AZ160" s="26">
        <f t="shared" si="278"/>
        <v>12226500</v>
      </c>
      <c r="BA160" s="26">
        <f t="shared" si="278"/>
        <v>125271.51</v>
      </c>
      <c r="BB160" s="26">
        <f t="shared" si="278"/>
        <v>0</v>
      </c>
    </row>
    <row r="161" spans="1:54" s="109" customFormat="1" ht="60" hidden="1" x14ac:dyDescent="0.25">
      <c r="A161" s="149" t="s">
        <v>391</v>
      </c>
      <c r="B161" s="35"/>
      <c r="C161" s="35"/>
      <c r="D161" s="108"/>
      <c r="E161" s="120">
        <v>851</v>
      </c>
      <c r="F161" s="148" t="s">
        <v>35</v>
      </c>
      <c r="G161" s="148" t="s">
        <v>35</v>
      </c>
      <c r="H161" s="148" t="s">
        <v>390</v>
      </c>
      <c r="I161" s="143"/>
      <c r="J161" s="110">
        <f t="shared" si="278"/>
        <v>0</v>
      </c>
      <c r="K161" s="110">
        <f t="shared" si="278"/>
        <v>0</v>
      </c>
      <c r="L161" s="110">
        <f t="shared" si="278"/>
        <v>0</v>
      </c>
      <c r="M161" s="110">
        <f t="shared" si="278"/>
        <v>0</v>
      </c>
      <c r="N161" s="110">
        <f t="shared" si="278"/>
        <v>0</v>
      </c>
      <c r="O161" s="110">
        <f t="shared" si="278"/>
        <v>0</v>
      </c>
      <c r="P161" s="110">
        <f t="shared" si="278"/>
        <v>0</v>
      </c>
      <c r="Q161" s="110">
        <f t="shared" si="278"/>
        <v>0</v>
      </c>
      <c r="R161" s="110">
        <f t="shared" si="278"/>
        <v>0</v>
      </c>
      <c r="S161" s="110">
        <f t="shared" si="278"/>
        <v>0</v>
      </c>
      <c r="T161" s="110">
        <f t="shared" si="278"/>
        <v>0</v>
      </c>
      <c r="U161" s="110">
        <f t="shared" si="278"/>
        <v>0</v>
      </c>
      <c r="V161" s="110"/>
      <c r="W161" s="110"/>
      <c r="X161" s="110"/>
      <c r="Y161" s="110"/>
      <c r="Z161" s="110"/>
      <c r="AA161" s="110"/>
      <c r="AB161" s="110"/>
      <c r="AC161" s="110"/>
      <c r="AD161" s="110">
        <f t="shared" si="278"/>
        <v>18721968.02</v>
      </c>
      <c r="AE161" s="110">
        <f t="shared" si="278"/>
        <v>18532800</v>
      </c>
      <c r="AF161" s="110">
        <f t="shared" si="278"/>
        <v>189168.02</v>
      </c>
      <c r="AG161" s="110">
        <f t="shared" si="278"/>
        <v>0</v>
      </c>
      <c r="AH161" s="110">
        <f t="shared" si="278"/>
        <v>0</v>
      </c>
      <c r="AI161" s="110">
        <f t="shared" si="278"/>
        <v>0</v>
      </c>
      <c r="AJ161" s="110">
        <f t="shared" si="278"/>
        <v>0</v>
      </c>
      <c r="AK161" s="110">
        <f t="shared" si="278"/>
        <v>0</v>
      </c>
      <c r="AL161" s="110">
        <f t="shared" si="278"/>
        <v>18721968.02</v>
      </c>
      <c r="AM161" s="110">
        <f t="shared" si="278"/>
        <v>18532800</v>
      </c>
      <c r="AN161" s="110">
        <f t="shared" si="278"/>
        <v>189168.02</v>
      </c>
      <c r="AO161" s="110">
        <f t="shared" si="278"/>
        <v>0</v>
      </c>
      <c r="AP161" s="110">
        <f t="shared" si="278"/>
        <v>0</v>
      </c>
      <c r="AQ161" s="110">
        <f t="shared" si="278"/>
        <v>12351771.51</v>
      </c>
      <c r="AR161" s="110">
        <f t="shared" si="278"/>
        <v>12226500</v>
      </c>
      <c r="AS161" s="110">
        <f t="shared" si="278"/>
        <v>125271.51</v>
      </c>
      <c r="AT161" s="110">
        <f t="shared" si="278"/>
        <v>0</v>
      </c>
      <c r="AU161" s="110">
        <f t="shared" si="278"/>
        <v>0</v>
      </c>
      <c r="AV161" s="110">
        <f t="shared" si="278"/>
        <v>0</v>
      </c>
      <c r="AW161" s="110">
        <f t="shared" si="278"/>
        <v>0</v>
      </c>
      <c r="AX161" s="110">
        <f t="shared" si="278"/>
        <v>0</v>
      </c>
      <c r="AY161" s="110">
        <f t="shared" si="278"/>
        <v>12351771.51</v>
      </c>
      <c r="AZ161" s="110">
        <f t="shared" si="278"/>
        <v>12226500</v>
      </c>
      <c r="BA161" s="110">
        <f t="shared" si="278"/>
        <v>125271.51</v>
      </c>
      <c r="BB161" s="110">
        <f t="shared" si="278"/>
        <v>0</v>
      </c>
    </row>
    <row r="162" spans="1:54" s="109" customFormat="1" ht="60" hidden="1" x14ac:dyDescent="0.25">
      <c r="A162" s="35" t="s">
        <v>92</v>
      </c>
      <c r="B162" s="35"/>
      <c r="C162" s="35"/>
      <c r="D162" s="108"/>
      <c r="E162" s="120">
        <v>851</v>
      </c>
      <c r="F162" s="148" t="s">
        <v>35</v>
      </c>
      <c r="G162" s="148" t="s">
        <v>35</v>
      </c>
      <c r="H162" s="148" t="s">
        <v>390</v>
      </c>
      <c r="I162" s="143" t="s">
        <v>93</v>
      </c>
      <c r="J162" s="110">
        <f t="shared" si="278"/>
        <v>0</v>
      </c>
      <c r="K162" s="110">
        <f t="shared" si="278"/>
        <v>0</v>
      </c>
      <c r="L162" s="110">
        <f t="shared" si="278"/>
        <v>0</v>
      </c>
      <c r="M162" s="110">
        <f t="shared" si="278"/>
        <v>0</v>
      </c>
      <c r="N162" s="110">
        <f t="shared" si="278"/>
        <v>0</v>
      </c>
      <c r="O162" s="110">
        <f t="shared" si="278"/>
        <v>0</v>
      </c>
      <c r="P162" s="110">
        <f t="shared" si="278"/>
        <v>0</v>
      </c>
      <c r="Q162" s="110">
        <f t="shared" si="278"/>
        <v>0</v>
      </c>
      <c r="R162" s="110">
        <f t="shared" si="278"/>
        <v>0</v>
      </c>
      <c r="S162" s="110">
        <f t="shared" si="278"/>
        <v>0</v>
      </c>
      <c r="T162" s="110">
        <f t="shared" si="278"/>
        <v>0</v>
      </c>
      <c r="U162" s="110">
        <f t="shared" si="278"/>
        <v>0</v>
      </c>
      <c r="V162" s="110"/>
      <c r="W162" s="110"/>
      <c r="X162" s="110"/>
      <c r="Y162" s="110"/>
      <c r="Z162" s="110"/>
      <c r="AA162" s="110"/>
      <c r="AB162" s="110"/>
      <c r="AC162" s="110"/>
      <c r="AD162" s="110">
        <f t="shared" si="278"/>
        <v>18721968.02</v>
      </c>
      <c r="AE162" s="110">
        <f t="shared" si="278"/>
        <v>18532800</v>
      </c>
      <c r="AF162" s="110">
        <f t="shared" si="278"/>
        <v>189168.02</v>
      </c>
      <c r="AG162" s="110">
        <f t="shared" si="278"/>
        <v>0</v>
      </c>
      <c r="AH162" s="110">
        <f t="shared" si="278"/>
        <v>0</v>
      </c>
      <c r="AI162" s="110">
        <f t="shared" si="278"/>
        <v>0</v>
      </c>
      <c r="AJ162" s="110">
        <f t="shared" si="278"/>
        <v>0</v>
      </c>
      <c r="AK162" s="110">
        <f t="shared" si="278"/>
        <v>0</v>
      </c>
      <c r="AL162" s="110">
        <f t="shared" si="278"/>
        <v>18721968.02</v>
      </c>
      <c r="AM162" s="110">
        <f t="shared" si="278"/>
        <v>18532800</v>
      </c>
      <c r="AN162" s="110">
        <f t="shared" si="278"/>
        <v>189168.02</v>
      </c>
      <c r="AO162" s="110">
        <f t="shared" si="278"/>
        <v>0</v>
      </c>
      <c r="AP162" s="110">
        <f t="shared" si="278"/>
        <v>0</v>
      </c>
      <c r="AQ162" s="110">
        <f t="shared" si="278"/>
        <v>12351771.51</v>
      </c>
      <c r="AR162" s="110">
        <f t="shared" si="278"/>
        <v>12226500</v>
      </c>
      <c r="AS162" s="110">
        <f t="shared" si="278"/>
        <v>125271.51</v>
      </c>
      <c r="AT162" s="110">
        <f t="shared" si="278"/>
        <v>0</v>
      </c>
      <c r="AU162" s="110">
        <f t="shared" si="278"/>
        <v>0</v>
      </c>
      <c r="AV162" s="110">
        <f t="shared" si="278"/>
        <v>0</v>
      </c>
      <c r="AW162" s="110">
        <f t="shared" si="278"/>
        <v>0</v>
      </c>
      <c r="AX162" s="110">
        <f t="shared" si="278"/>
        <v>0</v>
      </c>
      <c r="AY162" s="110">
        <f t="shared" si="278"/>
        <v>12351771.51</v>
      </c>
      <c r="AZ162" s="110">
        <f t="shared" si="278"/>
        <v>12226500</v>
      </c>
      <c r="BA162" s="110">
        <f t="shared" si="278"/>
        <v>125271.51</v>
      </c>
      <c r="BB162" s="110">
        <f t="shared" si="278"/>
        <v>0</v>
      </c>
    </row>
    <row r="163" spans="1:54" s="109" customFormat="1" hidden="1" x14ac:dyDescent="0.25">
      <c r="A163" s="35" t="s">
        <v>94</v>
      </c>
      <c r="B163" s="35"/>
      <c r="C163" s="35"/>
      <c r="D163" s="108"/>
      <c r="E163" s="120">
        <v>851</v>
      </c>
      <c r="F163" s="148" t="s">
        <v>35</v>
      </c>
      <c r="G163" s="148" t="s">
        <v>35</v>
      </c>
      <c r="H163" s="148" t="s">
        <v>390</v>
      </c>
      <c r="I163" s="143" t="s">
        <v>95</v>
      </c>
      <c r="J163" s="110">
        <f>'6.ВС'!J134</f>
        <v>0</v>
      </c>
      <c r="K163" s="110">
        <f>'6.ВС'!K134</f>
        <v>0</v>
      </c>
      <c r="L163" s="110">
        <f>'6.ВС'!L134</f>
        <v>0</v>
      </c>
      <c r="M163" s="110">
        <f>'6.ВС'!M134</f>
        <v>0</v>
      </c>
      <c r="N163" s="110">
        <f>'6.ВС'!N134</f>
        <v>0</v>
      </c>
      <c r="O163" s="110">
        <f>'6.ВС'!O134</f>
        <v>0</v>
      </c>
      <c r="P163" s="110">
        <f>'6.ВС'!P134</f>
        <v>0</v>
      </c>
      <c r="Q163" s="110">
        <f>'6.ВС'!Q134</f>
        <v>0</v>
      </c>
      <c r="R163" s="110">
        <f>'6.ВС'!R134</f>
        <v>0</v>
      </c>
      <c r="S163" s="110">
        <f>'6.ВС'!S134</f>
        <v>0</v>
      </c>
      <c r="T163" s="110">
        <f>'6.ВС'!T134</f>
        <v>0</v>
      </c>
      <c r="U163" s="110">
        <f>'6.ВС'!U134</f>
        <v>0</v>
      </c>
      <c r="V163" s="110"/>
      <c r="W163" s="110"/>
      <c r="X163" s="110"/>
      <c r="Y163" s="110"/>
      <c r="Z163" s="110"/>
      <c r="AA163" s="110"/>
      <c r="AB163" s="110"/>
      <c r="AC163" s="110"/>
      <c r="AD163" s="110">
        <f>'6.ВС'!AE134</f>
        <v>18721968.02</v>
      </c>
      <c r="AE163" s="110">
        <f>'6.ВС'!AF134</f>
        <v>18532800</v>
      </c>
      <c r="AF163" s="110">
        <f>'6.ВС'!AG134</f>
        <v>189168.02</v>
      </c>
      <c r="AG163" s="110">
        <f>'6.ВС'!AH134</f>
        <v>0</v>
      </c>
      <c r="AH163" s="110">
        <f>'6.ВС'!AI134</f>
        <v>0</v>
      </c>
      <c r="AI163" s="110">
        <f>'6.ВС'!AJ134</f>
        <v>0</v>
      </c>
      <c r="AJ163" s="110">
        <f>'6.ВС'!AK134</f>
        <v>0</v>
      </c>
      <c r="AK163" s="110">
        <f>'6.ВС'!AL134</f>
        <v>0</v>
      </c>
      <c r="AL163" s="110">
        <f>'6.ВС'!AM134</f>
        <v>18721968.02</v>
      </c>
      <c r="AM163" s="110">
        <f>'6.ВС'!AN134</f>
        <v>18532800</v>
      </c>
      <c r="AN163" s="110">
        <f>'6.ВС'!AO134</f>
        <v>189168.02</v>
      </c>
      <c r="AO163" s="110">
        <f>'6.ВС'!AP134</f>
        <v>0</v>
      </c>
      <c r="AP163" s="110">
        <f>'6.ВС'!AQ134</f>
        <v>0</v>
      </c>
      <c r="AQ163" s="110">
        <f>'6.ВС'!AR134</f>
        <v>12351771.51</v>
      </c>
      <c r="AR163" s="110">
        <f>'6.ВС'!AS134</f>
        <v>12226500</v>
      </c>
      <c r="AS163" s="110">
        <f>'6.ВС'!AT134</f>
        <v>125271.51</v>
      </c>
      <c r="AT163" s="110">
        <f>'6.ВС'!AU134</f>
        <v>0</v>
      </c>
      <c r="AU163" s="110">
        <f>'6.ВС'!AV134</f>
        <v>0</v>
      </c>
      <c r="AV163" s="110">
        <f>'6.ВС'!AW134</f>
        <v>0</v>
      </c>
      <c r="AW163" s="110">
        <f>'6.ВС'!AX134</f>
        <v>0</v>
      </c>
      <c r="AX163" s="110">
        <f>'6.ВС'!AY134</f>
        <v>0</v>
      </c>
      <c r="AY163" s="110">
        <f>'6.ВС'!AR134</f>
        <v>12351771.51</v>
      </c>
      <c r="AZ163" s="110">
        <f>'6.ВС'!AS134</f>
        <v>12226500</v>
      </c>
      <c r="BA163" s="110">
        <f>'6.ВС'!AT134</f>
        <v>125271.51</v>
      </c>
      <c r="BB163" s="110">
        <f>'6.ВС'!AU134</f>
        <v>0</v>
      </c>
    </row>
    <row r="164" spans="1:54" s="12" customFormat="1" x14ac:dyDescent="0.25">
      <c r="A164" s="158" t="s">
        <v>100</v>
      </c>
      <c r="B164" s="146"/>
      <c r="C164" s="146"/>
      <c r="D164" s="146"/>
      <c r="E164" s="120">
        <v>852</v>
      </c>
      <c r="F164" s="25" t="s">
        <v>101</v>
      </c>
      <c r="G164" s="25"/>
      <c r="H164" s="90"/>
      <c r="I164" s="25"/>
      <c r="J164" s="26">
        <f t="shared" ref="J164:U164" si="279">J165+J190+J224+J237+J243</f>
        <v>165479427</v>
      </c>
      <c r="K164" s="26">
        <f t="shared" si="279"/>
        <v>105651227</v>
      </c>
      <c r="L164" s="26">
        <f t="shared" si="279"/>
        <v>59828200</v>
      </c>
      <c r="M164" s="26">
        <f t="shared" si="279"/>
        <v>0</v>
      </c>
      <c r="N164" s="26">
        <f t="shared" si="279"/>
        <v>5849633.9299999997</v>
      </c>
      <c r="O164" s="26">
        <f t="shared" si="279"/>
        <v>222666.67</v>
      </c>
      <c r="P164" s="26">
        <f t="shared" si="279"/>
        <v>5626967.2599999998</v>
      </c>
      <c r="Q164" s="26">
        <f t="shared" si="279"/>
        <v>0</v>
      </c>
      <c r="R164" s="26">
        <f t="shared" si="279"/>
        <v>171329060.93000001</v>
      </c>
      <c r="S164" s="26">
        <f t="shared" si="279"/>
        <v>105873893.67</v>
      </c>
      <c r="T164" s="26">
        <f t="shared" si="279"/>
        <v>65455167.260000005</v>
      </c>
      <c r="U164" s="26">
        <f t="shared" si="279"/>
        <v>0</v>
      </c>
      <c r="V164" s="26"/>
      <c r="W164" s="26"/>
      <c r="X164" s="26"/>
      <c r="Y164" s="26"/>
      <c r="Z164" s="26"/>
      <c r="AA164" s="26"/>
      <c r="AB164" s="26"/>
      <c r="AC164" s="26"/>
      <c r="AD164" s="26">
        <f>AD165+AD190+AD224+AD237+AD243</f>
        <v>154112382</v>
      </c>
      <c r="AE164" s="26">
        <f>AE165+AE190+AE224+AE237+AE243</f>
        <v>97101227</v>
      </c>
      <c r="AF164" s="26">
        <f>AF165+AF190+AF224+AF237+AF243</f>
        <v>57011155</v>
      </c>
      <c r="AG164" s="26">
        <f>AG165+AG190+AG224+AG237+AG243</f>
        <v>0</v>
      </c>
      <c r="AH164" s="26">
        <f t="shared" ref="AH164:AP164" si="280">AH165+AH190+AH224+AH237+AH243</f>
        <v>1171999.1599999999</v>
      </c>
      <c r="AI164" s="26">
        <f t="shared" si="280"/>
        <v>1172000</v>
      </c>
      <c r="AJ164" s="26">
        <f t="shared" si="280"/>
        <v>-0.8399999999985448</v>
      </c>
      <c r="AK164" s="26">
        <f t="shared" si="280"/>
        <v>0</v>
      </c>
      <c r="AL164" s="26">
        <f t="shared" si="280"/>
        <v>155284381.16</v>
      </c>
      <c r="AM164" s="26">
        <f t="shared" si="280"/>
        <v>98273227</v>
      </c>
      <c r="AN164" s="26">
        <f t="shared" si="280"/>
        <v>57011154.159999996</v>
      </c>
      <c r="AO164" s="26">
        <f t="shared" si="280"/>
        <v>0</v>
      </c>
      <c r="AP164" s="26">
        <f t="shared" si="280"/>
        <v>1052632</v>
      </c>
      <c r="AQ164" s="26">
        <f>AQ165+AQ190+AQ224+AQ237+AQ243</f>
        <v>154113027</v>
      </c>
      <c r="AR164" s="26">
        <f>AR165+AR190+AR224+AR237+AR243</f>
        <v>97276973</v>
      </c>
      <c r="AS164" s="26">
        <f>AS165+AS190+AS224+AS237+AS243</f>
        <v>56836054</v>
      </c>
      <c r="AT164" s="26">
        <f>AT165+AT190+AT224+AT237+AT243</f>
        <v>0</v>
      </c>
      <c r="AU164" s="26">
        <f t="shared" ref="AU164:AX164" si="281">AU165+AU190+AU224+AU237+AU243</f>
        <v>1171999.95</v>
      </c>
      <c r="AV164" s="26">
        <f t="shared" si="281"/>
        <v>1172000</v>
      </c>
      <c r="AW164" s="26">
        <f t="shared" si="281"/>
        <v>-4.9999999995634425E-2</v>
      </c>
      <c r="AX164" s="26">
        <f t="shared" si="281"/>
        <v>0</v>
      </c>
      <c r="AY164" s="26">
        <f>AY165+AY190+AY224+AY237+AY243</f>
        <v>155346712</v>
      </c>
      <c r="AZ164" s="26">
        <f>AZ165+AZ190+AZ224+AZ237+AZ243</f>
        <v>98448973</v>
      </c>
      <c r="BA164" s="26">
        <f>BA165+BA190+BA224+BA237+BA243</f>
        <v>56897739</v>
      </c>
      <c r="BB164" s="26">
        <f>BB165+BB190+BB224+BB237+BB243</f>
        <v>0</v>
      </c>
    </row>
    <row r="165" spans="1:54" s="12" customFormat="1" ht="28.5" x14ac:dyDescent="0.25">
      <c r="A165" s="158" t="s">
        <v>150</v>
      </c>
      <c r="B165" s="146"/>
      <c r="C165" s="146"/>
      <c r="D165" s="146"/>
      <c r="E165" s="120">
        <v>852</v>
      </c>
      <c r="F165" s="25" t="s">
        <v>101</v>
      </c>
      <c r="G165" s="25" t="s">
        <v>11</v>
      </c>
      <c r="H165" s="90"/>
      <c r="I165" s="25"/>
      <c r="J165" s="26">
        <f>J166+J175+J169+J172+J178+J181+J184+J187</f>
        <v>45984128</v>
      </c>
      <c r="K165" s="26">
        <f t="shared" ref="K165:M165" si="282">K166+K175+K169+K172+K178+K181+K184+K187</f>
        <v>34959728</v>
      </c>
      <c r="L165" s="26">
        <f t="shared" si="282"/>
        <v>11024400</v>
      </c>
      <c r="M165" s="26">
        <f t="shared" si="282"/>
        <v>0</v>
      </c>
      <c r="N165" s="26">
        <f>N166+N175+N169+N172+N178+N181+N184+N187</f>
        <v>441868</v>
      </c>
      <c r="O165" s="26">
        <f t="shared" ref="O165" si="283">O166+O175+O169+O172+O178+O181+O184+O187</f>
        <v>0</v>
      </c>
      <c r="P165" s="26">
        <f t="shared" ref="P165" si="284">P166+P175+P169+P172+P178+P181+P184+P187</f>
        <v>441868</v>
      </c>
      <c r="Q165" s="26">
        <f t="shared" ref="Q165" si="285">Q166+Q175+Q169+Q172+Q178+Q181+Q184+Q187</f>
        <v>0</v>
      </c>
      <c r="R165" s="26">
        <f>R166+R175+R169+R172+R178+R181+R184+R187</f>
        <v>46425996</v>
      </c>
      <c r="S165" s="26">
        <f t="shared" ref="S165" si="286">S166+S175+S169+S172+S178+S181+S184+S187</f>
        <v>34959728</v>
      </c>
      <c r="T165" s="26">
        <f t="shared" ref="T165" si="287">T166+T175+T169+T172+T178+T181+T184+T187</f>
        <v>11466268</v>
      </c>
      <c r="U165" s="26">
        <f t="shared" ref="U165" si="288">U166+U175+U169+U172+U178+U181+U184+U187</f>
        <v>0</v>
      </c>
      <c r="V165" s="26"/>
      <c r="W165" s="26"/>
      <c r="X165" s="26"/>
      <c r="Y165" s="26"/>
      <c r="Z165" s="26"/>
      <c r="AA165" s="26"/>
      <c r="AB165" s="26"/>
      <c r="AC165" s="26"/>
      <c r="AD165" s="26">
        <f t="shared" ref="AD165:AQ165" si="289">AD166+AD175+AD169+AD172+AD178+AD181+AD184+AD187</f>
        <v>42521458</v>
      </c>
      <c r="AE165" s="26">
        <f t="shared" ref="AE165:AG165" si="290">AE166+AE175+AE169+AE172+AE178+AE181+AE184+AE187</f>
        <v>32143192</v>
      </c>
      <c r="AF165" s="26">
        <f t="shared" si="290"/>
        <v>10378266</v>
      </c>
      <c r="AG165" s="26">
        <f t="shared" si="290"/>
        <v>0</v>
      </c>
      <c r="AH165" s="26">
        <f t="shared" ref="AH165:AP165" si="291">AH166+AH175+AH169+AH172+AH178+AH181+AH184+AH187</f>
        <v>-0.74</v>
      </c>
      <c r="AI165" s="26">
        <f t="shared" si="291"/>
        <v>0</v>
      </c>
      <c r="AJ165" s="26">
        <f t="shared" si="291"/>
        <v>-0.74</v>
      </c>
      <c r="AK165" s="26">
        <f t="shared" si="291"/>
        <v>0</v>
      </c>
      <c r="AL165" s="26">
        <f t="shared" si="291"/>
        <v>42521457.259999998</v>
      </c>
      <c r="AM165" s="26">
        <f t="shared" si="291"/>
        <v>32143192</v>
      </c>
      <c r="AN165" s="26">
        <f t="shared" si="291"/>
        <v>10378265.26</v>
      </c>
      <c r="AO165" s="26">
        <f t="shared" si="291"/>
        <v>0</v>
      </c>
      <c r="AP165" s="26">
        <f t="shared" si="291"/>
        <v>0</v>
      </c>
      <c r="AQ165" s="26">
        <f t="shared" si="289"/>
        <v>40898687</v>
      </c>
      <c r="AR165" s="26">
        <f t="shared" ref="AR165:AT165" si="292">AR166+AR175+AR169+AR172+AR178+AR181+AR184+AR187</f>
        <v>30684728</v>
      </c>
      <c r="AS165" s="26">
        <f t="shared" si="292"/>
        <v>10213959</v>
      </c>
      <c r="AT165" s="26">
        <f t="shared" si="292"/>
        <v>0</v>
      </c>
      <c r="AU165" s="26">
        <f t="shared" ref="AU165:AX165" si="293">AU166+AU175+AU169+AU172+AU178+AU181+AU184+AU187</f>
        <v>0</v>
      </c>
      <c r="AV165" s="26">
        <f t="shared" si="293"/>
        <v>0</v>
      </c>
      <c r="AW165" s="26">
        <f t="shared" si="293"/>
        <v>0</v>
      </c>
      <c r="AX165" s="26">
        <f t="shared" si="293"/>
        <v>0</v>
      </c>
      <c r="AY165" s="26">
        <f>AY166+AY175+AY169+AY172+AY178+AY181+AY184+AY187</f>
        <v>40898687</v>
      </c>
      <c r="AZ165" s="26">
        <f t="shared" ref="AZ165:BB165" si="294">AZ166+AZ175+AZ169+AZ172+AZ178+AZ181+AZ184+AZ187</f>
        <v>30684728</v>
      </c>
      <c r="BA165" s="26">
        <f t="shared" si="294"/>
        <v>10213959</v>
      </c>
      <c r="BB165" s="26">
        <f t="shared" si="294"/>
        <v>0</v>
      </c>
    </row>
    <row r="166" spans="1:54" s="12" customFormat="1" ht="409.5" hidden="1" x14ac:dyDescent="0.25">
      <c r="A166" s="177" t="s">
        <v>743</v>
      </c>
      <c r="B166" s="146"/>
      <c r="C166" s="146"/>
      <c r="D166" s="146"/>
      <c r="E166" s="120">
        <v>852</v>
      </c>
      <c r="F166" s="143" t="s">
        <v>101</v>
      </c>
      <c r="G166" s="143" t="s">
        <v>11</v>
      </c>
      <c r="H166" s="178" t="s">
        <v>744</v>
      </c>
      <c r="I166" s="143"/>
      <c r="J166" s="110">
        <f t="shared" ref="J166:BB167" si="295">J167</f>
        <v>30165128</v>
      </c>
      <c r="K166" s="110">
        <f t="shared" si="295"/>
        <v>30165128</v>
      </c>
      <c r="L166" s="110">
        <f t="shared" si="295"/>
        <v>0</v>
      </c>
      <c r="M166" s="110">
        <f t="shared" si="295"/>
        <v>0</v>
      </c>
      <c r="N166" s="110">
        <f t="shared" si="295"/>
        <v>0</v>
      </c>
      <c r="O166" s="110">
        <f t="shared" si="295"/>
        <v>0</v>
      </c>
      <c r="P166" s="110">
        <f t="shared" si="295"/>
        <v>0</v>
      </c>
      <c r="Q166" s="110">
        <f t="shared" si="295"/>
        <v>0</v>
      </c>
      <c r="R166" s="110">
        <f t="shared" si="295"/>
        <v>30165128</v>
      </c>
      <c r="S166" s="110">
        <f t="shared" si="295"/>
        <v>30165128</v>
      </c>
      <c r="T166" s="110">
        <f t="shared" si="295"/>
        <v>0</v>
      </c>
      <c r="U166" s="110">
        <f t="shared" si="295"/>
        <v>0</v>
      </c>
      <c r="V166" s="110"/>
      <c r="W166" s="110"/>
      <c r="X166" s="110"/>
      <c r="Y166" s="110"/>
      <c r="Z166" s="110"/>
      <c r="AA166" s="110"/>
      <c r="AB166" s="110"/>
      <c r="AC166" s="110"/>
      <c r="AD166" s="110">
        <f t="shared" si="295"/>
        <v>30165128</v>
      </c>
      <c r="AE166" s="110">
        <f t="shared" si="295"/>
        <v>30165128</v>
      </c>
      <c r="AF166" s="110">
        <f t="shared" si="295"/>
        <v>0</v>
      </c>
      <c r="AG166" s="110">
        <f t="shared" si="295"/>
        <v>0</v>
      </c>
      <c r="AH166" s="110">
        <f t="shared" si="295"/>
        <v>0</v>
      </c>
      <c r="AI166" s="110">
        <f t="shared" si="295"/>
        <v>0</v>
      </c>
      <c r="AJ166" s="110">
        <f t="shared" si="295"/>
        <v>0</v>
      </c>
      <c r="AK166" s="110">
        <f t="shared" si="295"/>
        <v>0</v>
      </c>
      <c r="AL166" s="110">
        <f t="shared" si="295"/>
        <v>30165128</v>
      </c>
      <c r="AM166" s="110">
        <f t="shared" si="295"/>
        <v>30165128</v>
      </c>
      <c r="AN166" s="110">
        <f t="shared" si="295"/>
        <v>0</v>
      </c>
      <c r="AO166" s="110">
        <f t="shared" si="295"/>
        <v>0</v>
      </c>
      <c r="AP166" s="110">
        <f t="shared" si="295"/>
        <v>0</v>
      </c>
      <c r="AQ166" s="110">
        <f t="shared" si="295"/>
        <v>30165128</v>
      </c>
      <c r="AR166" s="110">
        <f t="shared" si="295"/>
        <v>30165128</v>
      </c>
      <c r="AS166" s="110">
        <f t="shared" si="295"/>
        <v>0</v>
      </c>
      <c r="AT166" s="110">
        <f t="shared" si="295"/>
        <v>0</v>
      </c>
      <c r="AU166" s="110">
        <f t="shared" si="295"/>
        <v>0</v>
      </c>
      <c r="AV166" s="110">
        <f t="shared" si="295"/>
        <v>0</v>
      </c>
      <c r="AW166" s="110">
        <f t="shared" si="295"/>
        <v>0</v>
      </c>
      <c r="AX166" s="110">
        <f t="shared" si="295"/>
        <v>0</v>
      </c>
      <c r="AY166" s="110">
        <f t="shared" si="295"/>
        <v>30165128</v>
      </c>
      <c r="AZ166" s="110">
        <f t="shared" si="295"/>
        <v>30165128</v>
      </c>
      <c r="BA166" s="110">
        <f t="shared" si="295"/>
        <v>0</v>
      </c>
      <c r="BB166" s="110">
        <f t="shared" si="295"/>
        <v>0</v>
      </c>
    </row>
    <row r="167" spans="1:54" s="12" customFormat="1" ht="75" hidden="1" x14ac:dyDescent="0.25">
      <c r="A167" s="177" t="s">
        <v>53</v>
      </c>
      <c r="B167" s="146"/>
      <c r="C167" s="146"/>
      <c r="D167" s="146"/>
      <c r="E167" s="120">
        <v>852</v>
      </c>
      <c r="F167" s="143" t="s">
        <v>101</v>
      </c>
      <c r="G167" s="143" t="s">
        <v>11</v>
      </c>
      <c r="H167" s="178" t="s">
        <v>744</v>
      </c>
      <c r="I167" s="143" t="s">
        <v>107</v>
      </c>
      <c r="J167" s="110">
        <f t="shared" si="295"/>
        <v>30165128</v>
      </c>
      <c r="K167" s="110">
        <f t="shared" si="295"/>
        <v>30165128</v>
      </c>
      <c r="L167" s="110">
        <f t="shared" si="295"/>
        <v>0</v>
      </c>
      <c r="M167" s="110">
        <f t="shared" si="295"/>
        <v>0</v>
      </c>
      <c r="N167" s="110">
        <f t="shared" si="295"/>
        <v>0</v>
      </c>
      <c r="O167" s="110">
        <f t="shared" si="295"/>
        <v>0</v>
      </c>
      <c r="P167" s="110">
        <f t="shared" si="295"/>
        <v>0</v>
      </c>
      <c r="Q167" s="110">
        <f t="shared" si="295"/>
        <v>0</v>
      </c>
      <c r="R167" s="110">
        <f t="shared" si="295"/>
        <v>30165128</v>
      </c>
      <c r="S167" s="110">
        <f t="shared" si="295"/>
        <v>30165128</v>
      </c>
      <c r="T167" s="110">
        <f t="shared" si="295"/>
        <v>0</v>
      </c>
      <c r="U167" s="110">
        <f t="shared" si="295"/>
        <v>0</v>
      </c>
      <c r="V167" s="110"/>
      <c r="W167" s="110"/>
      <c r="X167" s="110"/>
      <c r="Y167" s="110"/>
      <c r="Z167" s="110"/>
      <c r="AA167" s="110"/>
      <c r="AB167" s="110"/>
      <c r="AC167" s="110"/>
      <c r="AD167" s="110">
        <f t="shared" si="295"/>
        <v>30165128</v>
      </c>
      <c r="AE167" s="110">
        <f t="shared" si="295"/>
        <v>30165128</v>
      </c>
      <c r="AF167" s="110">
        <f t="shared" si="295"/>
        <v>0</v>
      </c>
      <c r="AG167" s="110">
        <f t="shared" si="295"/>
        <v>0</v>
      </c>
      <c r="AH167" s="110">
        <f t="shared" si="295"/>
        <v>0</v>
      </c>
      <c r="AI167" s="110">
        <f t="shared" si="295"/>
        <v>0</v>
      </c>
      <c r="AJ167" s="110">
        <f t="shared" si="295"/>
        <v>0</v>
      </c>
      <c r="AK167" s="110">
        <f t="shared" si="295"/>
        <v>0</v>
      </c>
      <c r="AL167" s="110">
        <f t="shared" si="295"/>
        <v>30165128</v>
      </c>
      <c r="AM167" s="110">
        <f t="shared" si="295"/>
        <v>30165128</v>
      </c>
      <c r="AN167" s="110">
        <f t="shared" si="295"/>
        <v>0</v>
      </c>
      <c r="AO167" s="110">
        <f t="shared" si="295"/>
        <v>0</v>
      </c>
      <c r="AP167" s="110">
        <f t="shared" si="295"/>
        <v>0</v>
      </c>
      <c r="AQ167" s="110">
        <f t="shared" si="295"/>
        <v>30165128</v>
      </c>
      <c r="AR167" s="110">
        <f t="shared" si="295"/>
        <v>30165128</v>
      </c>
      <c r="AS167" s="110">
        <f t="shared" si="295"/>
        <v>0</v>
      </c>
      <c r="AT167" s="110">
        <f t="shared" si="295"/>
        <v>0</v>
      </c>
      <c r="AU167" s="110">
        <f t="shared" si="295"/>
        <v>0</v>
      </c>
      <c r="AV167" s="110">
        <f t="shared" si="295"/>
        <v>0</v>
      </c>
      <c r="AW167" s="110">
        <f t="shared" si="295"/>
        <v>0</v>
      </c>
      <c r="AX167" s="110">
        <f t="shared" si="295"/>
        <v>0</v>
      </c>
      <c r="AY167" s="110">
        <f t="shared" si="295"/>
        <v>30165128</v>
      </c>
      <c r="AZ167" s="110">
        <f t="shared" si="295"/>
        <v>30165128</v>
      </c>
      <c r="BA167" s="110">
        <f t="shared" si="295"/>
        <v>0</v>
      </c>
      <c r="BB167" s="110">
        <f t="shared" si="295"/>
        <v>0</v>
      </c>
    </row>
    <row r="168" spans="1:54" s="12" customFormat="1" ht="30" hidden="1" x14ac:dyDescent="0.25">
      <c r="A168" s="177" t="s">
        <v>108</v>
      </c>
      <c r="B168" s="35"/>
      <c r="C168" s="35"/>
      <c r="D168" s="35"/>
      <c r="E168" s="120">
        <v>852</v>
      </c>
      <c r="F168" s="143" t="s">
        <v>101</v>
      </c>
      <c r="G168" s="143" t="s">
        <v>11</v>
      </c>
      <c r="H168" s="178" t="s">
        <v>744</v>
      </c>
      <c r="I168" s="143" t="s">
        <v>109</v>
      </c>
      <c r="J168" s="110">
        <f>'6.ВС'!J226</f>
        <v>30165128</v>
      </c>
      <c r="K168" s="110">
        <f>'6.ВС'!K226</f>
        <v>30165128</v>
      </c>
      <c r="L168" s="110">
        <f>'6.ВС'!L226</f>
        <v>0</v>
      </c>
      <c r="M168" s="110">
        <f>'6.ВС'!M226</f>
        <v>0</v>
      </c>
      <c r="N168" s="110">
        <f>'6.ВС'!N226</f>
        <v>0</v>
      </c>
      <c r="O168" s="110">
        <f>'6.ВС'!O226</f>
        <v>0</v>
      </c>
      <c r="P168" s="110">
        <f>'6.ВС'!P226</f>
        <v>0</v>
      </c>
      <c r="Q168" s="110">
        <f>'6.ВС'!Q226</f>
        <v>0</v>
      </c>
      <c r="R168" s="110">
        <f>'6.ВС'!R226</f>
        <v>30165128</v>
      </c>
      <c r="S168" s="110">
        <f>'6.ВС'!S226</f>
        <v>30165128</v>
      </c>
      <c r="T168" s="110">
        <f>'6.ВС'!T226</f>
        <v>0</v>
      </c>
      <c r="U168" s="110">
        <f>'6.ВС'!U226</f>
        <v>0</v>
      </c>
      <c r="V168" s="110"/>
      <c r="W168" s="110"/>
      <c r="X168" s="110"/>
      <c r="Y168" s="110"/>
      <c r="Z168" s="110"/>
      <c r="AA168" s="110"/>
      <c r="AB168" s="110"/>
      <c r="AC168" s="110"/>
      <c r="AD168" s="110">
        <f>'6.ВС'!AE226</f>
        <v>30165128</v>
      </c>
      <c r="AE168" s="110">
        <f>'6.ВС'!AF226</f>
        <v>30165128</v>
      </c>
      <c r="AF168" s="110">
        <f>'6.ВС'!AG226</f>
        <v>0</v>
      </c>
      <c r="AG168" s="110">
        <f>'6.ВС'!AH226</f>
        <v>0</v>
      </c>
      <c r="AH168" s="110">
        <f>'6.ВС'!AI226</f>
        <v>0</v>
      </c>
      <c r="AI168" s="110">
        <f>'6.ВС'!AJ226</f>
        <v>0</v>
      </c>
      <c r="AJ168" s="110">
        <f>'6.ВС'!AK226</f>
        <v>0</v>
      </c>
      <c r="AK168" s="110">
        <f>'6.ВС'!AL226</f>
        <v>0</v>
      </c>
      <c r="AL168" s="110">
        <f>'6.ВС'!AM226</f>
        <v>30165128</v>
      </c>
      <c r="AM168" s="110">
        <f>'6.ВС'!AN226</f>
        <v>30165128</v>
      </c>
      <c r="AN168" s="110">
        <f>'6.ВС'!AO226</f>
        <v>0</v>
      </c>
      <c r="AO168" s="110">
        <f>'6.ВС'!AP226</f>
        <v>0</v>
      </c>
      <c r="AP168" s="110">
        <f>'6.ВС'!AQ226</f>
        <v>0</v>
      </c>
      <c r="AQ168" s="110">
        <f>'6.ВС'!AR226</f>
        <v>30165128</v>
      </c>
      <c r="AR168" s="110">
        <f>'6.ВС'!AS226</f>
        <v>30165128</v>
      </c>
      <c r="AS168" s="110">
        <f>'6.ВС'!AT226</f>
        <v>0</v>
      </c>
      <c r="AT168" s="110">
        <f>'6.ВС'!AU226</f>
        <v>0</v>
      </c>
      <c r="AU168" s="110">
        <f>'6.ВС'!AV226</f>
        <v>0</v>
      </c>
      <c r="AV168" s="110">
        <f>'6.ВС'!AW226</f>
        <v>0</v>
      </c>
      <c r="AW168" s="110">
        <f>'6.ВС'!AX226</f>
        <v>0</v>
      </c>
      <c r="AX168" s="110">
        <f>'6.ВС'!AY226</f>
        <v>0</v>
      </c>
      <c r="AY168" s="110">
        <f>'6.ВС'!AR226</f>
        <v>30165128</v>
      </c>
      <c r="AZ168" s="110">
        <f>'6.ВС'!AS226</f>
        <v>30165128</v>
      </c>
      <c r="BA168" s="110">
        <f>'6.ВС'!AT226</f>
        <v>0</v>
      </c>
      <c r="BB168" s="110">
        <f>'6.ВС'!AU226</f>
        <v>0</v>
      </c>
    </row>
    <row r="169" spans="1:54" s="150" customFormat="1" ht="45" x14ac:dyDescent="0.25">
      <c r="A169" s="155" t="s">
        <v>151</v>
      </c>
      <c r="B169" s="35"/>
      <c r="C169" s="35"/>
      <c r="D169" s="111"/>
      <c r="E169" s="120">
        <v>852</v>
      </c>
      <c r="F169" s="148" t="s">
        <v>101</v>
      </c>
      <c r="G169" s="148" t="s">
        <v>11</v>
      </c>
      <c r="H169" s="148" t="s">
        <v>152</v>
      </c>
      <c r="I169" s="148"/>
      <c r="J169" s="110">
        <f t="shared" ref="J169:BB173" si="296">J170</f>
        <v>7868000</v>
      </c>
      <c r="K169" s="110">
        <f t="shared" si="296"/>
        <v>0</v>
      </c>
      <c r="L169" s="110">
        <f t="shared" si="296"/>
        <v>7868000</v>
      </c>
      <c r="M169" s="110">
        <f t="shared" si="296"/>
        <v>0</v>
      </c>
      <c r="N169" s="110">
        <f t="shared" si="296"/>
        <v>180921</v>
      </c>
      <c r="O169" s="110">
        <f t="shared" si="296"/>
        <v>0</v>
      </c>
      <c r="P169" s="110">
        <f t="shared" si="296"/>
        <v>180921</v>
      </c>
      <c r="Q169" s="110">
        <f t="shared" si="296"/>
        <v>0</v>
      </c>
      <c r="R169" s="110">
        <f t="shared" si="296"/>
        <v>8048921</v>
      </c>
      <c r="S169" s="110">
        <f t="shared" si="296"/>
        <v>0</v>
      </c>
      <c r="T169" s="110">
        <f t="shared" si="296"/>
        <v>8048921</v>
      </c>
      <c r="U169" s="110">
        <f t="shared" si="296"/>
        <v>0</v>
      </c>
      <c r="V169" s="110"/>
      <c r="W169" s="110"/>
      <c r="X169" s="110"/>
      <c r="Y169" s="110"/>
      <c r="Z169" s="110"/>
      <c r="AA169" s="110"/>
      <c r="AB169" s="110"/>
      <c r="AC169" s="110"/>
      <c r="AD169" s="110">
        <f t="shared" si="296"/>
        <v>7392104</v>
      </c>
      <c r="AE169" s="110">
        <f t="shared" si="296"/>
        <v>0</v>
      </c>
      <c r="AF169" s="110">
        <f t="shared" si="296"/>
        <v>7392104</v>
      </c>
      <c r="AG169" s="110">
        <f t="shared" si="296"/>
        <v>0</v>
      </c>
      <c r="AH169" s="110">
        <f t="shared" si="296"/>
        <v>0</v>
      </c>
      <c r="AI169" s="110">
        <f t="shared" si="296"/>
        <v>0</v>
      </c>
      <c r="AJ169" s="110">
        <f t="shared" si="296"/>
        <v>0</v>
      </c>
      <c r="AK169" s="110">
        <f t="shared" si="296"/>
        <v>0</v>
      </c>
      <c r="AL169" s="110">
        <f t="shared" si="296"/>
        <v>7392104</v>
      </c>
      <c r="AM169" s="110">
        <f t="shared" si="296"/>
        <v>0</v>
      </c>
      <c r="AN169" s="110">
        <f t="shared" si="296"/>
        <v>7392104</v>
      </c>
      <c r="AO169" s="110">
        <f t="shared" si="296"/>
        <v>0</v>
      </c>
      <c r="AP169" s="110">
        <f t="shared" si="296"/>
        <v>0</v>
      </c>
      <c r="AQ169" s="110">
        <f t="shared" si="296"/>
        <v>7304559</v>
      </c>
      <c r="AR169" s="110">
        <f t="shared" si="296"/>
        <v>0</v>
      </c>
      <c r="AS169" s="110">
        <f t="shared" si="296"/>
        <v>7304559</v>
      </c>
      <c r="AT169" s="110">
        <f t="shared" si="296"/>
        <v>0</v>
      </c>
      <c r="AU169" s="110">
        <f t="shared" si="296"/>
        <v>0</v>
      </c>
      <c r="AV169" s="110">
        <f t="shared" si="296"/>
        <v>0</v>
      </c>
      <c r="AW169" s="110">
        <f t="shared" si="296"/>
        <v>0</v>
      </c>
      <c r="AX169" s="110">
        <f t="shared" si="296"/>
        <v>0</v>
      </c>
      <c r="AY169" s="110">
        <f t="shared" si="296"/>
        <v>7304559</v>
      </c>
      <c r="AZ169" s="110">
        <f t="shared" si="296"/>
        <v>0</v>
      </c>
      <c r="BA169" s="110">
        <f t="shared" si="296"/>
        <v>7304559</v>
      </c>
      <c r="BB169" s="110">
        <f t="shared" si="296"/>
        <v>0</v>
      </c>
    </row>
    <row r="170" spans="1:54" s="150" customFormat="1" ht="75" x14ac:dyDescent="0.25">
      <c r="A170" s="35" t="s">
        <v>53</v>
      </c>
      <c r="B170" s="35"/>
      <c r="C170" s="35"/>
      <c r="D170" s="35"/>
      <c r="E170" s="120">
        <v>852</v>
      </c>
      <c r="F170" s="148" t="s">
        <v>101</v>
      </c>
      <c r="G170" s="148" t="s">
        <v>11</v>
      </c>
      <c r="H170" s="148" t="s">
        <v>152</v>
      </c>
      <c r="I170" s="148" t="s">
        <v>107</v>
      </c>
      <c r="J170" s="110">
        <f t="shared" si="296"/>
        <v>7868000</v>
      </c>
      <c r="K170" s="110">
        <f t="shared" si="296"/>
        <v>0</v>
      </c>
      <c r="L170" s="110">
        <f t="shared" si="296"/>
        <v>7868000</v>
      </c>
      <c r="M170" s="110">
        <f t="shared" si="296"/>
        <v>0</v>
      </c>
      <c r="N170" s="110">
        <f t="shared" si="296"/>
        <v>180921</v>
      </c>
      <c r="O170" s="110">
        <f t="shared" si="296"/>
        <v>0</v>
      </c>
      <c r="P170" s="110">
        <f t="shared" si="296"/>
        <v>180921</v>
      </c>
      <c r="Q170" s="110">
        <f t="shared" si="296"/>
        <v>0</v>
      </c>
      <c r="R170" s="110">
        <f t="shared" si="296"/>
        <v>8048921</v>
      </c>
      <c r="S170" s="110">
        <f t="shared" si="296"/>
        <v>0</v>
      </c>
      <c r="T170" s="110">
        <f t="shared" si="296"/>
        <v>8048921</v>
      </c>
      <c r="U170" s="110">
        <f t="shared" si="296"/>
        <v>0</v>
      </c>
      <c r="V170" s="110"/>
      <c r="W170" s="110"/>
      <c r="X170" s="110"/>
      <c r="Y170" s="110"/>
      <c r="Z170" s="110"/>
      <c r="AA170" s="110"/>
      <c r="AB170" s="110"/>
      <c r="AC170" s="110"/>
      <c r="AD170" s="110">
        <f t="shared" si="296"/>
        <v>7392104</v>
      </c>
      <c r="AE170" s="110">
        <f t="shared" si="296"/>
        <v>0</v>
      </c>
      <c r="AF170" s="110">
        <f t="shared" si="296"/>
        <v>7392104</v>
      </c>
      <c r="AG170" s="110">
        <f t="shared" si="296"/>
        <v>0</v>
      </c>
      <c r="AH170" s="110">
        <f t="shared" si="296"/>
        <v>0</v>
      </c>
      <c r="AI170" s="110">
        <f t="shared" si="296"/>
        <v>0</v>
      </c>
      <c r="AJ170" s="110">
        <f t="shared" si="296"/>
        <v>0</v>
      </c>
      <c r="AK170" s="110">
        <f t="shared" si="296"/>
        <v>0</v>
      </c>
      <c r="AL170" s="110">
        <f t="shared" si="296"/>
        <v>7392104</v>
      </c>
      <c r="AM170" s="110">
        <f t="shared" si="296"/>
        <v>0</v>
      </c>
      <c r="AN170" s="110">
        <f t="shared" si="296"/>
        <v>7392104</v>
      </c>
      <c r="AO170" s="110">
        <f t="shared" si="296"/>
        <v>0</v>
      </c>
      <c r="AP170" s="110">
        <f t="shared" si="296"/>
        <v>0</v>
      </c>
      <c r="AQ170" s="110">
        <f t="shared" si="296"/>
        <v>7304559</v>
      </c>
      <c r="AR170" s="110">
        <f t="shared" si="296"/>
        <v>0</v>
      </c>
      <c r="AS170" s="110">
        <f t="shared" si="296"/>
        <v>7304559</v>
      </c>
      <c r="AT170" s="110">
        <f t="shared" si="296"/>
        <v>0</v>
      </c>
      <c r="AU170" s="110">
        <f t="shared" si="296"/>
        <v>0</v>
      </c>
      <c r="AV170" s="110">
        <f t="shared" si="296"/>
        <v>0</v>
      </c>
      <c r="AW170" s="110">
        <f t="shared" si="296"/>
        <v>0</v>
      </c>
      <c r="AX170" s="110">
        <f t="shared" si="296"/>
        <v>0</v>
      </c>
      <c r="AY170" s="110">
        <f t="shared" si="296"/>
        <v>7304559</v>
      </c>
      <c r="AZ170" s="110">
        <f t="shared" si="296"/>
        <v>0</v>
      </c>
      <c r="BA170" s="110">
        <f t="shared" si="296"/>
        <v>7304559</v>
      </c>
      <c r="BB170" s="110">
        <f t="shared" si="296"/>
        <v>0</v>
      </c>
    </row>
    <row r="171" spans="1:54" s="150" customFormat="1" ht="30" x14ac:dyDescent="0.25">
      <c r="A171" s="35" t="s">
        <v>108</v>
      </c>
      <c r="B171" s="35"/>
      <c r="C171" s="35"/>
      <c r="D171" s="35"/>
      <c r="E171" s="120">
        <v>852</v>
      </c>
      <c r="F171" s="148" t="s">
        <v>101</v>
      </c>
      <c r="G171" s="148" t="s">
        <v>11</v>
      </c>
      <c r="H171" s="148" t="s">
        <v>152</v>
      </c>
      <c r="I171" s="143" t="s">
        <v>109</v>
      </c>
      <c r="J171" s="110">
        <f>'6.ВС'!J229</f>
        <v>7868000</v>
      </c>
      <c r="K171" s="110">
        <f>'6.ВС'!K229</f>
        <v>0</v>
      </c>
      <c r="L171" s="110">
        <f>'6.ВС'!L229</f>
        <v>7868000</v>
      </c>
      <c r="M171" s="110">
        <f>'6.ВС'!M229</f>
        <v>0</v>
      </c>
      <c r="N171" s="110">
        <f>'6.ВС'!N229</f>
        <v>180921</v>
      </c>
      <c r="O171" s="110">
        <f>'6.ВС'!O229</f>
        <v>0</v>
      </c>
      <c r="P171" s="110">
        <f>'6.ВС'!P229</f>
        <v>180921</v>
      </c>
      <c r="Q171" s="110">
        <f>'6.ВС'!Q229</f>
        <v>0</v>
      </c>
      <c r="R171" s="110">
        <f>'6.ВС'!R229</f>
        <v>8048921</v>
      </c>
      <c r="S171" s="110">
        <f>'6.ВС'!S229</f>
        <v>0</v>
      </c>
      <c r="T171" s="110">
        <f>'6.ВС'!T229</f>
        <v>8048921</v>
      </c>
      <c r="U171" s="110">
        <f>'6.ВС'!U229</f>
        <v>0</v>
      </c>
      <c r="V171" s="110"/>
      <c r="W171" s="110"/>
      <c r="X171" s="110"/>
      <c r="Y171" s="110"/>
      <c r="Z171" s="110"/>
      <c r="AA171" s="110"/>
      <c r="AB171" s="110"/>
      <c r="AC171" s="110"/>
      <c r="AD171" s="110">
        <f>'6.ВС'!AE229</f>
        <v>7392104</v>
      </c>
      <c r="AE171" s="110">
        <f>'6.ВС'!AF229</f>
        <v>0</v>
      </c>
      <c r="AF171" s="110">
        <f>'6.ВС'!AG229</f>
        <v>7392104</v>
      </c>
      <c r="AG171" s="110">
        <f>'6.ВС'!AH229</f>
        <v>0</v>
      </c>
      <c r="AH171" s="110">
        <f>'6.ВС'!AI229</f>
        <v>0</v>
      </c>
      <c r="AI171" s="110">
        <f>'6.ВС'!AJ229</f>
        <v>0</v>
      </c>
      <c r="AJ171" s="110">
        <f>'6.ВС'!AK229</f>
        <v>0</v>
      </c>
      <c r="AK171" s="110">
        <f>'6.ВС'!AL229</f>
        <v>0</v>
      </c>
      <c r="AL171" s="110">
        <f>'6.ВС'!AM229</f>
        <v>7392104</v>
      </c>
      <c r="AM171" s="110">
        <f>'6.ВС'!AN229</f>
        <v>0</v>
      </c>
      <c r="AN171" s="110">
        <f>'6.ВС'!AO229</f>
        <v>7392104</v>
      </c>
      <c r="AO171" s="110">
        <f>'6.ВС'!AP229</f>
        <v>0</v>
      </c>
      <c r="AP171" s="110">
        <f>'6.ВС'!AQ229</f>
        <v>0</v>
      </c>
      <c r="AQ171" s="110">
        <f>'6.ВС'!AR229</f>
        <v>7304559</v>
      </c>
      <c r="AR171" s="110">
        <f>'6.ВС'!AS229</f>
        <v>0</v>
      </c>
      <c r="AS171" s="110">
        <f>'6.ВС'!AT229</f>
        <v>7304559</v>
      </c>
      <c r="AT171" s="110">
        <f>'6.ВС'!AU229</f>
        <v>0</v>
      </c>
      <c r="AU171" s="110">
        <f>'6.ВС'!AV229</f>
        <v>0</v>
      </c>
      <c r="AV171" s="110">
        <f>'6.ВС'!AW229</f>
        <v>0</v>
      </c>
      <c r="AW171" s="110">
        <f>'6.ВС'!AX229</f>
        <v>0</v>
      </c>
      <c r="AX171" s="110">
        <f>'6.ВС'!AY229</f>
        <v>0</v>
      </c>
      <c r="AY171" s="110">
        <f>'6.ВС'!AR229</f>
        <v>7304559</v>
      </c>
      <c r="AZ171" s="110">
        <f>'6.ВС'!AS229</f>
        <v>0</v>
      </c>
      <c r="BA171" s="110">
        <f>'6.ВС'!AT229</f>
        <v>7304559</v>
      </c>
      <c r="BB171" s="110">
        <f>'6.ВС'!AU229</f>
        <v>0</v>
      </c>
    </row>
    <row r="172" spans="1:54" s="150" customFormat="1" ht="30" x14ac:dyDescent="0.25">
      <c r="A172" s="177" t="s">
        <v>155</v>
      </c>
      <c r="F172" s="178" t="s">
        <v>101</v>
      </c>
      <c r="G172" s="178" t="s">
        <v>11</v>
      </c>
      <c r="H172" s="178" t="s">
        <v>156</v>
      </c>
      <c r="I172" s="181" t="s">
        <v>61</v>
      </c>
      <c r="J172" s="110">
        <f t="shared" si="296"/>
        <v>10000</v>
      </c>
      <c r="K172" s="110">
        <f t="shared" si="296"/>
        <v>0</v>
      </c>
      <c r="L172" s="110">
        <f t="shared" si="296"/>
        <v>10000</v>
      </c>
      <c r="M172" s="110">
        <f t="shared" si="296"/>
        <v>0</v>
      </c>
      <c r="N172" s="110">
        <f t="shared" si="296"/>
        <v>158550</v>
      </c>
      <c r="O172" s="110">
        <f t="shared" si="296"/>
        <v>0</v>
      </c>
      <c r="P172" s="110">
        <f t="shared" si="296"/>
        <v>158550</v>
      </c>
      <c r="Q172" s="110">
        <f t="shared" si="296"/>
        <v>0</v>
      </c>
      <c r="R172" s="110">
        <f t="shared" si="296"/>
        <v>168550</v>
      </c>
      <c r="S172" s="110">
        <f t="shared" si="296"/>
        <v>0</v>
      </c>
      <c r="T172" s="110">
        <f t="shared" si="296"/>
        <v>168550</v>
      </c>
      <c r="U172" s="110">
        <f t="shared" si="296"/>
        <v>0</v>
      </c>
      <c r="V172" s="110"/>
      <c r="W172" s="110"/>
      <c r="X172" s="110"/>
      <c r="Y172" s="110"/>
      <c r="Z172" s="110"/>
      <c r="AA172" s="110"/>
      <c r="AB172" s="110"/>
      <c r="AC172" s="110"/>
      <c r="AD172" s="110">
        <f t="shared" si="296"/>
        <v>0</v>
      </c>
      <c r="AE172" s="110">
        <f t="shared" si="296"/>
        <v>0</v>
      </c>
      <c r="AF172" s="110">
        <f t="shared" si="296"/>
        <v>0</v>
      </c>
      <c r="AG172" s="110">
        <f t="shared" si="296"/>
        <v>0</v>
      </c>
      <c r="AH172" s="110">
        <f t="shared" si="296"/>
        <v>0</v>
      </c>
      <c r="AI172" s="110">
        <f t="shared" si="296"/>
        <v>0</v>
      </c>
      <c r="AJ172" s="110">
        <f t="shared" si="296"/>
        <v>0</v>
      </c>
      <c r="AK172" s="110">
        <f t="shared" si="296"/>
        <v>0</v>
      </c>
      <c r="AL172" s="110">
        <f t="shared" si="296"/>
        <v>0</v>
      </c>
      <c r="AM172" s="110">
        <f t="shared" si="296"/>
        <v>0</v>
      </c>
      <c r="AN172" s="110">
        <f t="shared" si="296"/>
        <v>0</v>
      </c>
      <c r="AO172" s="110">
        <f t="shared" si="296"/>
        <v>0</v>
      </c>
      <c r="AP172" s="110">
        <f t="shared" si="296"/>
        <v>0</v>
      </c>
      <c r="AQ172" s="110">
        <f t="shared" si="296"/>
        <v>0</v>
      </c>
      <c r="AR172" s="110">
        <f t="shared" si="296"/>
        <v>0</v>
      </c>
      <c r="AS172" s="110">
        <f t="shared" si="296"/>
        <v>0</v>
      </c>
      <c r="AT172" s="110">
        <f t="shared" si="296"/>
        <v>0</v>
      </c>
      <c r="AU172" s="110">
        <f t="shared" si="296"/>
        <v>0</v>
      </c>
      <c r="AV172" s="110">
        <f t="shared" si="296"/>
        <v>0</v>
      </c>
      <c r="AW172" s="110">
        <f t="shared" si="296"/>
        <v>0</v>
      </c>
      <c r="AX172" s="110">
        <f t="shared" si="296"/>
        <v>0</v>
      </c>
      <c r="AY172" s="110">
        <f t="shared" si="296"/>
        <v>0</v>
      </c>
      <c r="AZ172" s="110">
        <f t="shared" si="296"/>
        <v>0</v>
      </c>
      <c r="BA172" s="110">
        <f t="shared" si="296"/>
        <v>0</v>
      </c>
      <c r="BB172" s="110">
        <f t="shared" si="296"/>
        <v>0</v>
      </c>
    </row>
    <row r="173" spans="1:54" s="150" customFormat="1" ht="75" x14ac:dyDescent="0.25">
      <c r="A173" s="177" t="s">
        <v>53</v>
      </c>
      <c r="F173" s="178" t="s">
        <v>101</v>
      </c>
      <c r="G173" s="178" t="s">
        <v>11</v>
      </c>
      <c r="H173" s="178" t="s">
        <v>156</v>
      </c>
      <c r="I173" s="178" t="s">
        <v>107</v>
      </c>
      <c r="J173" s="110">
        <f t="shared" si="296"/>
        <v>10000</v>
      </c>
      <c r="K173" s="110">
        <f t="shared" si="296"/>
        <v>0</v>
      </c>
      <c r="L173" s="110">
        <f t="shared" si="296"/>
        <v>10000</v>
      </c>
      <c r="M173" s="110">
        <f t="shared" si="296"/>
        <v>0</v>
      </c>
      <c r="N173" s="110">
        <f t="shared" si="296"/>
        <v>158550</v>
      </c>
      <c r="O173" s="110">
        <f t="shared" si="296"/>
        <v>0</v>
      </c>
      <c r="P173" s="110">
        <f t="shared" si="296"/>
        <v>158550</v>
      </c>
      <c r="Q173" s="110">
        <f t="shared" si="296"/>
        <v>0</v>
      </c>
      <c r="R173" s="110">
        <f t="shared" si="296"/>
        <v>168550</v>
      </c>
      <c r="S173" s="110">
        <f t="shared" si="296"/>
        <v>0</v>
      </c>
      <c r="T173" s="110">
        <f t="shared" si="296"/>
        <v>168550</v>
      </c>
      <c r="U173" s="110">
        <f t="shared" si="296"/>
        <v>0</v>
      </c>
      <c r="V173" s="110"/>
      <c r="W173" s="110"/>
      <c r="X173" s="110"/>
      <c r="Y173" s="110"/>
      <c r="Z173" s="110"/>
      <c r="AA173" s="110"/>
      <c r="AB173" s="110"/>
      <c r="AC173" s="110"/>
      <c r="AD173" s="110">
        <f t="shared" si="296"/>
        <v>0</v>
      </c>
      <c r="AE173" s="110">
        <f t="shared" si="296"/>
        <v>0</v>
      </c>
      <c r="AF173" s="110">
        <f t="shared" si="296"/>
        <v>0</v>
      </c>
      <c r="AG173" s="110">
        <f t="shared" si="296"/>
        <v>0</v>
      </c>
      <c r="AH173" s="110">
        <f t="shared" si="296"/>
        <v>0</v>
      </c>
      <c r="AI173" s="110">
        <f t="shared" si="296"/>
        <v>0</v>
      </c>
      <c r="AJ173" s="110">
        <f t="shared" si="296"/>
        <v>0</v>
      </c>
      <c r="AK173" s="110">
        <f t="shared" si="296"/>
        <v>0</v>
      </c>
      <c r="AL173" s="110">
        <f t="shared" si="296"/>
        <v>0</v>
      </c>
      <c r="AM173" s="110">
        <f t="shared" si="296"/>
        <v>0</v>
      </c>
      <c r="AN173" s="110">
        <f t="shared" si="296"/>
        <v>0</v>
      </c>
      <c r="AO173" s="110">
        <f t="shared" si="296"/>
        <v>0</v>
      </c>
      <c r="AP173" s="110">
        <f t="shared" si="296"/>
        <v>0</v>
      </c>
      <c r="AQ173" s="110">
        <f t="shared" si="296"/>
        <v>0</v>
      </c>
      <c r="AR173" s="110">
        <f t="shared" si="296"/>
        <v>0</v>
      </c>
      <c r="AS173" s="110">
        <f t="shared" si="296"/>
        <v>0</v>
      </c>
      <c r="AT173" s="110">
        <f t="shared" si="296"/>
        <v>0</v>
      </c>
      <c r="AU173" s="110">
        <f t="shared" si="296"/>
        <v>0</v>
      </c>
      <c r="AV173" s="110">
        <f t="shared" si="296"/>
        <v>0</v>
      </c>
      <c r="AW173" s="110">
        <f t="shared" si="296"/>
        <v>0</v>
      </c>
      <c r="AX173" s="110">
        <f t="shared" si="296"/>
        <v>0</v>
      </c>
      <c r="AY173" s="110">
        <f t="shared" si="296"/>
        <v>0</v>
      </c>
      <c r="AZ173" s="110">
        <f t="shared" si="296"/>
        <v>0</v>
      </c>
      <c r="BA173" s="110">
        <f t="shared" si="296"/>
        <v>0</v>
      </c>
      <c r="BB173" s="110">
        <f t="shared" si="296"/>
        <v>0</v>
      </c>
    </row>
    <row r="174" spans="1:54" s="150" customFormat="1" ht="30" x14ac:dyDescent="0.25">
      <c r="A174" s="177" t="s">
        <v>108</v>
      </c>
      <c r="F174" s="178" t="s">
        <v>101</v>
      </c>
      <c r="G174" s="178" t="s">
        <v>11</v>
      </c>
      <c r="H174" s="178" t="s">
        <v>156</v>
      </c>
      <c r="I174" s="178" t="s">
        <v>109</v>
      </c>
      <c r="J174" s="110">
        <f>'6.ВС'!J232</f>
        <v>10000</v>
      </c>
      <c r="K174" s="110">
        <f>'6.ВС'!K232</f>
        <v>0</v>
      </c>
      <c r="L174" s="110">
        <f>'6.ВС'!L232</f>
        <v>10000</v>
      </c>
      <c r="M174" s="110">
        <f>'6.ВС'!M232</f>
        <v>0</v>
      </c>
      <c r="N174" s="110">
        <f>'6.ВС'!N232</f>
        <v>158550</v>
      </c>
      <c r="O174" s="110">
        <f>'6.ВС'!O232</f>
        <v>0</v>
      </c>
      <c r="P174" s="110">
        <f>'6.ВС'!P232</f>
        <v>158550</v>
      </c>
      <c r="Q174" s="110">
        <f>'6.ВС'!Q232</f>
        <v>0</v>
      </c>
      <c r="R174" s="110">
        <f>'6.ВС'!R232</f>
        <v>168550</v>
      </c>
      <c r="S174" s="110">
        <f>'6.ВС'!S232</f>
        <v>0</v>
      </c>
      <c r="T174" s="110">
        <f>'6.ВС'!T232</f>
        <v>168550</v>
      </c>
      <c r="U174" s="110">
        <f>'6.ВС'!U232</f>
        <v>0</v>
      </c>
      <c r="V174" s="110"/>
      <c r="W174" s="110"/>
      <c r="X174" s="110"/>
      <c r="Y174" s="110"/>
      <c r="Z174" s="110"/>
      <c r="AA174" s="110"/>
      <c r="AB174" s="110"/>
      <c r="AC174" s="110"/>
      <c r="AD174" s="110">
        <f>'6.ВС'!AE232</f>
        <v>0</v>
      </c>
      <c r="AE174" s="110">
        <f>'6.ВС'!AF232</f>
        <v>0</v>
      </c>
      <c r="AF174" s="110">
        <f>'6.ВС'!AG232</f>
        <v>0</v>
      </c>
      <c r="AG174" s="110">
        <f>'6.ВС'!AH232</f>
        <v>0</v>
      </c>
      <c r="AH174" s="110">
        <f>'6.ВС'!AI232</f>
        <v>0</v>
      </c>
      <c r="AI174" s="110">
        <f>'6.ВС'!AJ232</f>
        <v>0</v>
      </c>
      <c r="AJ174" s="110">
        <f>'6.ВС'!AK232</f>
        <v>0</v>
      </c>
      <c r="AK174" s="110">
        <f>'6.ВС'!AL232</f>
        <v>0</v>
      </c>
      <c r="AL174" s="110">
        <f>'6.ВС'!AM232</f>
        <v>0</v>
      </c>
      <c r="AM174" s="110">
        <f>'6.ВС'!AN232</f>
        <v>0</v>
      </c>
      <c r="AN174" s="110">
        <f>'6.ВС'!AO232</f>
        <v>0</v>
      </c>
      <c r="AO174" s="110">
        <f>'6.ВС'!AP232</f>
        <v>0</v>
      </c>
      <c r="AP174" s="110">
        <f>'6.ВС'!AQ232</f>
        <v>0</v>
      </c>
      <c r="AQ174" s="110">
        <f>'6.ВС'!AR232</f>
        <v>0</v>
      </c>
      <c r="AR174" s="110">
        <f>'6.ВС'!AS232</f>
        <v>0</v>
      </c>
      <c r="AS174" s="110">
        <f>'6.ВС'!AT232</f>
        <v>0</v>
      </c>
      <c r="AT174" s="110">
        <f>'6.ВС'!AU232</f>
        <v>0</v>
      </c>
      <c r="AU174" s="110">
        <f>'6.ВС'!AV232</f>
        <v>0</v>
      </c>
      <c r="AV174" s="110">
        <f>'6.ВС'!AW232</f>
        <v>0</v>
      </c>
      <c r="AW174" s="110">
        <f>'6.ВС'!AX232</f>
        <v>0</v>
      </c>
      <c r="AX174" s="110">
        <f>'6.ВС'!AY232</f>
        <v>0</v>
      </c>
      <c r="AY174" s="110">
        <f>'6.ВС'!AR232</f>
        <v>0</v>
      </c>
      <c r="AZ174" s="110">
        <f>'6.ВС'!AS232</f>
        <v>0</v>
      </c>
      <c r="BA174" s="110">
        <f>'6.ВС'!AT232</f>
        <v>0</v>
      </c>
      <c r="BB174" s="110">
        <f>'6.ВС'!AU232</f>
        <v>0</v>
      </c>
    </row>
    <row r="175" spans="1:54" s="109" customFormat="1" ht="45" hidden="1" x14ac:dyDescent="0.25">
      <c r="A175" s="155" t="s">
        <v>153</v>
      </c>
      <c r="B175" s="35"/>
      <c r="C175" s="35"/>
      <c r="D175" s="35"/>
      <c r="E175" s="120">
        <v>852</v>
      </c>
      <c r="F175" s="148" t="s">
        <v>101</v>
      </c>
      <c r="G175" s="148" t="s">
        <v>11</v>
      </c>
      <c r="H175" s="148" t="s">
        <v>154</v>
      </c>
      <c r="I175" s="148"/>
      <c r="J175" s="110">
        <f t="shared" ref="J175:BB176" si="297">J176</f>
        <v>2909400</v>
      </c>
      <c r="K175" s="110">
        <f t="shared" si="297"/>
        <v>0</v>
      </c>
      <c r="L175" s="110">
        <f t="shared" si="297"/>
        <v>2909400</v>
      </c>
      <c r="M175" s="110">
        <f t="shared" si="297"/>
        <v>0</v>
      </c>
      <c r="N175" s="110">
        <f t="shared" si="297"/>
        <v>0</v>
      </c>
      <c r="O175" s="110">
        <f t="shared" si="297"/>
        <v>0</v>
      </c>
      <c r="P175" s="110">
        <f t="shared" si="297"/>
        <v>0</v>
      </c>
      <c r="Q175" s="110">
        <f t="shared" si="297"/>
        <v>0</v>
      </c>
      <c r="R175" s="110">
        <f t="shared" si="297"/>
        <v>2909400</v>
      </c>
      <c r="S175" s="110">
        <f t="shared" si="297"/>
        <v>0</v>
      </c>
      <c r="T175" s="110">
        <f t="shared" si="297"/>
        <v>2909400</v>
      </c>
      <c r="U175" s="110">
        <f t="shared" si="297"/>
        <v>0</v>
      </c>
      <c r="V175" s="110"/>
      <c r="W175" s="110"/>
      <c r="X175" s="110"/>
      <c r="Y175" s="110"/>
      <c r="Z175" s="110"/>
      <c r="AA175" s="110"/>
      <c r="AB175" s="110"/>
      <c r="AC175" s="110"/>
      <c r="AD175" s="110">
        <f t="shared" si="297"/>
        <v>2909400</v>
      </c>
      <c r="AE175" s="110">
        <f t="shared" si="297"/>
        <v>0</v>
      </c>
      <c r="AF175" s="110">
        <f t="shared" si="297"/>
        <v>2909400</v>
      </c>
      <c r="AG175" s="110">
        <f t="shared" si="297"/>
        <v>0</v>
      </c>
      <c r="AH175" s="110">
        <f t="shared" si="297"/>
        <v>0</v>
      </c>
      <c r="AI175" s="110">
        <f t="shared" si="297"/>
        <v>0</v>
      </c>
      <c r="AJ175" s="110">
        <f t="shared" si="297"/>
        <v>0</v>
      </c>
      <c r="AK175" s="110">
        <f t="shared" si="297"/>
        <v>0</v>
      </c>
      <c r="AL175" s="110">
        <f t="shared" si="297"/>
        <v>2909400</v>
      </c>
      <c r="AM175" s="110">
        <f t="shared" si="297"/>
        <v>0</v>
      </c>
      <c r="AN175" s="110">
        <f t="shared" si="297"/>
        <v>2909400</v>
      </c>
      <c r="AO175" s="110">
        <f t="shared" si="297"/>
        <v>0</v>
      </c>
      <c r="AP175" s="110">
        <f t="shared" si="297"/>
        <v>0</v>
      </c>
      <c r="AQ175" s="110">
        <f t="shared" si="297"/>
        <v>2909400</v>
      </c>
      <c r="AR175" s="110">
        <f t="shared" si="297"/>
        <v>0</v>
      </c>
      <c r="AS175" s="110">
        <f t="shared" si="297"/>
        <v>2909400</v>
      </c>
      <c r="AT175" s="110">
        <f t="shared" si="297"/>
        <v>0</v>
      </c>
      <c r="AU175" s="110">
        <f t="shared" si="297"/>
        <v>0</v>
      </c>
      <c r="AV175" s="110">
        <f t="shared" si="297"/>
        <v>0</v>
      </c>
      <c r="AW175" s="110">
        <f t="shared" si="297"/>
        <v>0</v>
      </c>
      <c r="AX175" s="110">
        <f t="shared" si="297"/>
        <v>0</v>
      </c>
      <c r="AY175" s="110">
        <f t="shared" si="297"/>
        <v>2909400</v>
      </c>
      <c r="AZ175" s="110">
        <f t="shared" si="297"/>
        <v>0</v>
      </c>
      <c r="BA175" s="110">
        <f t="shared" si="297"/>
        <v>2909400</v>
      </c>
      <c r="BB175" s="110">
        <f t="shared" si="297"/>
        <v>0</v>
      </c>
    </row>
    <row r="176" spans="1:54" s="109" customFormat="1" ht="75" hidden="1" x14ac:dyDescent="0.25">
      <c r="A176" s="35" t="s">
        <v>53</v>
      </c>
      <c r="B176" s="35"/>
      <c r="C176" s="35"/>
      <c r="D176" s="35"/>
      <c r="E176" s="120">
        <v>852</v>
      </c>
      <c r="F176" s="148" t="s">
        <v>101</v>
      </c>
      <c r="G176" s="148" t="s">
        <v>11</v>
      </c>
      <c r="H176" s="148" t="s">
        <v>154</v>
      </c>
      <c r="I176" s="148" t="s">
        <v>107</v>
      </c>
      <c r="J176" s="110">
        <f t="shared" si="297"/>
        <v>2909400</v>
      </c>
      <c r="K176" s="110">
        <f t="shared" si="297"/>
        <v>0</v>
      </c>
      <c r="L176" s="110">
        <f t="shared" si="297"/>
        <v>2909400</v>
      </c>
      <c r="M176" s="110">
        <f t="shared" si="297"/>
        <v>0</v>
      </c>
      <c r="N176" s="110">
        <f t="shared" si="297"/>
        <v>0</v>
      </c>
      <c r="O176" s="110">
        <f t="shared" si="297"/>
        <v>0</v>
      </c>
      <c r="P176" s="110">
        <f t="shared" si="297"/>
        <v>0</v>
      </c>
      <c r="Q176" s="110">
        <f t="shared" si="297"/>
        <v>0</v>
      </c>
      <c r="R176" s="110">
        <f t="shared" si="297"/>
        <v>2909400</v>
      </c>
      <c r="S176" s="110">
        <f t="shared" si="297"/>
        <v>0</v>
      </c>
      <c r="T176" s="110">
        <f t="shared" si="297"/>
        <v>2909400</v>
      </c>
      <c r="U176" s="110">
        <f t="shared" si="297"/>
        <v>0</v>
      </c>
      <c r="V176" s="110"/>
      <c r="W176" s="110"/>
      <c r="X176" s="110"/>
      <c r="Y176" s="110"/>
      <c r="Z176" s="110"/>
      <c r="AA176" s="110"/>
      <c r="AB176" s="110"/>
      <c r="AC176" s="110"/>
      <c r="AD176" s="110">
        <f t="shared" si="297"/>
        <v>2909400</v>
      </c>
      <c r="AE176" s="110">
        <f t="shared" si="297"/>
        <v>0</v>
      </c>
      <c r="AF176" s="110">
        <f t="shared" si="297"/>
        <v>2909400</v>
      </c>
      <c r="AG176" s="110">
        <f t="shared" si="297"/>
        <v>0</v>
      </c>
      <c r="AH176" s="110">
        <f t="shared" si="297"/>
        <v>0</v>
      </c>
      <c r="AI176" s="110">
        <f t="shared" si="297"/>
        <v>0</v>
      </c>
      <c r="AJ176" s="110">
        <f t="shared" si="297"/>
        <v>0</v>
      </c>
      <c r="AK176" s="110">
        <f t="shared" si="297"/>
        <v>0</v>
      </c>
      <c r="AL176" s="110">
        <f t="shared" si="297"/>
        <v>2909400</v>
      </c>
      <c r="AM176" s="110">
        <f t="shared" si="297"/>
        <v>0</v>
      </c>
      <c r="AN176" s="110">
        <f t="shared" si="297"/>
        <v>2909400</v>
      </c>
      <c r="AO176" s="110">
        <f t="shared" si="297"/>
        <v>0</v>
      </c>
      <c r="AP176" s="110">
        <f t="shared" si="297"/>
        <v>0</v>
      </c>
      <c r="AQ176" s="110">
        <f t="shared" si="297"/>
        <v>2909400</v>
      </c>
      <c r="AR176" s="110">
        <f t="shared" si="297"/>
        <v>0</v>
      </c>
      <c r="AS176" s="110">
        <f t="shared" si="297"/>
        <v>2909400</v>
      </c>
      <c r="AT176" s="110">
        <f t="shared" si="297"/>
        <v>0</v>
      </c>
      <c r="AU176" s="110">
        <f t="shared" si="297"/>
        <v>0</v>
      </c>
      <c r="AV176" s="110">
        <f t="shared" si="297"/>
        <v>0</v>
      </c>
      <c r="AW176" s="110">
        <f t="shared" si="297"/>
        <v>0</v>
      </c>
      <c r="AX176" s="110">
        <f t="shared" si="297"/>
        <v>0</v>
      </c>
      <c r="AY176" s="110">
        <f t="shared" si="297"/>
        <v>2909400</v>
      </c>
      <c r="AZ176" s="110">
        <f t="shared" si="297"/>
        <v>0</v>
      </c>
      <c r="BA176" s="110">
        <f t="shared" si="297"/>
        <v>2909400</v>
      </c>
      <c r="BB176" s="110">
        <f t="shared" si="297"/>
        <v>0</v>
      </c>
    </row>
    <row r="177" spans="1:54" s="109" customFormat="1" ht="30" hidden="1" x14ac:dyDescent="0.25">
      <c r="A177" s="35" t="s">
        <v>108</v>
      </c>
      <c r="B177" s="35"/>
      <c r="C177" s="35"/>
      <c r="D177" s="35"/>
      <c r="E177" s="120">
        <v>852</v>
      </c>
      <c r="F177" s="148" t="s">
        <v>101</v>
      </c>
      <c r="G177" s="148" t="s">
        <v>11</v>
      </c>
      <c r="H177" s="148" t="s">
        <v>154</v>
      </c>
      <c r="I177" s="143" t="s">
        <v>109</v>
      </c>
      <c r="J177" s="110">
        <f>'6.ВС'!J235</f>
        <v>2909400</v>
      </c>
      <c r="K177" s="110">
        <f>'6.ВС'!K235</f>
        <v>0</v>
      </c>
      <c r="L177" s="110">
        <f>'6.ВС'!L235</f>
        <v>2909400</v>
      </c>
      <c r="M177" s="110">
        <f>'6.ВС'!M235</f>
        <v>0</v>
      </c>
      <c r="N177" s="110">
        <f>'6.ВС'!N235</f>
        <v>0</v>
      </c>
      <c r="O177" s="110">
        <f>'6.ВС'!O235</f>
        <v>0</v>
      </c>
      <c r="P177" s="110">
        <f>'6.ВС'!P235</f>
        <v>0</v>
      </c>
      <c r="Q177" s="110">
        <f>'6.ВС'!Q235</f>
        <v>0</v>
      </c>
      <c r="R177" s="110">
        <f>'6.ВС'!R235</f>
        <v>2909400</v>
      </c>
      <c r="S177" s="110">
        <f>'6.ВС'!S235</f>
        <v>0</v>
      </c>
      <c r="T177" s="110">
        <f>'6.ВС'!T235</f>
        <v>2909400</v>
      </c>
      <c r="U177" s="110">
        <f>'6.ВС'!U235</f>
        <v>0</v>
      </c>
      <c r="V177" s="110"/>
      <c r="W177" s="110"/>
      <c r="X177" s="110"/>
      <c r="Y177" s="110"/>
      <c r="Z177" s="110"/>
      <c r="AA177" s="110"/>
      <c r="AB177" s="110"/>
      <c r="AC177" s="110"/>
      <c r="AD177" s="110">
        <f>'6.ВС'!AE235</f>
        <v>2909400</v>
      </c>
      <c r="AE177" s="110">
        <f>'6.ВС'!AF235</f>
        <v>0</v>
      </c>
      <c r="AF177" s="110">
        <f>'6.ВС'!AG235</f>
        <v>2909400</v>
      </c>
      <c r="AG177" s="110">
        <f>'6.ВС'!AH235</f>
        <v>0</v>
      </c>
      <c r="AH177" s="110">
        <f>'6.ВС'!AI235</f>
        <v>0</v>
      </c>
      <c r="AI177" s="110">
        <f>'6.ВС'!AJ235</f>
        <v>0</v>
      </c>
      <c r="AJ177" s="110">
        <f>'6.ВС'!AK235</f>
        <v>0</v>
      </c>
      <c r="AK177" s="110">
        <f>'6.ВС'!AL235</f>
        <v>0</v>
      </c>
      <c r="AL177" s="110">
        <f>'6.ВС'!AM235</f>
        <v>2909400</v>
      </c>
      <c r="AM177" s="110">
        <f>'6.ВС'!AN235</f>
        <v>0</v>
      </c>
      <c r="AN177" s="110">
        <f>'6.ВС'!AO235</f>
        <v>2909400</v>
      </c>
      <c r="AO177" s="110">
        <f>'6.ВС'!AP235</f>
        <v>0</v>
      </c>
      <c r="AP177" s="110">
        <f>'6.ВС'!AQ235</f>
        <v>0</v>
      </c>
      <c r="AQ177" s="110">
        <f>'6.ВС'!AR235</f>
        <v>2909400</v>
      </c>
      <c r="AR177" s="110">
        <f>'6.ВС'!AS235</f>
        <v>0</v>
      </c>
      <c r="AS177" s="110">
        <f>'6.ВС'!AT235</f>
        <v>2909400</v>
      </c>
      <c r="AT177" s="110">
        <f>'6.ВС'!AU235</f>
        <v>0</v>
      </c>
      <c r="AU177" s="110">
        <f>'6.ВС'!AV235</f>
        <v>0</v>
      </c>
      <c r="AV177" s="110">
        <f>'6.ВС'!AW235</f>
        <v>0</v>
      </c>
      <c r="AW177" s="110">
        <f>'6.ВС'!AX235</f>
        <v>0</v>
      </c>
      <c r="AX177" s="110">
        <f>'6.ВС'!AY235</f>
        <v>0</v>
      </c>
      <c r="AY177" s="110">
        <f>'6.ВС'!AR235</f>
        <v>2909400</v>
      </c>
      <c r="AZ177" s="110">
        <f>'6.ВС'!AS235</f>
        <v>0</v>
      </c>
      <c r="BA177" s="110">
        <f>'6.ВС'!AT235</f>
        <v>2909400</v>
      </c>
      <c r="BB177" s="110">
        <f>'6.ВС'!AU235</f>
        <v>0</v>
      </c>
    </row>
    <row r="178" spans="1:54" s="109" customFormat="1" ht="60" x14ac:dyDescent="0.25">
      <c r="A178" s="155" t="s">
        <v>157</v>
      </c>
      <c r="B178" s="35"/>
      <c r="C178" s="35"/>
      <c r="D178" s="35"/>
      <c r="E178" s="120">
        <v>852</v>
      </c>
      <c r="F178" s="148" t="s">
        <v>101</v>
      </c>
      <c r="G178" s="143" t="s">
        <v>11</v>
      </c>
      <c r="H178" s="148" t="s">
        <v>158</v>
      </c>
      <c r="I178" s="143"/>
      <c r="J178" s="110">
        <f t="shared" ref="J178:BB179" si="298">J179</f>
        <v>12000</v>
      </c>
      <c r="K178" s="110">
        <f t="shared" si="298"/>
        <v>0</v>
      </c>
      <c r="L178" s="110">
        <f t="shared" si="298"/>
        <v>12000</v>
      </c>
      <c r="M178" s="110">
        <f t="shared" si="298"/>
        <v>0</v>
      </c>
      <c r="N178" s="110">
        <f t="shared" si="298"/>
        <v>102397</v>
      </c>
      <c r="O178" s="110">
        <f t="shared" si="298"/>
        <v>0</v>
      </c>
      <c r="P178" s="110">
        <f t="shared" si="298"/>
        <v>102397</v>
      </c>
      <c r="Q178" s="110">
        <f t="shared" si="298"/>
        <v>0</v>
      </c>
      <c r="R178" s="110">
        <f t="shared" si="298"/>
        <v>114397</v>
      </c>
      <c r="S178" s="110">
        <f t="shared" si="298"/>
        <v>0</v>
      </c>
      <c r="T178" s="110">
        <f t="shared" si="298"/>
        <v>114397</v>
      </c>
      <c r="U178" s="110">
        <f t="shared" si="298"/>
        <v>0</v>
      </c>
      <c r="V178" s="110"/>
      <c r="W178" s="110"/>
      <c r="X178" s="110"/>
      <c r="Y178" s="110"/>
      <c r="Z178" s="110"/>
      <c r="AA178" s="110"/>
      <c r="AB178" s="110"/>
      <c r="AC178" s="110"/>
      <c r="AD178" s="110">
        <f t="shared" si="298"/>
        <v>0</v>
      </c>
      <c r="AE178" s="110">
        <f t="shared" si="298"/>
        <v>0</v>
      </c>
      <c r="AF178" s="110">
        <f t="shared" si="298"/>
        <v>0</v>
      </c>
      <c r="AG178" s="110">
        <f t="shared" si="298"/>
        <v>0</v>
      </c>
      <c r="AH178" s="110">
        <f t="shared" si="298"/>
        <v>0</v>
      </c>
      <c r="AI178" s="110">
        <f t="shared" si="298"/>
        <v>0</v>
      </c>
      <c r="AJ178" s="110">
        <f t="shared" si="298"/>
        <v>0</v>
      </c>
      <c r="AK178" s="110">
        <f t="shared" si="298"/>
        <v>0</v>
      </c>
      <c r="AL178" s="110">
        <f t="shared" si="298"/>
        <v>0</v>
      </c>
      <c r="AM178" s="110">
        <f t="shared" si="298"/>
        <v>0</v>
      </c>
      <c r="AN178" s="110">
        <f t="shared" si="298"/>
        <v>0</v>
      </c>
      <c r="AO178" s="110">
        <f t="shared" si="298"/>
        <v>0</v>
      </c>
      <c r="AP178" s="110">
        <f t="shared" si="298"/>
        <v>0</v>
      </c>
      <c r="AQ178" s="110">
        <f t="shared" si="298"/>
        <v>0</v>
      </c>
      <c r="AR178" s="110">
        <f t="shared" si="298"/>
        <v>0</v>
      </c>
      <c r="AS178" s="110">
        <f t="shared" si="298"/>
        <v>0</v>
      </c>
      <c r="AT178" s="110">
        <f t="shared" si="298"/>
        <v>0</v>
      </c>
      <c r="AU178" s="110">
        <f t="shared" si="298"/>
        <v>0</v>
      </c>
      <c r="AV178" s="110">
        <f t="shared" si="298"/>
        <v>0</v>
      </c>
      <c r="AW178" s="110">
        <f t="shared" si="298"/>
        <v>0</v>
      </c>
      <c r="AX178" s="110">
        <f t="shared" si="298"/>
        <v>0</v>
      </c>
      <c r="AY178" s="110">
        <f t="shared" si="298"/>
        <v>0</v>
      </c>
      <c r="AZ178" s="110">
        <f t="shared" si="298"/>
        <v>0</v>
      </c>
      <c r="BA178" s="110">
        <f t="shared" si="298"/>
        <v>0</v>
      </c>
      <c r="BB178" s="110">
        <f t="shared" si="298"/>
        <v>0</v>
      </c>
    </row>
    <row r="179" spans="1:54" s="109" customFormat="1" ht="75" x14ac:dyDescent="0.25">
      <c r="A179" s="35" t="s">
        <v>53</v>
      </c>
      <c r="B179" s="35"/>
      <c r="C179" s="35"/>
      <c r="D179" s="35"/>
      <c r="E179" s="120">
        <v>852</v>
      </c>
      <c r="F179" s="143" t="s">
        <v>101</v>
      </c>
      <c r="G179" s="143" t="s">
        <v>11</v>
      </c>
      <c r="H179" s="148" t="s">
        <v>158</v>
      </c>
      <c r="I179" s="143" t="s">
        <v>107</v>
      </c>
      <c r="J179" s="110">
        <f t="shared" si="298"/>
        <v>12000</v>
      </c>
      <c r="K179" s="110">
        <f t="shared" si="298"/>
        <v>0</v>
      </c>
      <c r="L179" s="110">
        <f t="shared" si="298"/>
        <v>12000</v>
      </c>
      <c r="M179" s="110">
        <f t="shared" si="298"/>
        <v>0</v>
      </c>
      <c r="N179" s="110">
        <f t="shared" si="298"/>
        <v>102397</v>
      </c>
      <c r="O179" s="110">
        <f t="shared" si="298"/>
        <v>0</v>
      </c>
      <c r="P179" s="110">
        <f t="shared" si="298"/>
        <v>102397</v>
      </c>
      <c r="Q179" s="110">
        <f t="shared" si="298"/>
        <v>0</v>
      </c>
      <c r="R179" s="110">
        <f t="shared" si="298"/>
        <v>114397</v>
      </c>
      <c r="S179" s="110">
        <f t="shared" si="298"/>
        <v>0</v>
      </c>
      <c r="T179" s="110">
        <f t="shared" si="298"/>
        <v>114397</v>
      </c>
      <c r="U179" s="110">
        <f t="shared" si="298"/>
        <v>0</v>
      </c>
      <c r="V179" s="110"/>
      <c r="W179" s="110"/>
      <c r="X179" s="110"/>
      <c r="Y179" s="110"/>
      <c r="Z179" s="110"/>
      <c r="AA179" s="110"/>
      <c r="AB179" s="110"/>
      <c r="AC179" s="110"/>
      <c r="AD179" s="110">
        <f t="shared" si="298"/>
        <v>0</v>
      </c>
      <c r="AE179" s="110">
        <f t="shared" si="298"/>
        <v>0</v>
      </c>
      <c r="AF179" s="110">
        <f t="shared" si="298"/>
        <v>0</v>
      </c>
      <c r="AG179" s="110">
        <f t="shared" si="298"/>
        <v>0</v>
      </c>
      <c r="AH179" s="110">
        <f t="shared" si="298"/>
        <v>0</v>
      </c>
      <c r="AI179" s="110">
        <f t="shared" si="298"/>
        <v>0</v>
      </c>
      <c r="AJ179" s="110">
        <f t="shared" si="298"/>
        <v>0</v>
      </c>
      <c r="AK179" s="110">
        <f t="shared" si="298"/>
        <v>0</v>
      </c>
      <c r="AL179" s="110">
        <f t="shared" si="298"/>
        <v>0</v>
      </c>
      <c r="AM179" s="110">
        <f t="shared" si="298"/>
        <v>0</v>
      </c>
      <c r="AN179" s="110">
        <f t="shared" si="298"/>
        <v>0</v>
      </c>
      <c r="AO179" s="110">
        <f t="shared" si="298"/>
        <v>0</v>
      </c>
      <c r="AP179" s="110">
        <f t="shared" si="298"/>
        <v>0</v>
      </c>
      <c r="AQ179" s="110">
        <f t="shared" si="298"/>
        <v>0</v>
      </c>
      <c r="AR179" s="110">
        <f t="shared" si="298"/>
        <v>0</v>
      </c>
      <c r="AS179" s="110">
        <f t="shared" si="298"/>
        <v>0</v>
      </c>
      <c r="AT179" s="110">
        <f t="shared" si="298"/>
        <v>0</v>
      </c>
      <c r="AU179" s="110">
        <f t="shared" si="298"/>
        <v>0</v>
      </c>
      <c r="AV179" s="110">
        <f t="shared" si="298"/>
        <v>0</v>
      </c>
      <c r="AW179" s="110">
        <f t="shared" si="298"/>
        <v>0</v>
      </c>
      <c r="AX179" s="110">
        <f t="shared" si="298"/>
        <v>0</v>
      </c>
      <c r="AY179" s="110">
        <f t="shared" si="298"/>
        <v>0</v>
      </c>
      <c r="AZ179" s="110">
        <f t="shared" si="298"/>
        <v>0</v>
      </c>
      <c r="BA179" s="110">
        <f t="shared" si="298"/>
        <v>0</v>
      </c>
      <c r="BB179" s="110">
        <f t="shared" si="298"/>
        <v>0</v>
      </c>
    </row>
    <row r="180" spans="1:54" s="109" customFormat="1" ht="30" x14ac:dyDescent="0.25">
      <c r="A180" s="35" t="s">
        <v>108</v>
      </c>
      <c r="B180" s="35"/>
      <c r="C180" s="35"/>
      <c r="D180" s="35"/>
      <c r="E180" s="120">
        <v>852</v>
      </c>
      <c r="F180" s="143" t="s">
        <v>101</v>
      </c>
      <c r="G180" s="143" t="s">
        <v>11</v>
      </c>
      <c r="H180" s="148" t="s">
        <v>158</v>
      </c>
      <c r="I180" s="143" t="s">
        <v>109</v>
      </c>
      <c r="J180" s="110">
        <f>'6.ВС'!J238</f>
        <v>12000</v>
      </c>
      <c r="K180" s="110">
        <f>'6.ВС'!K238</f>
        <v>0</v>
      </c>
      <c r="L180" s="110">
        <f>'6.ВС'!L238</f>
        <v>12000</v>
      </c>
      <c r="M180" s="110">
        <f>'6.ВС'!M238</f>
        <v>0</v>
      </c>
      <c r="N180" s="110">
        <f>'6.ВС'!N238</f>
        <v>102397</v>
      </c>
      <c r="O180" s="110">
        <f>'6.ВС'!O238</f>
        <v>0</v>
      </c>
      <c r="P180" s="110">
        <f>'6.ВС'!P238</f>
        <v>102397</v>
      </c>
      <c r="Q180" s="110">
        <f>'6.ВС'!Q238</f>
        <v>0</v>
      </c>
      <c r="R180" s="110">
        <f>'6.ВС'!R238</f>
        <v>114397</v>
      </c>
      <c r="S180" s="110">
        <f>'6.ВС'!S238</f>
        <v>0</v>
      </c>
      <c r="T180" s="110">
        <f>'6.ВС'!T238</f>
        <v>114397</v>
      </c>
      <c r="U180" s="110">
        <f>'6.ВС'!U238</f>
        <v>0</v>
      </c>
      <c r="V180" s="110"/>
      <c r="W180" s="110"/>
      <c r="X180" s="110"/>
      <c r="Y180" s="110"/>
      <c r="Z180" s="110"/>
      <c r="AA180" s="110"/>
      <c r="AB180" s="110"/>
      <c r="AC180" s="110"/>
      <c r="AD180" s="110">
        <f>'6.ВС'!AE238</f>
        <v>0</v>
      </c>
      <c r="AE180" s="110">
        <f>'6.ВС'!AF238</f>
        <v>0</v>
      </c>
      <c r="AF180" s="110">
        <f>'6.ВС'!AG238</f>
        <v>0</v>
      </c>
      <c r="AG180" s="110">
        <f>'6.ВС'!AH238</f>
        <v>0</v>
      </c>
      <c r="AH180" s="110">
        <f>'6.ВС'!AI238</f>
        <v>0</v>
      </c>
      <c r="AI180" s="110">
        <f>'6.ВС'!AJ238</f>
        <v>0</v>
      </c>
      <c r="AJ180" s="110">
        <f>'6.ВС'!AK238</f>
        <v>0</v>
      </c>
      <c r="AK180" s="110">
        <f>'6.ВС'!AL238</f>
        <v>0</v>
      </c>
      <c r="AL180" s="110">
        <f>'6.ВС'!AM238</f>
        <v>0</v>
      </c>
      <c r="AM180" s="110">
        <f>'6.ВС'!AN238</f>
        <v>0</v>
      </c>
      <c r="AN180" s="110">
        <f>'6.ВС'!AO238</f>
        <v>0</v>
      </c>
      <c r="AO180" s="110">
        <f>'6.ВС'!AP238</f>
        <v>0</v>
      </c>
      <c r="AP180" s="110">
        <f>'6.ВС'!AQ238</f>
        <v>0</v>
      </c>
      <c r="AQ180" s="110">
        <f>'6.ВС'!AR238</f>
        <v>0</v>
      </c>
      <c r="AR180" s="110">
        <f>'6.ВС'!AS238</f>
        <v>0</v>
      </c>
      <c r="AS180" s="110">
        <f>'6.ВС'!AT238</f>
        <v>0</v>
      </c>
      <c r="AT180" s="110">
        <f>'6.ВС'!AU238</f>
        <v>0</v>
      </c>
      <c r="AU180" s="110">
        <f>'6.ВС'!AV238</f>
        <v>0</v>
      </c>
      <c r="AV180" s="110">
        <f>'6.ВС'!AW238</f>
        <v>0</v>
      </c>
      <c r="AW180" s="110">
        <f>'6.ВС'!AX238</f>
        <v>0</v>
      </c>
      <c r="AX180" s="110">
        <f>'6.ВС'!AY238</f>
        <v>0</v>
      </c>
      <c r="AY180" s="110">
        <f>'6.ВС'!AR238</f>
        <v>0</v>
      </c>
      <c r="AZ180" s="110">
        <f>'6.ВС'!AS238</f>
        <v>0</v>
      </c>
      <c r="BA180" s="110">
        <f>'6.ВС'!AT238</f>
        <v>0</v>
      </c>
      <c r="BB180" s="110">
        <f>'6.ВС'!AU238</f>
        <v>0</v>
      </c>
    </row>
    <row r="181" spans="1:54" s="12" customFormat="1" ht="75" hidden="1" x14ac:dyDescent="0.25">
      <c r="A181" s="149" t="s">
        <v>387</v>
      </c>
      <c r="B181" s="35"/>
      <c r="C181" s="35"/>
      <c r="D181" s="35"/>
      <c r="E181" s="120">
        <v>852</v>
      </c>
      <c r="F181" s="143" t="s">
        <v>101</v>
      </c>
      <c r="G181" s="148" t="s">
        <v>11</v>
      </c>
      <c r="H181" s="148" t="s">
        <v>386</v>
      </c>
      <c r="I181" s="143"/>
      <c r="J181" s="110">
        <f t="shared" ref="J181:BB182" si="299">J182</f>
        <v>4500000</v>
      </c>
      <c r="K181" s="110">
        <f t="shared" si="299"/>
        <v>4275000</v>
      </c>
      <c r="L181" s="110">
        <f t="shared" si="299"/>
        <v>225000</v>
      </c>
      <c r="M181" s="110">
        <f t="shared" si="299"/>
        <v>0</v>
      </c>
      <c r="N181" s="110">
        <f t="shared" si="299"/>
        <v>0</v>
      </c>
      <c r="O181" s="110">
        <f t="shared" si="299"/>
        <v>0</v>
      </c>
      <c r="P181" s="110">
        <f t="shared" si="299"/>
        <v>0</v>
      </c>
      <c r="Q181" s="110">
        <f t="shared" si="299"/>
        <v>0</v>
      </c>
      <c r="R181" s="110">
        <f t="shared" si="299"/>
        <v>4500000</v>
      </c>
      <c r="S181" s="110">
        <f t="shared" si="299"/>
        <v>4275000</v>
      </c>
      <c r="T181" s="110">
        <f t="shared" si="299"/>
        <v>225000</v>
      </c>
      <c r="U181" s="110">
        <f t="shared" si="299"/>
        <v>0</v>
      </c>
      <c r="V181" s="110"/>
      <c r="W181" s="110"/>
      <c r="X181" s="110"/>
      <c r="Y181" s="110"/>
      <c r="Z181" s="110"/>
      <c r="AA181" s="110"/>
      <c r="AB181" s="110"/>
      <c r="AC181" s="110"/>
      <c r="AD181" s="110">
        <f t="shared" si="299"/>
        <v>0</v>
      </c>
      <c r="AE181" s="110">
        <f t="shared" si="299"/>
        <v>0</v>
      </c>
      <c r="AF181" s="110">
        <f t="shared" si="299"/>
        <v>0</v>
      </c>
      <c r="AG181" s="110">
        <f t="shared" si="299"/>
        <v>0</v>
      </c>
      <c r="AH181" s="110">
        <f t="shared" si="299"/>
        <v>0</v>
      </c>
      <c r="AI181" s="110">
        <f t="shared" si="299"/>
        <v>0</v>
      </c>
      <c r="AJ181" s="110">
        <f t="shared" si="299"/>
        <v>0</v>
      </c>
      <c r="AK181" s="110">
        <f t="shared" si="299"/>
        <v>0</v>
      </c>
      <c r="AL181" s="110">
        <f t="shared" si="299"/>
        <v>0</v>
      </c>
      <c r="AM181" s="110">
        <f t="shared" si="299"/>
        <v>0</v>
      </c>
      <c r="AN181" s="110">
        <f t="shared" si="299"/>
        <v>0</v>
      </c>
      <c r="AO181" s="110">
        <f t="shared" si="299"/>
        <v>0</v>
      </c>
      <c r="AP181" s="110">
        <f t="shared" si="299"/>
        <v>0</v>
      </c>
      <c r="AQ181" s="110">
        <f t="shared" si="299"/>
        <v>0</v>
      </c>
      <c r="AR181" s="110">
        <f t="shared" si="299"/>
        <v>0</v>
      </c>
      <c r="AS181" s="110">
        <f t="shared" si="299"/>
        <v>0</v>
      </c>
      <c r="AT181" s="110">
        <f t="shared" si="299"/>
        <v>0</v>
      </c>
      <c r="AU181" s="110">
        <f t="shared" si="299"/>
        <v>0</v>
      </c>
      <c r="AV181" s="110">
        <f t="shared" si="299"/>
        <v>0</v>
      </c>
      <c r="AW181" s="110">
        <f t="shared" si="299"/>
        <v>0</v>
      </c>
      <c r="AX181" s="110">
        <f t="shared" si="299"/>
        <v>0</v>
      </c>
      <c r="AY181" s="110">
        <f t="shared" si="299"/>
        <v>0</v>
      </c>
      <c r="AZ181" s="110">
        <f t="shared" si="299"/>
        <v>0</v>
      </c>
      <c r="BA181" s="110">
        <f t="shared" si="299"/>
        <v>0</v>
      </c>
      <c r="BB181" s="110">
        <f t="shared" si="299"/>
        <v>0</v>
      </c>
    </row>
    <row r="182" spans="1:54" s="12" customFormat="1" ht="75" hidden="1" x14ac:dyDescent="0.25">
      <c r="A182" s="35" t="s">
        <v>53</v>
      </c>
      <c r="B182" s="35"/>
      <c r="C182" s="35"/>
      <c r="D182" s="35"/>
      <c r="E182" s="120">
        <v>852</v>
      </c>
      <c r="F182" s="143" t="s">
        <v>101</v>
      </c>
      <c r="G182" s="148" t="s">
        <v>11</v>
      </c>
      <c r="H182" s="148" t="s">
        <v>386</v>
      </c>
      <c r="I182" s="143" t="s">
        <v>107</v>
      </c>
      <c r="J182" s="110">
        <f t="shared" si="299"/>
        <v>4500000</v>
      </c>
      <c r="K182" s="110">
        <f t="shared" si="299"/>
        <v>4275000</v>
      </c>
      <c r="L182" s="110">
        <f t="shared" si="299"/>
        <v>225000</v>
      </c>
      <c r="M182" s="110">
        <f t="shared" si="299"/>
        <v>0</v>
      </c>
      <c r="N182" s="110">
        <f t="shared" si="299"/>
        <v>0</v>
      </c>
      <c r="O182" s="110">
        <f t="shared" si="299"/>
        <v>0</v>
      </c>
      <c r="P182" s="110">
        <f t="shared" si="299"/>
        <v>0</v>
      </c>
      <c r="Q182" s="110">
        <f t="shared" si="299"/>
        <v>0</v>
      </c>
      <c r="R182" s="110">
        <f t="shared" si="299"/>
        <v>4500000</v>
      </c>
      <c r="S182" s="110">
        <f t="shared" si="299"/>
        <v>4275000</v>
      </c>
      <c r="T182" s="110">
        <f t="shared" si="299"/>
        <v>225000</v>
      </c>
      <c r="U182" s="110">
        <f t="shared" si="299"/>
        <v>0</v>
      </c>
      <c r="V182" s="110"/>
      <c r="W182" s="110"/>
      <c r="X182" s="110"/>
      <c r="Y182" s="110"/>
      <c r="Z182" s="110"/>
      <c r="AA182" s="110"/>
      <c r="AB182" s="110"/>
      <c r="AC182" s="110"/>
      <c r="AD182" s="110">
        <f t="shared" si="299"/>
        <v>0</v>
      </c>
      <c r="AE182" s="110">
        <f t="shared" si="299"/>
        <v>0</v>
      </c>
      <c r="AF182" s="110">
        <f t="shared" si="299"/>
        <v>0</v>
      </c>
      <c r="AG182" s="110">
        <f t="shared" si="299"/>
        <v>0</v>
      </c>
      <c r="AH182" s="110">
        <f t="shared" si="299"/>
        <v>0</v>
      </c>
      <c r="AI182" s="110">
        <f t="shared" si="299"/>
        <v>0</v>
      </c>
      <c r="AJ182" s="110">
        <f t="shared" si="299"/>
        <v>0</v>
      </c>
      <c r="AK182" s="110">
        <f t="shared" si="299"/>
        <v>0</v>
      </c>
      <c r="AL182" s="110">
        <f t="shared" si="299"/>
        <v>0</v>
      </c>
      <c r="AM182" s="110">
        <f t="shared" si="299"/>
        <v>0</v>
      </c>
      <c r="AN182" s="110">
        <f t="shared" si="299"/>
        <v>0</v>
      </c>
      <c r="AO182" s="110">
        <f t="shared" si="299"/>
        <v>0</v>
      </c>
      <c r="AP182" s="110">
        <f t="shared" si="299"/>
        <v>0</v>
      </c>
      <c r="AQ182" s="110">
        <f t="shared" si="299"/>
        <v>0</v>
      </c>
      <c r="AR182" s="110">
        <f t="shared" si="299"/>
        <v>0</v>
      </c>
      <c r="AS182" s="110">
        <f t="shared" si="299"/>
        <v>0</v>
      </c>
      <c r="AT182" s="110">
        <f t="shared" si="299"/>
        <v>0</v>
      </c>
      <c r="AU182" s="110">
        <f t="shared" si="299"/>
        <v>0</v>
      </c>
      <c r="AV182" s="110">
        <f t="shared" si="299"/>
        <v>0</v>
      </c>
      <c r="AW182" s="110">
        <f t="shared" si="299"/>
        <v>0</v>
      </c>
      <c r="AX182" s="110">
        <f t="shared" si="299"/>
        <v>0</v>
      </c>
      <c r="AY182" s="110">
        <f t="shared" si="299"/>
        <v>0</v>
      </c>
      <c r="AZ182" s="110">
        <f t="shared" si="299"/>
        <v>0</v>
      </c>
      <c r="BA182" s="110">
        <f t="shared" si="299"/>
        <v>0</v>
      </c>
      <c r="BB182" s="110">
        <f t="shared" si="299"/>
        <v>0</v>
      </c>
    </row>
    <row r="183" spans="1:54" s="12" customFormat="1" ht="30" hidden="1" x14ac:dyDescent="0.25">
      <c r="A183" s="35" t="s">
        <v>54</v>
      </c>
      <c r="B183" s="35"/>
      <c r="C183" s="35"/>
      <c r="D183" s="35"/>
      <c r="E183" s="120">
        <v>852</v>
      </c>
      <c r="F183" s="143" t="s">
        <v>101</v>
      </c>
      <c r="G183" s="148" t="s">
        <v>11</v>
      </c>
      <c r="H183" s="148" t="s">
        <v>386</v>
      </c>
      <c r="I183" s="143" t="s">
        <v>109</v>
      </c>
      <c r="J183" s="110">
        <f>'6.ВС'!J241</f>
        <v>4500000</v>
      </c>
      <c r="K183" s="110">
        <f>'6.ВС'!K241</f>
        <v>4275000</v>
      </c>
      <c r="L183" s="110">
        <f>'6.ВС'!L241</f>
        <v>225000</v>
      </c>
      <c r="M183" s="110">
        <f>'6.ВС'!M241</f>
        <v>0</v>
      </c>
      <c r="N183" s="110">
        <f>'6.ВС'!N241</f>
        <v>0</v>
      </c>
      <c r="O183" s="110">
        <f>'6.ВС'!O241</f>
        <v>0</v>
      </c>
      <c r="P183" s="110">
        <f>'6.ВС'!P241</f>
        <v>0</v>
      </c>
      <c r="Q183" s="110">
        <f>'6.ВС'!Q241</f>
        <v>0</v>
      </c>
      <c r="R183" s="110">
        <f>'6.ВС'!R241</f>
        <v>4500000</v>
      </c>
      <c r="S183" s="110">
        <f>'6.ВС'!S241</f>
        <v>4275000</v>
      </c>
      <c r="T183" s="110">
        <f>'6.ВС'!T241</f>
        <v>225000</v>
      </c>
      <c r="U183" s="110">
        <f>'6.ВС'!U241</f>
        <v>0</v>
      </c>
      <c r="V183" s="110"/>
      <c r="W183" s="110"/>
      <c r="X183" s="110"/>
      <c r="Y183" s="110"/>
      <c r="Z183" s="110"/>
      <c r="AA183" s="110"/>
      <c r="AB183" s="110"/>
      <c r="AC183" s="110"/>
      <c r="AD183" s="110">
        <f>'6.ВС'!AE241</f>
        <v>0</v>
      </c>
      <c r="AE183" s="110">
        <f>'6.ВС'!AF241</f>
        <v>0</v>
      </c>
      <c r="AF183" s="110">
        <f>'6.ВС'!AG241</f>
        <v>0</v>
      </c>
      <c r="AG183" s="110">
        <f>'6.ВС'!AH241</f>
        <v>0</v>
      </c>
      <c r="AH183" s="110">
        <f>'6.ВС'!AI241</f>
        <v>0</v>
      </c>
      <c r="AI183" s="110">
        <f>'6.ВС'!AJ241</f>
        <v>0</v>
      </c>
      <c r="AJ183" s="110">
        <f>'6.ВС'!AK241</f>
        <v>0</v>
      </c>
      <c r="AK183" s="110">
        <f>'6.ВС'!AL241</f>
        <v>0</v>
      </c>
      <c r="AL183" s="110">
        <f>'6.ВС'!AM241</f>
        <v>0</v>
      </c>
      <c r="AM183" s="110">
        <f>'6.ВС'!AN241</f>
        <v>0</v>
      </c>
      <c r="AN183" s="110">
        <f>'6.ВС'!AO241</f>
        <v>0</v>
      </c>
      <c r="AO183" s="110">
        <f>'6.ВС'!AP241</f>
        <v>0</v>
      </c>
      <c r="AP183" s="110">
        <f>'6.ВС'!AQ241</f>
        <v>0</v>
      </c>
      <c r="AQ183" s="110">
        <f>'6.ВС'!AR241</f>
        <v>0</v>
      </c>
      <c r="AR183" s="110">
        <f>'6.ВС'!AS241</f>
        <v>0</v>
      </c>
      <c r="AS183" s="110">
        <f>'6.ВС'!AT241</f>
        <v>0</v>
      </c>
      <c r="AT183" s="110">
        <f>'6.ВС'!AU241</f>
        <v>0</v>
      </c>
      <c r="AU183" s="110">
        <f>'6.ВС'!AV241</f>
        <v>0</v>
      </c>
      <c r="AV183" s="110">
        <f>'6.ВС'!AW241</f>
        <v>0</v>
      </c>
      <c r="AW183" s="110">
        <f>'6.ВС'!AX241</f>
        <v>0</v>
      </c>
      <c r="AX183" s="110">
        <f>'6.ВС'!AY241</f>
        <v>0</v>
      </c>
      <c r="AY183" s="110">
        <f>'6.ВС'!AR241</f>
        <v>0</v>
      </c>
      <c r="AZ183" s="110">
        <f>'6.ВС'!AS241</f>
        <v>0</v>
      </c>
      <c r="BA183" s="110">
        <f>'6.ВС'!AT241</f>
        <v>0</v>
      </c>
      <c r="BB183" s="110">
        <f>'6.ВС'!AU241</f>
        <v>0</v>
      </c>
    </row>
    <row r="184" spans="1:54" s="12" customFormat="1" ht="75" hidden="1" x14ac:dyDescent="0.25">
      <c r="A184" s="177" t="s">
        <v>730</v>
      </c>
      <c r="B184" s="35"/>
      <c r="C184" s="35"/>
      <c r="D184" s="35"/>
      <c r="E184" s="120"/>
      <c r="F184" s="143" t="s">
        <v>101</v>
      </c>
      <c r="G184" s="143" t="s">
        <v>11</v>
      </c>
      <c r="H184" s="178" t="s">
        <v>731</v>
      </c>
      <c r="I184" s="143"/>
      <c r="J184" s="110">
        <f>J185</f>
        <v>0</v>
      </c>
      <c r="K184" s="110">
        <f t="shared" ref="K184:M185" si="300">K185</f>
        <v>0</v>
      </c>
      <c r="L184" s="110">
        <f t="shared" si="300"/>
        <v>0</v>
      </c>
      <c r="M184" s="110">
        <f t="shared" si="300"/>
        <v>0</v>
      </c>
      <c r="N184" s="110">
        <f>N185</f>
        <v>0</v>
      </c>
      <c r="O184" s="110">
        <f t="shared" ref="O184:O185" si="301">O185</f>
        <v>0</v>
      </c>
      <c r="P184" s="110">
        <f t="shared" ref="P184:P185" si="302">P185</f>
        <v>0</v>
      </c>
      <c r="Q184" s="110">
        <f t="shared" ref="Q184:Q185" si="303">Q185</f>
        <v>0</v>
      </c>
      <c r="R184" s="110">
        <f>R185</f>
        <v>0</v>
      </c>
      <c r="S184" s="110">
        <f t="shared" ref="S184:S185" si="304">S185</f>
        <v>0</v>
      </c>
      <c r="T184" s="110">
        <f t="shared" ref="T184:T185" si="305">T185</f>
        <v>0</v>
      </c>
      <c r="U184" s="110">
        <f t="shared" ref="U184:U185" si="306">U185</f>
        <v>0</v>
      </c>
      <c r="V184" s="110"/>
      <c r="W184" s="110"/>
      <c r="X184" s="110"/>
      <c r="Y184" s="110"/>
      <c r="Z184" s="110"/>
      <c r="AA184" s="110"/>
      <c r="AB184" s="110"/>
      <c r="AC184" s="110"/>
      <c r="AD184" s="110">
        <f t="shared" ref="AD184:AU185" si="307">AD185</f>
        <v>1535226</v>
      </c>
      <c r="AE184" s="110">
        <f t="shared" si="307"/>
        <v>1458464</v>
      </c>
      <c r="AF184" s="110">
        <f t="shared" si="307"/>
        <v>76762</v>
      </c>
      <c r="AG184" s="110">
        <f t="shared" si="307"/>
        <v>0</v>
      </c>
      <c r="AH184" s="110">
        <f t="shared" si="307"/>
        <v>-0.74</v>
      </c>
      <c r="AI184" s="110">
        <f t="shared" si="307"/>
        <v>0</v>
      </c>
      <c r="AJ184" s="110">
        <f t="shared" si="307"/>
        <v>-0.74</v>
      </c>
      <c r="AK184" s="110">
        <f t="shared" si="307"/>
        <v>0</v>
      </c>
      <c r="AL184" s="110">
        <f t="shared" si="307"/>
        <v>1535225.26</v>
      </c>
      <c r="AM184" s="110">
        <f t="shared" si="307"/>
        <v>1458464</v>
      </c>
      <c r="AN184" s="110">
        <f t="shared" si="307"/>
        <v>76761.259999999995</v>
      </c>
      <c r="AO184" s="110">
        <f t="shared" si="307"/>
        <v>0</v>
      </c>
      <c r="AP184" s="110">
        <f t="shared" si="307"/>
        <v>0</v>
      </c>
      <c r="AQ184" s="110">
        <f t="shared" si="307"/>
        <v>0</v>
      </c>
      <c r="AR184" s="110">
        <f t="shared" si="307"/>
        <v>0</v>
      </c>
      <c r="AS184" s="110">
        <f t="shared" si="307"/>
        <v>0</v>
      </c>
      <c r="AT184" s="110">
        <f t="shared" si="307"/>
        <v>0</v>
      </c>
      <c r="AU184" s="110">
        <f t="shared" si="307"/>
        <v>0</v>
      </c>
      <c r="AV184" s="110">
        <f t="shared" ref="AU184:AX185" si="308">AV185</f>
        <v>0</v>
      </c>
      <c r="AW184" s="110">
        <f t="shared" si="308"/>
        <v>0</v>
      </c>
      <c r="AX184" s="110">
        <f t="shared" si="308"/>
        <v>0</v>
      </c>
      <c r="AY184" s="110">
        <f>AY185</f>
        <v>0</v>
      </c>
      <c r="AZ184" s="110">
        <f t="shared" ref="AZ184:BB185" si="309">AZ185</f>
        <v>0</v>
      </c>
      <c r="BA184" s="110">
        <f t="shared" si="309"/>
        <v>0</v>
      </c>
      <c r="BB184" s="110">
        <f t="shared" si="309"/>
        <v>0</v>
      </c>
    </row>
    <row r="185" spans="1:54" s="12" customFormat="1" ht="75" hidden="1" x14ac:dyDescent="0.25">
      <c r="A185" s="177" t="s">
        <v>53</v>
      </c>
      <c r="B185" s="35"/>
      <c r="C185" s="35"/>
      <c r="D185" s="35"/>
      <c r="E185" s="120"/>
      <c r="F185" s="143" t="s">
        <v>101</v>
      </c>
      <c r="G185" s="143" t="s">
        <v>11</v>
      </c>
      <c r="H185" s="178" t="s">
        <v>731</v>
      </c>
      <c r="I185" s="143" t="s">
        <v>107</v>
      </c>
      <c r="J185" s="110">
        <f>J186</f>
        <v>0</v>
      </c>
      <c r="K185" s="110">
        <f t="shared" si="300"/>
        <v>0</v>
      </c>
      <c r="L185" s="110">
        <f t="shared" si="300"/>
        <v>0</v>
      </c>
      <c r="M185" s="110">
        <f t="shared" si="300"/>
        <v>0</v>
      </c>
      <c r="N185" s="110">
        <f>N186</f>
        <v>0</v>
      </c>
      <c r="O185" s="110">
        <f t="shared" si="301"/>
        <v>0</v>
      </c>
      <c r="P185" s="110">
        <f t="shared" si="302"/>
        <v>0</v>
      </c>
      <c r="Q185" s="110">
        <f t="shared" si="303"/>
        <v>0</v>
      </c>
      <c r="R185" s="110">
        <f>R186</f>
        <v>0</v>
      </c>
      <c r="S185" s="110">
        <f t="shared" si="304"/>
        <v>0</v>
      </c>
      <c r="T185" s="110">
        <f t="shared" si="305"/>
        <v>0</v>
      </c>
      <c r="U185" s="110">
        <f t="shared" si="306"/>
        <v>0</v>
      </c>
      <c r="V185" s="110"/>
      <c r="W185" s="110"/>
      <c r="X185" s="110"/>
      <c r="Y185" s="110"/>
      <c r="Z185" s="110"/>
      <c r="AA185" s="110"/>
      <c r="AB185" s="110"/>
      <c r="AC185" s="110"/>
      <c r="AD185" s="110">
        <f t="shared" si="307"/>
        <v>1535226</v>
      </c>
      <c r="AE185" s="110">
        <f t="shared" si="307"/>
        <v>1458464</v>
      </c>
      <c r="AF185" s="110">
        <f t="shared" si="307"/>
        <v>76762</v>
      </c>
      <c r="AG185" s="110">
        <f t="shared" si="307"/>
        <v>0</v>
      </c>
      <c r="AH185" s="110">
        <f t="shared" si="307"/>
        <v>-0.74</v>
      </c>
      <c r="AI185" s="110">
        <f t="shared" si="307"/>
        <v>0</v>
      </c>
      <c r="AJ185" s="110">
        <f t="shared" si="307"/>
        <v>-0.74</v>
      </c>
      <c r="AK185" s="110">
        <f t="shared" si="307"/>
        <v>0</v>
      </c>
      <c r="AL185" s="110">
        <f t="shared" si="307"/>
        <v>1535225.26</v>
      </c>
      <c r="AM185" s="110">
        <f t="shared" si="307"/>
        <v>1458464</v>
      </c>
      <c r="AN185" s="110">
        <f t="shared" si="307"/>
        <v>76761.259999999995</v>
      </c>
      <c r="AO185" s="110">
        <f t="shared" si="307"/>
        <v>0</v>
      </c>
      <c r="AP185" s="110">
        <f t="shared" si="307"/>
        <v>0</v>
      </c>
      <c r="AQ185" s="110">
        <f t="shared" si="307"/>
        <v>0</v>
      </c>
      <c r="AR185" s="110">
        <f t="shared" si="307"/>
        <v>0</v>
      </c>
      <c r="AS185" s="110">
        <f t="shared" si="307"/>
        <v>0</v>
      </c>
      <c r="AT185" s="110">
        <f t="shared" si="307"/>
        <v>0</v>
      </c>
      <c r="AU185" s="110">
        <f t="shared" si="308"/>
        <v>0</v>
      </c>
      <c r="AV185" s="110">
        <f t="shared" si="308"/>
        <v>0</v>
      </c>
      <c r="AW185" s="110">
        <f t="shared" si="308"/>
        <v>0</v>
      </c>
      <c r="AX185" s="110">
        <f t="shared" si="308"/>
        <v>0</v>
      </c>
      <c r="AY185" s="110">
        <f>AY186</f>
        <v>0</v>
      </c>
      <c r="AZ185" s="110">
        <f t="shared" si="309"/>
        <v>0</v>
      </c>
      <c r="BA185" s="110">
        <f t="shared" si="309"/>
        <v>0</v>
      </c>
      <c r="BB185" s="110">
        <f t="shared" si="309"/>
        <v>0</v>
      </c>
    </row>
    <row r="186" spans="1:54" s="12" customFormat="1" ht="30" hidden="1" x14ac:dyDescent="0.25">
      <c r="A186" s="177" t="s">
        <v>108</v>
      </c>
      <c r="B186" s="35"/>
      <c r="C186" s="35"/>
      <c r="D186" s="35"/>
      <c r="E186" s="120"/>
      <c r="F186" s="143" t="s">
        <v>101</v>
      </c>
      <c r="G186" s="143" t="s">
        <v>11</v>
      </c>
      <c r="H186" s="178" t="s">
        <v>731</v>
      </c>
      <c r="I186" s="143" t="s">
        <v>109</v>
      </c>
      <c r="J186" s="110">
        <f>'6.ВС'!J244</f>
        <v>0</v>
      </c>
      <c r="K186" s="110">
        <f>'6.ВС'!K244</f>
        <v>0</v>
      </c>
      <c r="L186" s="110">
        <f>'6.ВС'!L244</f>
        <v>0</v>
      </c>
      <c r="M186" s="110">
        <f>'6.ВС'!M244</f>
        <v>0</v>
      </c>
      <c r="N186" s="110">
        <f>'6.ВС'!N244</f>
        <v>0</v>
      </c>
      <c r="O186" s="110">
        <f>'6.ВС'!O244</f>
        <v>0</v>
      </c>
      <c r="P186" s="110">
        <f>'6.ВС'!P244</f>
        <v>0</v>
      </c>
      <c r="Q186" s="110">
        <f>'6.ВС'!Q244</f>
        <v>0</v>
      </c>
      <c r="R186" s="110">
        <f>'6.ВС'!R244</f>
        <v>0</v>
      </c>
      <c r="S186" s="110">
        <f>'6.ВС'!S244</f>
        <v>0</v>
      </c>
      <c r="T186" s="110">
        <f>'6.ВС'!T244</f>
        <v>0</v>
      </c>
      <c r="U186" s="110">
        <f>'6.ВС'!U244</f>
        <v>0</v>
      </c>
      <c r="V186" s="110"/>
      <c r="W186" s="110"/>
      <c r="X186" s="110"/>
      <c r="Y186" s="110"/>
      <c r="Z186" s="110"/>
      <c r="AA186" s="110"/>
      <c r="AB186" s="110"/>
      <c r="AC186" s="110"/>
      <c r="AD186" s="110">
        <f>'6.ВС'!AE244</f>
        <v>1535226</v>
      </c>
      <c r="AE186" s="110">
        <f>'6.ВС'!AF244</f>
        <v>1458464</v>
      </c>
      <c r="AF186" s="110">
        <f>'6.ВС'!AG244</f>
        <v>76762</v>
      </c>
      <c r="AG186" s="110">
        <f>'6.ВС'!AH244</f>
        <v>0</v>
      </c>
      <c r="AH186" s="110">
        <f>'6.ВС'!AI244</f>
        <v>-0.74</v>
      </c>
      <c r="AI186" s="110">
        <f>'6.ВС'!AJ244</f>
        <v>0</v>
      </c>
      <c r="AJ186" s="110">
        <f>'6.ВС'!AK244</f>
        <v>-0.74</v>
      </c>
      <c r="AK186" s="110">
        <f>'6.ВС'!AL244</f>
        <v>0</v>
      </c>
      <c r="AL186" s="110">
        <f>'6.ВС'!AM244</f>
        <v>1535225.26</v>
      </c>
      <c r="AM186" s="110">
        <f>'6.ВС'!AN244</f>
        <v>1458464</v>
      </c>
      <c r="AN186" s="110">
        <f>'6.ВС'!AO244</f>
        <v>76761.259999999995</v>
      </c>
      <c r="AO186" s="110">
        <f>'6.ВС'!AP244</f>
        <v>0</v>
      </c>
      <c r="AP186" s="110">
        <f>'6.ВС'!AQ244</f>
        <v>0</v>
      </c>
      <c r="AQ186" s="110">
        <f>'6.ВС'!AR244</f>
        <v>0</v>
      </c>
      <c r="AR186" s="110">
        <f>'6.ВС'!AS244</f>
        <v>0</v>
      </c>
      <c r="AS186" s="110">
        <f>'6.ВС'!AT244</f>
        <v>0</v>
      </c>
      <c r="AT186" s="110">
        <f>'6.ВС'!AU244</f>
        <v>0</v>
      </c>
      <c r="AU186" s="110">
        <f>'6.ВС'!AV244</f>
        <v>0</v>
      </c>
      <c r="AV186" s="110">
        <f>'6.ВС'!AW244</f>
        <v>0</v>
      </c>
      <c r="AW186" s="110">
        <f>'6.ВС'!AX244</f>
        <v>0</v>
      </c>
      <c r="AX186" s="110">
        <f>'6.ВС'!AY244</f>
        <v>0</v>
      </c>
      <c r="AY186" s="110">
        <f>'6.ВС'!AR244</f>
        <v>0</v>
      </c>
      <c r="AZ186" s="110">
        <f>'6.ВС'!AS244</f>
        <v>0</v>
      </c>
      <c r="BA186" s="110">
        <f>'6.ВС'!AT244</f>
        <v>0</v>
      </c>
      <c r="BB186" s="110">
        <f>'6.ВС'!AU244</f>
        <v>0</v>
      </c>
    </row>
    <row r="187" spans="1:54" s="12" customFormat="1" ht="270" hidden="1" x14ac:dyDescent="0.25">
      <c r="A187" s="177" t="s">
        <v>745</v>
      </c>
      <c r="B187" s="146"/>
      <c r="C187" s="146"/>
      <c r="D187" s="146"/>
      <c r="E187" s="120">
        <v>852</v>
      </c>
      <c r="F187" s="143" t="s">
        <v>101</v>
      </c>
      <c r="G187" s="143" t="s">
        <v>11</v>
      </c>
      <c r="H187" s="178" t="s">
        <v>746</v>
      </c>
      <c r="I187" s="143"/>
      <c r="J187" s="110">
        <f t="shared" ref="J187:BB188" si="310">J188</f>
        <v>519600</v>
      </c>
      <c r="K187" s="110">
        <f t="shared" si="310"/>
        <v>519600</v>
      </c>
      <c r="L187" s="110">
        <f t="shared" si="310"/>
        <v>0</v>
      </c>
      <c r="M187" s="110">
        <f t="shared" si="310"/>
        <v>0</v>
      </c>
      <c r="N187" s="110">
        <f t="shared" si="310"/>
        <v>0</v>
      </c>
      <c r="O187" s="110">
        <f t="shared" si="310"/>
        <v>0</v>
      </c>
      <c r="P187" s="110">
        <f t="shared" si="310"/>
        <v>0</v>
      </c>
      <c r="Q187" s="110">
        <f t="shared" si="310"/>
        <v>0</v>
      </c>
      <c r="R187" s="110">
        <f t="shared" si="310"/>
        <v>519600</v>
      </c>
      <c r="S187" s="110">
        <f t="shared" si="310"/>
        <v>519600</v>
      </c>
      <c r="T187" s="110">
        <f t="shared" si="310"/>
        <v>0</v>
      </c>
      <c r="U187" s="110">
        <f t="shared" si="310"/>
        <v>0</v>
      </c>
      <c r="V187" s="110"/>
      <c r="W187" s="110"/>
      <c r="X187" s="110"/>
      <c r="Y187" s="110"/>
      <c r="Z187" s="110"/>
      <c r="AA187" s="110"/>
      <c r="AB187" s="110"/>
      <c r="AC187" s="110"/>
      <c r="AD187" s="110">
        <f t="shared" si="310"/>
        <v>519600</v>
      </c>
      <c r="AE187" s="110">
        <f t="shared" si="310"/>
        <v>519600</v>
      </c>
      <c r="AF187" s="110">
        <f t="shared" si="310"/>
        <v>0</v>
      </c>
      <c r="AG187" s="110">
        <f t="shared" si="310"/>
        <v>0</v>
      </c>
      <c r="AH187" s="110">
        <f t="shared" si="310"/>
        <v>0</v>
      </c>
      <c r="AI187" s="110">
        <f t="shared" si="310"/>
        <v>0</v>
      </c>
      <c r="AJ187" s="110">
        <f t="shared" si="310"/>
        <v>0</v>
      </c>
      <c r="AK187" s="110">
        <f t="shared" si="310"/>
        <v>0</v>
      </c>
      <c r="AL187" s="110">
        <f t="shared" si="310"/>
        <v>519600</v>
      </c>
      <c r="AM187" s="110">
        <f t="shared" si="310"/>
        <v>519600</v>
      </c>
      <c r="AN187" s="110">
        <f t="shared" si="310"/>
        <v>0</v>
      </c>
      <c r="AO187" s="110">
        <f t="shared" si="310"/>
        <v>0</v>
      </c>
      <c r="AP187" s="110">
        <f t="shared" si="310"/>
        <v>0</v>
      </c>
      <c r="AQ187" s="110">
        <f t="shared" si="310"/>
        <v>519600</v>
      </c>
      <c r="AR187" s="110">
        <f t="shared" si="310"/>
        <v>519600</v>
      </c>
      <c r="AS187" s="110">
        <f t="shared" si="310"/>
        <v>0</v>
      </c>
      <c r="AT187" s="110">
        <f t="shared" si="310"/>
        <v>0</v>
      </c>
      <c r="AU187" s="110">
        <f t="shared" si="310"/>
        <v>0</v>
      </c>
      <c r="AV187" s="110">
        <f t="shared" si="310"/>
        <v>0</v>
      </c>
      <c r="AW187" s="110">
        <f t="shared" si="310"/>
        <v>0</v>
      </c>
      <c r="AX187" s="110">
        <f t="shared" si="310"/>
        <v>0</v>
      </c>
      <c r="AY187" s="110">
        <f t="shared" si="310"/>
        <v>519600</v>
      </c>
      <c r="AZ187" s="110">
        <f t="shared" si="310"/>
        <v>519600</v>
      </c>
      <c r="BA187" s="110">
        <f t="shared" si="310"/>
        <v>0</v>
      </c>
      <c r="BB187" s="110">
        <f t="shared" si="310"/>
        <v>0</v>
      </c>
    </row>
    <row r="188" spans="1:54" s="12" customFormat="1" ht="75" hidden="1" x14ac:dyDescent="0.25">
      <c r="A188" s="177" t="s">
        <v>53</v>
      </c>
      <c r="B188" s="146"/>
      <c r="C188" s="146"/>
      <c r="D188" s="146"/>
      <c r="E188" s="120">
        <v>852</v>
      </c>
      <c r="F188" s="143" t="s">
        <v>101</v>
      </c>
      <c r="G188" s="143" t="s">
        <v>11</v>
      </c>
      <c r="H188" s="178" t="s">
        <v>746</v>
      </c>
      <c r="I188" s="143" t="s">
        <v>107</v>
      </c>
      <c r="J188" s="110">
        <f t="shared" si="310"/>
        <v>519600</v>
      </c>
      <c r="K188" s="110">
        <f t="shared" si="310"/>
        <v>519600</v>
      </c>
      <c r="L188" s="110">
        <f t="shared" si="310"/>
        <v>0</v>
      </c>
      <c r="M188" s="110">
        <f t="shared" si="310"/>
        <v>0</v>
      </c>
      <c r="N188" s="110">
        <f t="shared" si="310"/>
        <v>0</v>
      </c>
      <c r="O188" s="110">
        <f t="shared" si="310"/>
        <v>0</v>
      </c>
      <c r="P188" s="110">
        <f t="shared" si="310"/>
        <v>0</v>
      </c>
      <c r="Q188" s="110">
        <f t="shared" si="310"/>
        <v>0</v>
      </c>
      <c r="R188" s="110">
        <f t="shared" si="310"/>
        <v>519600</v>
      </c>
      <c r="S188" s="110">
        <f t="shared" si="310"/>
        <v>519600</v>
      </c>
      <c r="T188" s="110">
        <f t="shared" si="310"/>
        <v>0</v>
      </c>
      <c r="U188" s="110">
        <f t="shared" si="310"/>
        <v>0</v>
      </c>
      <c r="V188" s="110"/>
      <c r="W188" s="110"/>
      <c r="X188" s="110"/>
      <c r="Y188" s="110"/>
      <c r="Z188" s="110"/>
      <c r="AA188" s="110"/>
      <c r="AB188" s="110"/>
      <c r="AC188" s="110"/>
      <c r="AD188" s="110">
        <f t="shared" si="310"/>
        <v>519600</v>
      </c>
      <c r="AE188" s="110">
        <f t="shared" si="310"/>
        <v>519600</v>
      </c>
      <c r="AF188" s="110">
        <f t="shared" si="310"/>
        <v>0</v>
      </c>
      <c r="AG188" s="110">
        <f t="shared" si="310"/>
        <v>0</v>
      </c>
      <c r="AH188" s="110">
        <f t="shared" si="310"/>
        <v>0</v>
      </c>
      <c r="AI188" s="110">
        <f t="shared" si="310"/>
        <v>0</v>
      </c>
      <c r="AJ188" s="110">
        <f t="shared" si="310"/>
        <v>0</v>
      </c>
      <c r="AK188" s="110">
        <f t="shared" si="310"/>
        <v>0</v>
      </c>
      <c r="AL188" s="110">
        <f t="shared" si="310"/>
        <v>519600</v>
      </c>
      <c r="AM188" s="110">
        <f t="shared" si="310"/>
        <v>519600</v>
      </c>
      <c r="AN188" s="110">
        <f t="shared" si="310"/>
        <v>0</v>
      </c>
      <c r="AO188" s="110">
        <f t="shared" si="310"/>
        <v>0</v>
      </c>
      <c r="AP188" s="110">
        <f t="shared" si="310"/>
        <v>0</v>
      </c>
      <c r="AQ188" s="110">
        <f t="shared" si="310"/>
        <v>519600</v>
      </c>
      <c r="AR188" s="110">
        <f t="shared" si="310"/>
        <v>519600</v>
      </c>
      <c r="AS188" s="110">
        <f t="shared" si="310"/>
        <v>0</v>
      </c>
      <c r="AT188" s="110">
        <f t="shared" si="310"/>
        <v>0</v>
      </c>
      <c r="AU188" s="110">
        <f t="shared" si="310"/>
        <v>0</v>
      </c>
      <c r="AV188" s="110">
        <f t="shared" si="310"/>
        <v>0</v>
      </c>
      <c r="AW188" s="110">
        <f t="shared" si="310"/>
        <v>0</v>
      </c>
      <c r="AX188" s="110">
        <f t="shared" si="310"/>
        <v>0</v>
      </c>
      <c r="AY188" s="110">
        <f t="shared" si="310"/>
        <v>519600</v>
      </c>
      <c r="AZ188" s="110">
        <f t="shared" si="310"/>
        <v>519600</v>
      </c>
      <c r="BA188" s="110">
        <f t="shared" si="310"/>
        <v>0</v>
      </c>
      <c r="BB188" s="110">
        <f t="shared" si="310"/>
        <v>0</v>
      </c>
    </row>
    <row r="189" spans="1:54" s="12" customFormat="1" ht="30" hidden="1" x14ac:dyDescent="0.25">
      <c r="A189" s="177" t="s">
        <v>108</v>
      </c>
      <c r="B189" s="35"/>
      <c r="C189" s="35"/>
      <c r="D189" s="35"/>
      <c r="E189" s="120">
        <v>852</v>
      </c>
      <c r="F189" s="143" t="s">
        <v>101</v>
      </c>
      <c r="G189" s="143" t="s">
        <v>11</v>
      </c>
      <c r="H189" s="178" t="s">
        <v>746</v>
      </c>
      <c r="I189" s="143" t="s">
        <v>109</v>
      </c>
      <c r="J189" s="110">
        <f>'6.ВС'!J247</f>
        <v>519600</v>
      </c>
      <c r="K189" s="110">
        <f>'6.ВС'!K247</f>
        <v>519600</v>
      </c>
      <c r="L189" s="110">
        <f>'6.ВС'!L247</f>
        <v>0</v>
      </c>
      <c r="M189" s="110">
        <f>'6.ВС'!M247</f>
        <v>0</v>
      </c>
      <c r="N189" s="110">
        <f>'6.ВС'!N247</f>
        <v>0</v>
      </c>
      <c r="O189" s="110">
        <f>'6.ВС'!O247</f>
        <v>0</v>
      </c>
      <c r="P189" s="110">
        <f>'6.ВС'!P247</f>
        <v>0</v>
      </c>
      <c r="Q189" s="110">
        <f>'6.ВС'!Q247</f>
        <v>0</v>
      </c>
      <c r="R189" s="110">
        <f>'6.ВС'!R247</f>
        <v>519600</v>
      </c>
      <c r="S189" s="110">
        <f>'6.ВС'!S247</f>
        <v>519600</v>
      </c>
      <c r="T189" s="110">
        <f>'6.ВС'!T247</f>
        <v>0</v>
      </c>
      <c r="U189" s="110">
        <f>'6.ВС'!U247</f>
        <v>0</v>
      </c>
      <c r="V189" s="110"/>
      <c r="W189" s="110"/>
      <c r="X189" s="110"/>
      <c r="Y189" s="110"/>
      <c r="Z189" s="110"/>
      <c r="AA189" s="110"/>
      <c r="AB189" s="110"/>
      <c r="AC189" s="110"/>
      <c r="AD189" s="110">
        <f>'6.ВС'!AE247</f>
        <v>519600</v>
      </c>
      <c r="AE189" s="110">
        <f>'6.ВС'!AF247</f>
        <v>519600</v>
      </c>
      <c r="AF189" s="110">
        <f>'6.ВС'!AG247</f>
        <v>0</v>
      </c>
      <c r="AG189" s="110">
        <f>'6.ВС'!AH247</f>
        <v>0</v>
      </c>
      <c r="AH189" s="110">
        <f>'6.ВС'!AI247</f>
        <v>0</v>
      </c>
      <c r="AI189" s="110">
        <f>'6.ВС'!AJ247</f>
        <v>0</v>
      </c>
      <c r="AJ189" s="110">
        <f>'6.ВС'!AK247</f>
        <v>0</v>
      </c>
      <c r="AK189" s="110">
        <f>'6.ВС'!AL247</f>
        <v>0</v>
      </c>
      <c r="AL189" s="110">
        <f>'6.ВС'!AM247</f>
        <v>519600</v>
      </c>
      <c r="AM189" s="110">
        <f>'6.ВС'!AN247</f>
        <v>519600</v>
      </c>
      <c r="AN189" s="110">
        <f>'6.ВС'!AO247</f>
        <v>0</v>
      </c>
      <c r="AO189" s="110">
        <f>'6.ВС'!AP247</f>
        <v>0</v>
      </c>
      <c r="AP189" s="110">
        <f>'6.ВС'!AQ247</f>
        <v>0</v>
      </c>
      <c r="AQ189" s="110">
        <f>'6.ВС'!AR247</f>
        <v>519600</v>
      </c>
      <c r="AR189" s="110">
        <f>'6.ВС'!AS247</f>
        <v>519600</v>
      </c>
      <c r="AS189" s="110">
        <f>'6.ВС'!AT247</f>
        <v>0</v>
      </c>
      <c r="AT189" s="110">
        <f>'6.ВС'!AU247</f>
        <v>0</v>
      </c>
      <c r="AU189" s="110">
        <f>'6.ВС'!AV247</f>
        <v>0</v>
      </c>
      <c r="AV189" s="110">
        <f>'6.ВС'!AW247</f>
        <v>0</v>
      </c>
      <c r="AW189" s="110">
        <f>'6.ВС'!AX247</f>
        <v>0</v>
      </c>
      <c r="AX189" s="110">
        <f>'6.ВС'!AY247</f>
        <v>0</v>
      </c>
      <c r="AY189" s="110">
        <f>'6.ВС'!AR247</f>
        <v>519600</v>
      </c>
      <c r="AZ189" s="110">
        <f>'6.ВС'!AS247</f>
        <v>519600</v>
      </c>
      <c r="BA189" s="110">
        <f>'6.ВС'!AT247</f>
        <v>0</v>
      </c>
      <c r="BB189" s="110">
        <f>'6.ВС'!AU247</f>
        <v>0</v>
      </c>
    </row>
    <row r="190" spans="1:54" s="12" customFormat="1" x14ac:dyDescent="0.25">
      <c r="A190" s="158" t="s">
        <v>102</v>
      </c>
      <c r="B190" s="146"/>
      <c r="C190" s="146"/>
      <c r="D190" s="146"/>
      <c r="E190" s="120">
        <v>852</v>
      </c>
      <c r="F190" s="25" t="s">
        <v>101</v>
      </c>
      <c r="G190" s="25" t="s">
        <v>56</v>
      </c>
      <c r="H190" s="90"/>
      <c r="I190" s="25"/>
      <c r="J190" s="26">
        <f>J191+J194+J197+J200+J203+J206+J209+J212+J218+J221+J215</f>
        <v>91643999</v>
      </c>
      <c r="K190" s="26">
        <f t="shared" ref="K190:BB190" si="311">K191+K194+K197+K200+K203+K206+K209+K212+K218+K221+K215</f>
        <v>69043899</v>
      </c>
      <c r="L190" s="26">
        <f t="shared" si="311"/>
        <v>22600100</v>
      </c>
      <c r="M190" s="26">
        <f t="shared" si="311"/>
        <v>0</v>
      </c>
      <c r="N190" s="26">
        <f t="shared" si="311"/>
        <v>4663626.93</v>
      </c>
      <c r="O190" s="26">
        <f t="shared" si="311"/>
        <v>222666.67</v>
      </c>
      <c r="P190" s="26">
        <f t="shared" si="311"/>
        <v>4440960.26</v>
      </c>
      <c r="Q190" s="26">
        <f t="shared" si="311"/>
        <v>0</v>
      </c>
      <c r="R190" s="26">
        <f t="shared" si="311"/>
        <v>96307625.930000007</v>
      </c>
      <c r="S190" s="26">
        <f t="shared" si="311"/>
        <v>69266565.670000002</v>
      </c>
      <c r="T190" s="26">
        <f t="shared" si="311"/>
        <v>27041060.260000002</v>
      </c>
      <c r="U190" s="26">
        <f t="shared" si="311"/>
        <v>0</v>
      </c>
      <c r="V190" s="26">
        <f t="shared" si="311"/>
        <v>0</v>
      </c>
      <c r="W190" s="26">
        <f t="shared" si="311"/>
        <v>0</v>
      </c>
      <c r="X190" s="26">
        <f t="shared" si="311"/>
        <v>0</v>
      </c>
      <c r="Y190" s="26">
        <f t="shared" si="311"/>
        <v>0</v>
      </c>
      <c r="Z190" s="26">
        <f t="shared" si="311"/>
        <v>0</v>
      </c>
      <c r="AA190" s="26">
        <f t="shared" si="311"/>
        <v>0</v>
      </c>
      <c r="AB190" s="26">
        <f t="shared" si="311"/>
        <v>0</v>
      </c>
      <c r="AC190" s="26">
        <f t="shared" si="311"/>
        <v>0</v>
      </c>
      <c r="AD190" s="26">
        <f t="shared" si="311"/>
        <v>84343524</v>
      </c>
      <c r="AE190" s="26">
        <f t="shared" si="311"/>
        <v>63310435</v>
      </c>
      <c r="AF190" s="26">
        <f t="shared" si="311"/>
        <v>21033089</v>
      </c>
      <c r="AG190" s="26">
        <f t="shared" si="311"/>
        <v>0</v>
      </c>
      <c r="AH190" s="26">
        <f t="shared" si="311"/>
        <v>1171999.8999999999</v>
      </c>
      <c r="AI190" s="26">
        <f t="shared" si="311"/>
        <v>1172000</v>
      </c>
      <c r="AJ190" s="26">
        <f t="shared" si="311"/>
        <v>-9.9999999998544808E-2</v>
      </c>
      <c r="AK190" s="26">
        <f t="shared" si="311"/>
        <v>0</v>
      </c>
      <c r="AL190" s="26">
        <f t="shared" si="311"/>
        <v>85515523.900000006</v>
      </c>
      <c r="AM190" s="26">
        <f t="shared" si="311"/>
        <v>64482435</v>
      </c>
      <c r="AN190" s="26">
        <f t="shared" si="311"/>
        <v>21033088.899999999</v>
      </c>
      <c r="AO190" s="26">
        <f t="shared" si="311"/>
        <v>0</v>
      </c>
      <c r="AP190" s="26">
        <f t="shared" si="311"/>
        <v>1052632</v>
      </c>
      <c r="AQ190" s="26">
        <f t="shared" si="311"/>
        <v>85966940</v>
      </c>
      <c r="AR190" s="26">
        <f t="shared" si="311"/>
        <v>64944645</v>
      </c>
      <c r="AS190" s="26">
        <f t="shared" si="311"/>
        <v>21022295</v>
      </c>
      <c r="AT190" s="26">
        <f t="shared" si="311"/>
        <v>0</v>
      </c>
      <c r="AU190" s="26">
        <f t="shared" si="311"/>
        <v>1171999.95</v>
      </c>
      <c r="AV190" s="26">
        <f t="shared" si="311"/>
        <v>1172000</v>
      </c>
      <c r="AW190" s="26">
        <f t="shared" si="311"/>
        <v>-4.9999999995634425E-2</v>
      </c>
      <c r="AX190" s="26">
        <f t="shared" si="311"/>
        <v>0</v>
      </c>
      <c r="AY190" s="26">
        <f t="shared" si="311"/>
        <v>87200625</v>
      </c>
      <c r="AZ190" s="26">
        <f t="shared" si="311"/>
        <v>66116645</v>
      </c>
      <c r="BA190" s="26">
        <f t="shared" si="311"/>
        <v>21083980</v>
      </c>
      <c r="BB190" s="26">
        <f t="shared" si="311"/>
        <v>0</v>
      </c>
    </row>
    <row r="191" spans="1:54" s="12" customFormat="1" ht="210" hidden="1" x14ac:dyDescent="0.25">
      <c r="A191" s="177" t="s">
        <v>748</v>
      </c>
      <c r="B191" s="146"/>
      <c r="C191" s="146"/>
      <c r="D191" s="146"/>
      <c r="E191" s="120">
        <v>852</v>
      </c>
      <c r="F191" s="143" t="s">
        <v>101</v>
      </c>
      <c r="G191" s="143" t="s">
        <v>56</v>
      </c>
      <c r="H191" s="178" t="s">
        <v>747</v>
      </c>
      <c r="I191" s="143"/>
      <c r="J191" s="110">
        <f t="shared" ref="J191:BB192" si="312">J192</f>
        <v>61094155</v>
      </c>
      <c r="K191" s="110">
        <f t="shared" si="312"/>
        <v>61094155</v>
      </c>
      <c r="L191" s="110">
        <f t="shared" si="312"/>
        <v>0</v>
      </c>
      <c r="M191" s="110">
        <f t="shared" si="312"/>
        <v>0</v>
      </c>
      <c r="N191" s="110">
        <f t="shared" si="312"/>
        <v>0</v>
      </c>
      <c r="O191" s="110">
        <f t="shared" si="312"/>
        <v>0</v>
      </c>
      <c r="P191" s="110">
        <f t="shared" si="312"/>
        <v>0</v>
      </c>
      <c r="Q191" s="110">
        <f t="shared" si="312"/>
        <v>0</v>
      </c>
      <c r="R191" s="110">
        <f t="shared" si="312"/>
        <v>61094155</v>
      </c>
      <c r="S191" s="110">
        <f t="shared" si="312"/>
        <v>61094155</v>
      </c>
      <c r="T191" s="110">
        <f t="shared" si="312"/>
        <v>0</v>
      </c>
      <c r="U191" s="110">
        <f t="shared" si="312"/>
        <v>0</v>
      </c>
      <c r="V191" s="110"/>
      <c r="W191" s="110"/>
      <c r="X191" s="110"/>
      <c r="Y191" s="110"/>
      <c r="Z191" s="110"/>
      <c r="AA191" s="110"/>
      <c r="AB191" s="110"/>
      <c r="AC191" s="110"/>
      <c r="AD191" s="110">
        <f t="shared" si="312"/>
        <v>61094155</v>
      </c>
      <c r="AE191" s="110">
        <f t="shared" si="312"/>
        <v>61094155</v>
      </c>
      <c r="AF191" s="110">
        <f t="shared" si="312"/>
        <v>0</v>
      </c>
      <c r="AG191" s="110">
        <f t="shared" si="312"/>
        <v>0</v>
      </c>
      <c r="AH191" s="110">
        <f t="shared" si="312"/>
        <v>0</v>
      </c>
      <c r="AI191" s="110">
        <f t="shared" si="312"/>
        <v>0</v>
      </c>
      <c r="AJ191" s="110">
        <f t="shared" si="312"/>
        <v>0</v>
      </c>
      <c r="AK191" s="110">
        <f t="shared" si="312"/>
        <v>0</v>
      </c>
      <c r="AL191" s="110">
        <f t="shared" si="312"/>
        <v>61094155</v>
      </c>
      <c r="AM191" s="110">
        <f t="shared" si="312"/>
        <v>61094155</v>
      </c>
      <c r="AN191" s="110">
        <f t="shared" si="312"/>
        <v>0</v>
      </c>
      <c r="AO191" s="110">
        <f t="shared" si="312"/>
        <v>0</v>
      </c>
      <c r="AP191" s="110">
        <f t="shared" si="312"/>
        <v>0</v>
      </c>
      <c r="AQ191" s="110">
        <f t="shared" si="312"/>
        <v>61094155</v>
      </c>
      <c r="AR191" s="110">
        <f t="shared" si="312"/>
        <v>61094155</v>
      </c>
      <c r="AS191" s="110">
        <f t="shared" si="312"/>
        <v>0</v>
      </c>
      <c r="AT191" s="110">
        <f t="shared" si="312"/>
        <v>0</v>
      </c>
      <c r="AU191" s="110">
        <f t="shared" si="312"/>
        <v>0</v>
      </c>
      <c r="AV191" s="110">
        <f t="shared" si="312"/>
        <v>0</v>
      </c>
      <c r="AW191" s="110">
        <f t="shared" si="312"/>
        <v>0</v>
      </c>
      <c r="AX191" s="110">
        <f t="shared" si="312"/>
        <v>0</v>
      </c>
      <c r="AY191" s="110">
        <f t="shared" si="312"/>
        <v>61094155</v>
      </c>
      <c r="AZ191" s="110">
        <f t="shared" si="312"/>
        <v>61094155</v>
      </c>
      <c r="BA191" s="110">
        <f t="shared" si="312"/>
        <v>0</v>
      </c>
      <c r="BB191" s="110">
        <f t="shared" si="312"/>
        <v>0</v>
      </c>
    </row>
    <row r="192" spans="1:54" s="12" customFormat="1" ht="75" hidden="1" x14ac:dyDescent="0.25">
      <c r="A192" s="177" t="s">
        <v>53</v>
      </c>
      <c r="B192" s="146"/>
      <c r="C192" s="146"/>
      <c r="D192" s="146"/>
      <c r="E192" s="120">
        <v>852</v>
      </c>
      <c r="F192" s="143" t="s">
        <v>101</v>
      </c>
      <c r="G192" s="143" t="s">
        <v>56</v>
      </c>
      <c r="H192" s="178" t="s">
        <v>747</v>
      </c>
      <c r="I192" s="143" t="s">
        <v>107</v>
      </c>
      <c r="J192" s="110">
        <f t="shared" si="312"/>
        <v>61094155</v>
      </c>
      <c r="K192" s="110">
        <f t="shared" si="312"/>
        <v>61094155</v>
      </c>
      <c r="L192" s="110">
        <f t="shared" si="312"/>
        <v>0</v>
      </c>
      <c r="M192" s="110">
        <f t="shared" si="312"/>
        <v>0</v>
      </c>
      <c r="N192" s="110">
        <f t="shared" si="312"/>
        <v>0</v>
      </c>
      <c r="O192" s="110">
        <f t="shared" si="312"/>
        <v>0</v>
      </c>
      <c r="P192" s="110">
        <f t="shared" si="312"/>
        <v>0</v>
      </c>
      <c r="Q192" s="110">
        <f t="shared" si="312"/>
        <v>0</v>
      </c>
      <c r="R192" s="110">
        <f t="shared" si="312"/>
        <v>61094155</v>
      </c>
      <c r="S192" s="110">
        <f t="shared" si="312"/>
        <v>61094155</v>
      </c>
      <c r="T192" s="110">
        <f t="shared" si="312"/>
        <v>0</v>
      </c>
      <c r="U192" s="110">
        <f t="shared" si="312"/>
        <v>0</v>
      </c>
      <c r="V192" s="110"/>
      <c r="W192" s="110"/>
      <c r="X192" s="110"/>
      <c r="Y192" s="110"/>
      <c r="Z192" s="110"/>
      <c r="AA192" s="110"/>
      <c r="AB192" s="110"/>
      <c r="AC192" s="110"/>
      <c r="AD192" s="110">
        <f t="shared" si="312"/>
        <v>61094155</v>
      </c>
      <c r="AE192" s="110">
        <f t="shared" si="312"/>
        <v>61094155</v>
      </c>
      <c r="AF192" s="110">
        <f t="shared" si="312"/>
        <v>0</v>
      </c>
      <c r="AG192" s="110">
        <f t="shared" si="312"/>
        <v>0</v>
      </c>
      <c r="AH192" s="110">
        <f t="shared" si="312"/>
        <v>0</v>
      </c>
      <c r="AI192" s="110">
        <f t="shared" si="312"/>
        <v>0</v>
      </c>
      <c r="AJ192" s="110">
        <f t="shared" si="312"/>
        <v>0</v>
      </c>
      <c r="AK192" s="110">
        <f t="shared" si="312"/>
        <v>0</v>
      </c>
      <c r="AL192" s="110">
        <f t="shared" si="312"/>
        <v>61094155</v>
      </c>
      <c r="AM192" s="110">
        <f t="shared" si="312"/>
        <v>61094155</v>
      </c>
      <c r="AN192" s="110">
        <f t="shared" si="312"/>
        <v>0</v>
      </c>
      <c r="AO192" s="110">
        <f t="shared" si="312"/>
        <v>0</v>
      </c>
      <c r="AP192" s="110">
        <f t="shared" si="312"/>
        <v>0</v>
      </c>
      <c r="AQ192" s="110">
        <f t="shared" si="312"/>
        <v>61094155</v>
      </c>
      <c r="AR192" s="110">
        <f t="shared" si="312"/>
        <v>61094155</v>
      </c>
      <c r="AS192" s="110">
        <f t="shared" si="312"/>
        <v>0</v>
      </c>
      <c r="AT192" s="110">
        <f t="shared" si="312"/>
        <v>0</v>
      </c>
      <c r="AU192" s="110">
        <f t="shared" si="312"/>
        <v>0</v>
      </c>
      <c r="AV192" s="110">
        <f t="shared" si="312"/>
        <v>0</v>
      </c>
      <c r="AW192" s="110">
        <f t="shared" si="312"/>
        <v>0</v>
      </c>
      <c r="AX192" s="110">
        <f t="shared" si="312"/>
        <v>0</v>
      </c>
      <c r="AY192" s="110">
        <f t="shared" si="312"/>
        <v>61094155</v>
      </c>
      <c r="AZ192" s="110">
        <f t="shared" si="312"/>
        <v>61094155</v>
      </c>
      <c r="BA192" s="110">
        <f t="shared" si="312"/>
        <v>0</v>
      </c>
      <c r="BB192" s="110">
        <f t="shared" si="312"/>
        <v>0</v>
      </c>
    </row>
    <row r="193" spans="1:54" s="12" customFormat="1" ht="30" hidden="1" x14ac:dyDescent="0.25">
      <c r="A193" s="177" t="s">
        <v>108</v>
      </c>
      <c r="B193" s="35"/>
      <c r="C193" s="35"/>
      <c r="D193" s="35"/>
      <c r="E193" s="120">
        <v>852</v>
      </c>
      <c r="F193" s="143" t="s">
        <v>101</v>
      </c>
      <c r="G193" s="143" t="s">
        <v>56</v>
      </c>
      <c r="H193" s="178" t="s">
        <v>747</v>
      </c>
      <c r="I193" s="143" t="s">
        <v>109</v>
      </c>
      <c r="J193" s="110">
        <f>'6.ВС'!J251</f>
        <v>61094155</v>
      </c>
      <c r="K193" s="110">
        <f>'6.ВС'!K251</f>
        <v>61094155</v>
      </c>
      <c r="L193" s="110">
        <f>'6.ВС'!L251</f>
        <v>0</v>
      </c>
      <c r="M193" s="110">
        <f>'6.ВС'!M251</f>
        <v>0</v>
      </c>
      <c r="N193" s="110">
        <f>'6.ВС'!N251</f>
        <v>0</v>
      </c>
      <c r="O193" s="110">
        <f>'6.ВС'!O251</f>
        <v>0</v>
      </c>
      <c r="P193" s="110">
        <f>'6.ВС'!P251</f>
        <v>0</v>
      </c>
      <c r="Q193" s="110">
        <f>'6.ВС'!Q251</f>
        <v>0</v>
      </c>
      <c r="R193" s="110">
        <f>'6.ВС'!R251</f>
        <v>61094155</v>
      </c>
      <c r="S193" s="110">
        <f>'6.ВС'!S251</f>
        <v>61094155</v>
      </c>
      <c r="T193" s="110">
        <f>'6.ВС'!T251</f>
        <v>0</v>
      </c>
      <c r="U193" s="110">
        <f>'6.ВС'!U251</f>
        <v>0</v>
      </c>
      <c r="V193" s="110"/>
      <c r="W193" s="110"/>
      <c r="X193" s="110"/>
      <c r="Y193" s="110"/>
      <c r="Z193" s="110"/>
      <c r="AA193" s="110"/>
      <c r="AB193" s="110"/>
      <c r="AC193" s="110"/>
      <c r="AD193" s="110">
        <f>'6.ВС'!AE251</f>
        <v>61094155</v>
      </c>
      <c r="AE193" s="110">
        <f>'6.ВС'!AF251</f>
        <v>61094155</v>
      </c>
      <c r="AF193" s="110">
        <f>'6.ВС'!AG251</f>
        <v>0</v>
      </c>
      <c r="AG193" s="110">
        <f>'6.ВС'!AH251</f>
        <v>0</v>
      </c>
      <c r="AH193" s="110">
        <f>'6.ВС'!AI251</f>
        <v>0</v>
      </c>
      <c r="AI193" s="110">
        <f>'6.ВС'!AJ251</f>
        <v>0</v>
      </c>
      <c r="AJ193" s="110">
        <f>'6.ВС'!AK251</f>
        <v>0</v>
      </c>
      <c r="AK193" s="110">
        <f>'6.ВС'!AL251</f>
        <v>0</v>
      </c>
      <c r="AL193" s="110">
        <f>'6.ВС'!AM251</f>
        <v>61094155</v>
      </c>
      <c r="AM193" s="110">
        <f>'6.ВС'!AN251</f>
        <v>61094155</v>
      </c>
      <c r="AN193" s="110">
        <f>'6.ВС'!AO251</f>
        <v>0</v>
      </c>
      <c r="AO193" s="110">
        <f>'6.ВС'!AP251</f>
        <v>0</v>
      </c>
      <c r="AP193" s="110">
        <f>'6.ВС'!AQ251</f>
        <v>0</v>
      </c>
      <c r="AQ193" s="110">
        <f>'6.ВС'!AR251</f>
        <v>61094155</v>
      </c>
      <c r="AR193" s="110">
        <f>'6.ВС'!AS251</f>
        <v>61094155</v>
      </c>
      <c r="AS193" s="110">
        <f>'6.ВС'!AT251</f>
        <v>0</v>
      </c>
      <c r="AT193" s="110">
        <f>'6.ВС'!AU251</f>
        <v>0</v>
      </c>
      <c r="AU193" s="110">
        <f>'6.ВС'!AV251</f>
        <v>0</v>
      </c>
      <c r="AV193" s="110">
        <f>'6.ВС'!AW251</f>
        <v>0</v>
      </c>
      <c r="AW193" s="110">
        <f>'6.ВС'!AX251</f>
        <v>0</v>
      </c>
      <c r="AX193" s="110">
        <f>'6.ВС'!AY251</f>
        <v>0</v>
      </c>
      <c r="AY193" s="110">
        <f>'6.ВС'!AR251</f>
        <v>61094155</v>
      </c>
      <c r="AZ193" s="110">
        <f>'6.ВС'!AS251</f>
        <v>61094155</v>
      </c>
      <c r="BA193" s="110">
        <f>'6.ВС'!AT251</f>
        <v>0</v>
      </c>
      <c r="BB193" s="110">
        <f>'6.ВС'!AU251</f>
        <v>0</v>
      </c>
    </row>
    <row r="194" spans="1:54" s="109" customFormat="1" ht="30" x14ac:dyDescent="0.25">
      <c r="A194" s="155" t="s">
        <v>159</v>
      </c>
      <c r="B194" s="35"/>
      <c r="C194" s="35"/>
      <c r="D194" s="35"/>
      <c r="E194" s="120">
        <v>852</v>
      </c>
      <c r="F194" s="143" t="s">
        <v>101</v>
      </c>
      <c r="G194" s="143" t="s">
        <v>56</v>
      </c>
      <c r="H194" s="148" t="s">
        <v>160</v>
      </c>
      <c r="I194" s="143"/>
      <c r="J194" s="110">
        <f t="shared" ref="J194:BB195" si="313">J195</f>
        <v>19435300</v>
      </c>
      <c r="K194" s="110">
        <f t="shared" si="313"/>
        <v>0</v>
      </c>
      <c r="L194" s="110">
        <f t="shared" si="313"/>
        <v>19435300</v>
      </c>
      <c r="M194" s="110">
        <f t="shared" si="313"/>
        <v>0</v>
      </c>
      <c r="N194" s="110">
        <f t="shared" si="313"/>
        <v>1107781</v>
      </c>
      <c r="O194" s="110">
        <f t="shared" si="313"/>
        <v>0</v>
      </c>
      <c r="P194" s="110">
        <f t="shared" si="313"/>
        <v>1107781</v>
      </c>
      <c r="Q194" s="110">
        <f t="shared" si="313"/>
        <v>0</v>
      </c>
      <c r="R194" s="110">
        <f t="shared" si="313"/>
        <v>20543081</v>
      </c>
      <c r="S194" s="110">
        <f t="shared" si="313"/>
        <v>0</v>
      </c>
      <c r="T194" s="110">
        <f t="shared" si="313"/>
        <v>20543081</v>
      </c>
      <c r="U194" s="110">
        <f t="shared" si="313"/>
        <v>0</v>
      </c>
      <c r="V194" s="110"/>
      <c r="W194" s="110"/>
      <c r="X194" s="110"/>
      <c r="Y194" s="110"/>
      <c r="Z194" s="110"/>
      <c r="AA194" s="110"/>
      <c r="AB194" s="110"/>
      <c r="AC194" s="110"/>
      <c r="AD194" s="110">
        <f t="shared" si="313"/>
        <v>18206755</v>
      </c>
      <c r="AE194" s="110">
        <f t="shared" si="313"/>
        <v>0</v>
      </c>
      <c r="AF194" s="110">
        <f t="shared" si="313"/>
        <v>18206755</v>
      </c>
      <c r="AG194" s="110">
        <f t="shared" si="313"/>
        <v>0</v>
      </c>
      <c r="AH194" s="110">
        <f t="shared" si="313"/>
        <v>0</v>
      </c>
      <c r="AI194" s="110">
        <f t="shared" si="313"/>
        <v>0</v>
      </c>
      <c r="AJ194" s="110">
        <f t="shared" si="313"/>
        <v>0</v>
      </c>
      <c r="AK194" s="110">
        <f t="shared" si="313"/>
        <v>0</v>
      </c>
      <c r="AL194" s="110">
        <f t="shared" si="313"/>
        <v>18206755</v>
      </c>
      <c r="AM194" s="110">
        <f t="shared" si="313"/>
        <v>0</v>
      </c>
      <c r="AN194" s="110">
        <f t="shared" si="313"/>
        <v>18206755</v>
      </c>
      <c r="AO194" s="110">
        <f t="shared" si="313"/>
        <v>0</v>
      </c>
      <c r="AP194" s="110">
        <f t="shared" si="313"/>
        <v>0</v>
      </c>
      <c r="AQ194" s="110">
        <f t="shared" si="313"/>
        <v>17906755</v>
      </c>
      <c r="AR194" s="110">
        <f t="shared" si="313"/>
        <v>0</v>
      </c>
      <c r="AS194" s="110">
        <f t="shared" si="313"/>
        <v>17906755</v>
      </c>
      <c r="AT194" s="110">
        <f t="shared" si="313"/>
        <v>0</v>
      </c>
      <c r="AU194" s="110">
        <f t="shared" si="313"/>
        <v>0</v>
      </c>
      <c r="AV194" s="110">
        <f t="shared" si="313"/>
        <v>0</v>
      </c>
      <c r="AW194" s="110">
        <f t="shared" si="313"/>
        <v>0</v>
      </c>
      <c r="AX194" s="110">
        <f t="shared" si="313"/>
        <v>0</v>
      </c>
      <c r="AY194" s="110">
        <f t="shared" si="313"/>
        <v>17906755</v>
      </c>
      <c r="AZ194" s="110">
        <f t="shared" si="313"/>
        <v>0</v>
      </c>
      <c r="BA194" s="110">
        <f t="shared" si="313"/>
        <v>17906755</v>
      </c>
      <c r="BB194" s="110">
        <f t="shared" si="313"/>
        <v>0</v>
      </c>
    </row>
    <row r="195" spans="1:54" s="109" customFormat="1" ht="75" x14ac:dyDescent="0.25">
      <c r="A195" s="35" t="s">
        <v>53</v>
      </c>
      <c r="B195" s="35"/>
      <c r="C195" s="35"/>
      <c r="D195" s="35"/>
      <c r="E195" s="120">
        <v>852</v>
      </c>
      <c r="F195" s="143" t="s">
        <v>101</v>
      </c>
      <c r="G195" s="148" t="s">
        <v>56</v>
      </c>
      <c r="H195" s="148" t="s">
        <v>160</v>
      </c>
      <c r="I195" s="143" t="s">
        <v>107</v>
      </c>
      <c r="J195" s="110">
        <f t="shared" si="313"/>
        <v>19435300</v>
      </c>
      <c r="K195" s="110">
        <f t="shared" si="313"/>
        <v>0</v>
      </c>
      <c r="L195" s="110">
        <f t="shared" si="313"/>
        <v>19435300</v>
      </c>
      <c r="M195" s="110">
        <f t="shared" si="313"/>
        <v>0</v>
      </c>
      <c r="N195" s="110">
        <f t="shared" si="313"/>
        <v>1107781</v>
      </c>
      <c r="O195" s="110">
        <f t="shared" si="313"/>
        <v>0</v>
      </c>
      <c r="P195" s="110">
        <f t="shared" si="313"/>
        <v>1107781</v>
      </c>
      <c r="Q195" s="110">
        <f t="shared" si="313"/>
        <v>0</v>
      </c>
      <c r="R195" s="110">
        <f t="shared" si="313"/>
        <v>20543081</v>
      </c>
      <c r="S195" s="110">
        <f t="shared" si="313"/>
        <v>0</v>
      </c>
      <c r="T195" s="110">
        <f t="shared" si="313"/>
        <v>20543081</v>
      </c>
      <c r="U195" s="110">
        <f t="shared" si="313"/>
        <v>0</v>
      </c>
      <c r="V195" s="110"/>
      <c r="W195" s="110"/>
      <c r="X195" s="110"/>
      <c r="Y195" s="110"/>
      <c r="Z195" s="110"/>
      <c r="AA195" s="110"/>
      <c r="AB195" s="110"/>
      <c r="AC195" s="110"/>
      <c r="AD195" s="110">
        <f t="shared" si="313"/>
        <v>18206755</v>
      </c>
      <c r="AE195" s="110">
        <f t="shared" si="313"/>
        <v>0</v>
      </c>
      <c r="AF195" s="110">
        <f t="shared" si="313"/>
        <v>18206755</v>
      </c>
      <c r="AG195" s="110">
        <f t="shared" si="313"/>
        <v>0</v>
      </c>
      <c r="AH195" s="110">
        <f t="shared" si="313"/>
        <v>0</v>
      </c>
      <c r="AI195" s="110">
        <f t="shared" si="313"/>
        <v>0</v>
      </c>
      <c r="AJ195" s="110">
        <f t="shared" si="313"/>
        <v>0</v>
      </c>
      <c r="AK195" s="110">
        <f t="shared" si="313"/>
        <v>0</v>
      </c>
      <c r="AL195" s="110">
        <f t="shared" si="313"/>
        <v>18206755</v>
      </c>
      <c r="AM195" s="110">
        <f t="shared" si="313"/>
        <v>0</v>
      </c>
      <c r="AN195" s="110">
        <f t="shared" si="313"/>
        <v>18206755</v>
      </c>
      <c r="AO195" s="110">
        <f t="shared" si="313"/>
        <v>0</v>
      </c>
      <c r="AP195" s="110">
        <f t="shared" si="313"/>
        <v>0</v>
      </c>
      <c r="AQ195" s="110">
        <f t="shared" si="313"/>
        <v>17906755</v>
      </c>
      <c r="AR195" s="110">
        <f t="shared" si="313"/>
        <v>0</v>
      </c>
      <c r="AS195" s="110">
        <f t="shared" si="313"/>
        <v>17906755</v>
      </c>
      <c r="AT195" s="110">
        <f t="shared" si="313"/>
        <v>0</v>
      </c>
      <c r="AU195" s="110">
        <f t="shared" si="313"/>
        <v>0</v>
      </c>
      <c r="AV195" s="110">
        <f t="shared" si="313"/>
        <v>0</v>
      </c>
      <c r="AW195" s="110">
        <f t="shared" si="313"/>
        <v>0</v>
      </c>
      <c r="AX195" s="110">
        <f t="shared" si="313"/>
        <v>0</v>
      </c>
      <c r="AY195" s="110">
        <f t="shared" si="313"/>
        <v>17906755</v>
      </c>
      <c r="AZ195" s="110">
        <f t="shared" si="313"/>
        <v>0</v>
      </c>
      <c r="BA195" s="110">
        <f t="shared" si="313"/>
        <v>17906755</v>
      </c>
      <c r="BB195" s="110">
        <f t="shared" si="313"/>
        <v>0</v>
      </c>
    </row>
    <row r="196" spans="1:54" s="109" customFormat="1" ht="30" x14ac:dyDescent="0.25">
      <c r="A196" s="35" t="s">
        <v>108</v>
      </c>
      <c r="B196" s="35"/>
      <c r="C196" s="35"/>
      <c r="D196" s="35"/>
      <c r="E196" s="120">
        <v>852</v>
      </c>
      <c r="F196" s="143" t="s">
        <v>101</v>
      </c>
      <c r="G196" s="148" t="s">
        <v>56</v>
      </c>
      <c r="H196" s="148" t="s">
        <v>160</v>
      </c>
      <c r="I196" s="143" t="s">
        <v>109</v>
      </c>
      <c r="J196" s="110">
        <f>'6.ВС'!J254</f>
        <v>19435300</v>
      </c>
      <c r="K196" s="110">
        <f>'6.ВС'!K254</f>
        <v>0</v>
      </c>
      <c r="L196" s="110">
        <f>'6.ВС'!L254</f>
        <v>19435300</v>
      </c>
      <c r="M196" s="110">
        <f>'6.ВС'!M254</f>
        <v>0</v>
      </c>
      <c r="N196" s="110">
        <f>'6.ВС'!N254</f>
        <v>1107781</v>
      </c>
      <c r="O196" s="110">
        <f>'6.ВС'!O254</f>
        <v>0</v>
      </c>
      <c r="P196" s="110">
        <f>'6.ВС'!P254</f>
        <v>1107781</v>
      </c>
      <c r="Q196" s="110">
        <f>'6.ВС'!Q254</f>
        <v>0</v>
      </c>
      <c r="R196" s="110">
        <f>'6.ВС'!R254</f>
        <v>20543081</v>
      </c>
      <c r="S196" s="110">
        <f>'6.ВС'!S254</f>
        <v>0</v>
      </c>
      <c r="T196" s="110">
        <f>'6.ВС'!T254</f>
        <v>20543081</v>
      </c>
      <c r="U196" s="110">
        <f>'6.ВС'!U254</f>
        <v>0</v>
      </c>
      <c r="V196" s="110"/>
      <c r="W196" s="110"/>
      <c r="X196" s="110"/>
      <c r="Y196" s="110"/>
      <c r="Z196" s="110"/>
      <c r="AA196" s="110"/>
      <c r="AB196" s="110"/>
      <c r="AC196" s="110"/>
      <c r="AD196" s="110">
        <f>'6.ВС'!AE254</f>
        <v>18206755</v>
      </c>
      <c r="AE196" s="110">
        <f>'6.ВС'!AF254</f>
        <v>0</v>
      </c>
      <c r="AF196" s="110">
        <f>'6.ВС'!AG254</f>
        <v>18206755</v>
      </c>
      <c r="AG196" s="110">
        <f>'6.ВС'!AH254</f>
        <v>0</v>
      </c>
      <c r="AH196" s="110">
        <f>'6.ВС'!AI254</f>
        <v>0</v>
      </c>
      <c r="AI196" s="110">
        <f>'6.ВС'!AJ254</f>
        <v>0</v>
      </c>
      <c r="AJ196" s="110">
        <f>'6.ВС'!AK254</f>
        <v>0</v>
      </c>
      <c r="AK196" s="110">
        <f>'6.ВС'!AL254</f>
        <v>0</v>
      </c>
      <c r="AL196" s="110">
        <f>'6.ВС'!AM254</f>
        <v>18206755</v>
      </c>
      <c r="AM196" s="110">
        <f>'6.ВС'!AN254</f>
        <v>0</v>
      </c>
      <c r="AN196" s="110">
        <f>'6.ВС'!AO254</f>
        <v>18206755</v>
      </c>
      <c r="AO196" s="110">
        <f>'6.ВС'!AP254</f>
        <v>0</v>
      </c>
      <c r="AP196" s="110">
        <f>'6.ВС'!AQ254</f>
        <v>0</v>
      </c>
      <c r="AQ196" s="110">
        <f>'6.ВС'!AR254</f>
        <v>17906755</v>
      </c>
      <c r="AR196" s="110">
        <f>'6.ВС'!AS254</f>
        <v>0</v>
      </c>
      <c r="AS196" s="110">
        <f>'6.ВС'!AT254</f>
        <v>17906755</v>
      </c>
      <c r="AT196" s="110">
        <f>'6.ВС'!AU254</f>
        <v>0</v>
      </c>
      <c r="AU196" s="110">
        <f>'6.ВС'!AV254</f>
        <v>0</v>
      </c>
      <c r="AV196" s="110">
        <f>'6.ВС'!AW254</f>
        <v>0</v>
      </c>
      <c r="AW196" s="110">
        <f>'6.ВС'!AX254</f>
        <v>0</v>
      </c>
      <c r="AX196" s="110">
        <f>'6.ВС'!AY254</f>
        <v>0</v>
      </c>
      <c r="AY196" s="110">
        <f>'6.ВС'!AR254</f>
        <v>17906755</v>
      </c>
      <c r="AZ196" s="110">
        <f>'6.ВС'!AS254</f>
        <v>0</v>
      </c>
      <c r="BA196" s="110">
        <f>'6.ВС'!AT254</f>
        <v>17906755</v>
      </c>
      <c r="BB196" s="110">
        <f>'6.ВС'!AU254</f>
        <v>0</v>
      </c>
    </row>
    <row r="197" spans="1:54" s="109" customFormat="1" ht="30" x14ac:dyDescent="0.25">
      <c r="A197" s="155" t="s">
        <v>155</v>
      </c>
      <c r="B197" s="35"/>
      <c r="C197" s="35"/>
      <c r="D197" s="35"/>
      <c r="E197" s="120">
        <v>852</v>
      </c>
      <c r="F197" s="143" t="s">
        <v>101</v>
      </c>
      <c r="G197" s="148" t="s">
        <v>56</v>
      </c>
      <c r="H197" s="148" t="s">
        <v>156</v>
      </c>
      <c r="I197" s="143"/>
      <c r="J197" s="110">
        <f t="shared" ref="J197:BB198" si="314">J198</f>
        <v>81840</v>
      </c>
      <c r="K197" s="110">
        <f t="shared" si="314"/>
        <v>0</v>
      </c>
      <c r="L197" s="110">
        <f t="shared" si="314"/>
        <v>81840</v>
      </c>
      <c r="M197" s="110">
        <f t="shared" si="314"/>
        <v>0</v>
      </c>
      <c r="N197" s="110">
        <f t="shared" si="314"/>
        <v>2904337</v>
      </c>
      <c r="O197" s="110">
        <f t="shared" si="314"/>
        <v>0</v>
      </c>
      <c r="P197" s="110">
        <f t="shared" si="314"/>
        <v>2904337</v>
      </c>
      <c r="Q197" s="110">
        <f t="shared" si="314"/>
        <v>0</v>
      </c>
      <c r="R197" s="110">
        <f t="shared" si="314"/>
        <v>2986177</v>
      </c>
      <c r="S197" s="110">
        <f t="shared" si="314"/>
        <v>0</v>
      </c>
      <c r="T197" s="110">
        <f t="shared" si="314"/>
        <v>2986177</v>
      </c>
      <c r="U197" s="110">
        <f t="shared" si="314"/>
        <v>0</v>
      </c>
      <c r="V197" s="110"/>
      <c r="W197" s="110"/>
      <c r="X197" s="110"/>
      <c r="Y197" s="110"/>
      <c r="Z197" s="110"/>
      <c r="AA197" s="110"/>
      <c r="AB197" s="110"/>
      <c r="AC197" s="110"/>
      <c r="AD197" s="110">
        <f t="shared" si="314"/>
        <v>27398</v>
      </c>
      <c r="AE197" s="110">
        <f t="shared" si="314"/>
        <v>0</v>
      </c>
      <c r="AF197" s="110">
        <f t="shared" si="314"/>
        <v>27398</v>
      </c>
      <c r="AG197" s="110">
        <f t="shared" si="314"/>
        <v>0</v>
      </c>
      <c r="AH197" s="110">
        <f t="shared" si="314"/>
        <v>-27398</v>
      </c>
      <c r="AI197" s="110">
        <f t="shared" si="314"/>
        <v>0</v>
      </c>
      <c r="AJ197" s="110">
        <f t="shared" si="314"/>
        <v>-27398</v>
      </c>
      <c r="AK197" s="110">
        <f t="shared" si="314"/>
        <v>0</v>
      </c>
      <c r="AL197" s="110">
        <f t="shared" si="314"/>
        <v>0</v>
      </c>
      <c r="AM197" s="110">
        <f t="shared" si="314"/>
        <v>0</v>
      </c>
      <c r="AN197" s="110">
        <f t="shared" si="314"/>
        <v>0</v>
      </c>
      <c r="AO197" s="110">
        <f t="shared" si="314"/>
        <v>0</v>
      </c>
      <c r="AP197" s="110">
        <f t="shared" si="314"/>
        <v>0</v>
      </c>
      <c r="AQ197" s="110">
        <f t="shared" si="314"/>
        <v>18148</v>
      </c>
      <c r="AR197" s="110">
        <f t="shared" si="314"/>
        <v>0</v>
      </c>
      <c r="AS197" s="110">
        <f t="shared" si="314"/>
        <v>18148</v>
      </c>
      <c r="AT197" s="110">
        <f t="shared" si="314"/>
        <v>0</v>
      </c>
      <c r="AU197" s="110">
        <f t="shared" si="314"/>
        <v>-18148</v>
      </c>
      <c r="AV197" s="110">
        <f t="shared" si="314"/>
        <v>0</v>
      </c>
      <c r="AW197" s="110">
        <f t="shared" si="314"/>
        <v>-18148</v>
      </c>
      <c r="AX197" s="110">
        <f t="shared" si="314"/>
        <v>0</v>
      </c>
      <c r="AY197" s="110">
        <f t="shared" si="314"/>
        <v>18148</v>
      </c>
      <c r="AZ197" s="110">
        <f t="shared" si="314"/>
        <v>0</v>
      </c>
      <c r="BA197" s="110">
        <f t="shared" si="314"/>
        <v>18148</v>
      </c>
      <c r="BB197" s="110">
        <f t="shared" si="314"/>
        <v>0</v>
      </c>
    </row>
    <row r="198" spans="1:54" s="109" customFormat="1" ht="75" x14ac:dyDescent="0.25">
      <c r="A198" s="35" t="s">
        <v>53</v>
      </c>
      <c r="B198" s="35"/>
      <c r="C198" s="35"/>
      <c r="D198" s="35"/>
      <c r="E198" s="120">
        <v>852</v>
      </c>
      <c r="F198" s="143" t="s">
        <v>101</v>
      </c>
      <c r="G198" s="148" t="s">
        <v>56</v>
      </c>
      <c r="H198" s="148" t="s">
        <v>156</v>
      </c>
      <c r="I198" s="143" t="s">
        <v>107</v>
      </c>
      <c r="J198" s="110">
        <f t="shared" si="314"/>
        <v>81840</v>
      </c>
      <c r="K198" s="110">
        <f t="shared" si="314"/>
        <v>0</v>
      </c>
      <c r="L198" s="110">
        <f t="shared" si="314"/>
        <v>81840</v>
      </c>
      <c r="M198" s="110">
        <f t="shared" si="314"/>
        <v>0</v>
      </c>
      <c r="N198" s="110">
        <f t="shared" si="314"/>
        <v>2904337</v>
      </c>
      <c r="O198" s="110">
        <f t="shared" si="314"/>
        <v>0</v>
      </c>
      <c r="P198" s="110">
        <f t="shared" si="314"/>
        <v>2904337</v>
      </c>
      <c r="Q198" s="110">
        <f t="shared" si="314"/>
        <v>0</v>
      </c>
      <c r="R198" s="110">
        <f t="shared" si="314"/>
        <v>2986177</v>
      </c>
      <c r="S198" s="110">
        <f t="shared" si="314"/>
        <v>0</v>
      </c>
      <c r="T198" s="110">
        <f t="shared" si="314"/>
        <v>2986177</v>
      </c>
      <c r="U198" s="110">
        <f t="shared" si="314"/>
        <v>0</v>
      </c>
      <c r="V198" s="110"/>
      <c r="W198" s="110"/>
      <c r="X198" s="110"/>
      <c r="Y198" s="110"/>
      <c r="Z198" s="110"/>
      <c r="AA198" s="110"/>
      <c r="AB198" s="110"/>
      <c r="AC198" s="110"/>
      <c r="AD198" s="110">
        <f t="shared" si="314"/>
        <v>27398</v>
      </c>
      <c r="AE198" s="110">
        <f t="shared" si="314"/>
        <v>0</v>
      </c>
      <c r="AF198" s="110">
        <f t="shared" si="314"/>
        <v>27398</v>
      </c>
      <c r="AG198" s="110">
        <f t="shared" si="314"/>
        <v>0</v>
      </c>
      <c r="AH198" s="110">
        <f t="shared" si="314"/>
        <v>-27398</v>
      </c>
      <c r="AI198" s="110">
        <f t="shared" si="314"/>
        <v>0</v>
      </c>
      <c r="AJ198" s="110">
        <f t="shared" si="314"/>
        <v>-27398</v>
      </c>
      <c r="AK198" s="110">
        <f t="shared" si="314"/>
        <v>0</v>
      </c>
      <c r="AL198" s="110">
        <f t="shared" si="314"/>
        <v>0</v>
      </c>
      <c r="AM198" s="110">
        <f t="shared" si="314"/>
        <v>0</v>
      </c>
      <c r="AN198" s="110">
        <f t="shared" si="314"/>
        <v>0</v>
      </c>
      <c r="AO198" s="110">
        <f t="shared" si="314"/>
        <v>0</v>
      </c>
      <c r="AP198" s="110">
        <f t="shared" si="314"/>
        <v>0</v>
      </c>
      <c r="AQ198" s="110">
        <f t="shared" si="314"/>
        <v>18148</v>
      </c>
      <c r="AR198" s="110">
        <f t="shared" si="314"/>
        <v>0</v>
      </c>
      <c r="AS198" s="110">
        <f t="shared" si="314"/>
        <v>18148</v>
      </c>
      <c r="AT198" s="110">
        <f t="shared" si="314"/>
        <v>0</v>
      </c>
      <c r="AU198" s="110">
        <f t="shared" si="314"/>
        <v>-18148</v>
      </c>
      <c r="AV198" s="110">
        <f t="shared" si="314"/>
        <v>0</v>
      </c>
      <c r="AW198" s="110">
        <f t="shared" si="314"/>
        <v>-18148</v>
      </c>
      <c r="AX198" s="110">
        <f t="shared" si="314"/>
        <v>0</v>
      </c>
      <c r="AY198" s="110">
        <f t="shared" si="314"/>
        <v>18148</v>
      </c>
      <c r="AZ198" s="110">
        <f t="shared" si="314"/>
        <v>0</v>
      </c>
      <c r="BA198" s="110">
        <f t="shared" si="314"/>
        <v>18148</v>
      </c>
      <c r="BB198" s="110">
        <f t="shared" si="314"/>
        <v>0</v>
      </c>
    </row>
    <row r="199" spans="1:54" s="109" customFormat="1" ht="30" x14ac:dyDescent="0.25">
      <c r="A199" s="35" t="s">
        <v>108</v>
      </c>
      <c r="B199" s="35"/>
      <c r="C199" s="35"/>
      <c r="D199" s="35"/>
      <c r="E199" s="120">
        <v>852</v>
      </c>
      <c r="F199" s="143" t="s">
        <v>101</v>
      </c>
      <c r="G199" s="148" t="s">
        <v>56</v>
      </c>
      <c r="H199" s="148" t="s">
        <v>156</v>
      </c>
      <c r="I199" s="143" t="s">
        <v>109</v>
      </c>
      <c r="J199" s="110">
        <f>'6.ВС'!J257</f>
        <v>81840</v>
      </c>
      <c r="K199" s="110">
        <f>'6.ВС'!K257</f>
        <v>0</v>
      </c>
      <c r="L199" s="110">
        <f>'6.ВС'!L257</f>
        <v>81840</v>
      </c>
      <c r="M199" s="110">
        <f>'6.ВС'!M257</f>
        <v>0</v>
      </c>
      <c r="N199" s="110">
        <f>'6.ВС'!N257</f>
        <v>2904337</v>
      </c>
      <c r="O199" s="110">
        <f>'6.ВС'!O257</f>
        <v>0</v>
      </c>
      <c r="P199" s="110">
        <f>'6.ВС'!P257</f>
        <v>2904337</v>
      </c>
      <c r="Q199" s="110">
        <f>'6.ВС'!Q257</f>
        <v>0</v>
      </c>
      <c r="R199" s="110">
        <f>'6.ВС'!R257</f>
        <v>2986177</v>
      </c>
      <c r="S199" s="110">
        <f>'6.ВС'!S257</f>
        <v>0</v>
      </c>
      <c r="T199" s="110">
        <f>'6.ВС'!T257</f>
        <v>2986177</v>
      </c>
      <c r="U199" s="110">
        <f>'6.ВС'!U257</f>
        <v>0</v>
      </c>
      <c r="V199" s="110"/>
      <c r="W199" s="110"/>
      <c r="X199" s="110"/>
      <c r="Y199" s="110"/>
      <c r="Z199" s="110"/>
      <c r="AA199" s="110"/>
      <c r="AB199" s="110"/>
      <c r="AC199" s="110"/>
      <c r="AD199" s="110">
        <f>'6.ВС'!AE257</f>
        <v>27398</v>
      </c>
      <c r="AE199" s="110">
        <f>'6.ВС'!AF257</f>
        <v>0</v>
      </c>
      <c r="AF199" s="110">
        <f>'6.ВС'!AG257</f>
        <v>27398</v>
      </c>
      <c r="AG199" s="110">
        <f>'6.ВС'!AH257</f>
        <v>0</v>
      </c>
      <c r="AH199" s="110">
        <f>'6.ВС'!AI257</f>
        <v>-27398</v>
      </c>
      <c r="AI199" s="110">
        <f>'6.ВС'!AJ257</f>
        <v>0</v>
      </c>
      <c r="AJ199" s="110">
        <f>'6.ВС'!AK257</f>
        <v>-27398</v>
      </c>
      <c r="AK199" s="110">
        <f>'6.ВС'!AL257</f>
        <v>0</v>
      </c>
      <c r="AL199" s="110">
        <f>'6.ВС'!AM257</f>
        <v>0</v>
      </c>
      <c r="AM199" s="110">
        <f>'6.ВС'!AN257</f>
        <v>0</v>
      </c>
      <c r="AN199" s="110">
        <f>'6.ВС'!AO257</f>
        <v>0</v>
      </c>
      <c r="AO199" s="110">
        <f>'6.ВС'!AP257</f>
        <v>0</v>
      </c>
      <c r="AP199" s="110">
        <f>'6.ВС'!AQ257</f>
        <v>0</v>
      </c>
      <c r="AQ199" s="110">
        <f>'6.ВС'!AR257</f>
        <v>18148</v>
      </c>
      <c r="AR199" s="110">
        <f>'6.ВС'!AS257</f>
        <v>0</v>
      </c>
      <c r="AS199" s="110">
        <f>'6.ВС'!AT257</f>
        <v>18148</v>
      </c>
      <c r="AT199" s="110">
        <f>'6.ВС'!AU257</f>
        <v>0</v>
      </c>
      <c r="AU199" s="110">
        <f>'6.ВС'!AV257</f>
        <v>-18148</v>
      </c>
      <c r="AV199" s="110">
        <f>'6.ВС'!AW257</f>
        <v>0</v>
      </c>
      <c r="AW199" s="110">
        <f>'6.ВС'!AX257</f>
        <v>-18148</v>
      </c>
      <c r="AX199" s="110">
        <f>'6.ВС'!AY257</f>
        <v>0</v>
      </c>
      <c r="AY199" s="110">
        <f>'6.ВС'!AR257</f>
        <v>18148</v>
      </c>
      <c r="AZ199" s="110">
        <f>'6.ВС'!AS257</f>
        <v>0</v>
      </c>
      <c r="BA199" s="110">
        <f>'6.ВС'!AT257</f>
        <v>18148</v>
      </c>
      <c r="BB199" s="110">
        <f>'6.ВС'!AU257</f>
        <v>0</v>
      </c>
    </row>
    <row r="200" spans="1:54" s="109" customFormat="1" ht="45" hidden="1" x14ac:dyDescent="0.25">
      <c r="A200" s="155" t="s">
        <v>153</v>
      </c>
      <c r="B200" s="35"/>
      <c r="C200" s="35"/>
      <c r="D200" s="35"/>
      <c r="E200" s="120">
        <v>852</v>
      </c>
      <c r="F200" s="148" t="s">
        <v>101</v>
      </c>
      <c r="G200" s="148" t="s">
        <v>56</v>
      </c>
      <c r="H200" s="148" t="s">
        <v>154</v>
      </c>
      <c r="I200" s="143"/>
      <c r="J200" s="110">
        <f t="shared" ref="J200:BB201" si="315">J201</f>
        <v>2556900</v>
      </c>
      <c r="K200" s="110">
        <f t="shared" si="315"/>
        <v>0</v>
      </c>
      <c r="L200" s="110">
        <f t="shared" si="315"/>
        <v>2556900</v>
      </c>
      <c r="M200" s="110">
        <f t="shared" si="315"/>
        <v>0</v>
      </c>
      <c r="N200" s="110">
        <f t="shared" si="315"/>
        <v>0</v>
      </c>
      <c r="O200" s="110">
        <f t="shared" si="315"/>
        <v>0</v>
      </c>
      <c r="P200" s="110">
        <f t="shared" si="315"/>
        <v>0</v>
      </c>
      <c r="Q200" s="110">
        <f t="shared" si="315"/>
        <v>0</v>
      </c>
      <c r="R200" s="110">
        <f t="shared" si="315"/>
        <v>2556900</v>
      </c>
      <c r="S200" s="110">
        <f t="shared" si="315"/>
        <v>0</v>
      </c>
      <c r="T200" s="110">
        <f t="shared" si="315"/>
        <v>2556900</v>
      </c>
      <c r="U200" s="110">
        <f t="shared" si="315"/>
        <v>0</v>
      </c>
      <c r="V200" s="110"/>
      <c r="W200" s="110"/>
      <c r="X200" s="110"/>
      <c r="Y200" s="110"/>
      <c r="Z200" s="110"/>
      <c r="AA200" s="110"/>
      <c r="AB200" s="110"/>
      <c r="AC200" s="110"/>
      <c r="AD200" s="110">
        <f t="shared" si="315"/>
        <v>2556900</v>
      </c>
      <c r="AE200" s="110">
        <f t="shared" si="315"/>
        <v>0</v>
      </c>
      <c r="AF200" s="110">
        <f t="shared" si="315"/>
        <v>2556900</v>
      </c>
      <c r="AG200" s="110">
        <f t="shared" si="315"/>
        <v>0</v>
      </c>
      <c r="AH200" s="110">
        <f t="shared" si="315"/>
        <v>0</v>
      </c>
      <c r="AI200" s="110">
        <f t="shared" si="315"/>
        <v>0</v>
      </c>
      <c r="AJ200" s="110">
        <f t="shared" si="315"/>
        <v>0</v>
      </c>
      <c r="AK200" s="110">
        <f t="shared" si="315"/>
        <v>0</v>
      </c>
      <c r="AL200" s="110">
        <f t="shared" si="315"/>
        <v>2556900</v>
      </c>
      <c r="AM200" s="110">
        <f t="shared" si="315"/>
        <v>0</v>
      </c>
      <c r="AN200" s="110">
        <f t="shared" si="315"/>
        <v>2556900</v>
      </c>
      <c r="AO200" s="110">
        <f t="shared" si="315"/>
        <v>0</v>
      </c>
      <c r="AP200" s="110">
        <f t="shared" si="315"/>
        <v>0</v>
      </c>
      <c r="AQ200" s="110">
        <f t="shared" si="315"/>
        <v>2556900</v>
      </c>
      <c r="AR200" s="110">
        <f t="shared" si="315"/>
        <v>0</v>
      </c>
      <c r="AS200" s="110">
        <f t="shared" si="315"/>
        <v>2556900</v>
      </c>
      <c r="AT200" s="110">
        <f t="shared" si="315"/>
        <v>0</v>
      </c>
      <c r="AU200" s="110">
        <f t="shared" si="315"/>
        <v>0</v>
      </c>
      <c r="AV200" s="110">
        <f t="shared" si="315"/>
        <v>0</v>
      </c>
      <c r="AW200" s="110">
        <f t="shared" si="315"/>
        <v>0</v>
      </c>
      <c r="AX200" s="110">
        <f t="shared" si="315"/>
        <v>0</v>
      </c>
      <c r="AY200" s="110">
        <f t="shared" si="315"/>
        <v>2556900</v>
      </c>
      <c r="AZ200" s="110">
        <f t="shared" si="315"/>
        <v>0</v>
      </c>
      <c r="BA200" s="110">
        <f t="shared" si="315"/>
        <v>2556900</v>
      </c>
      <c r="BB200" s="110">
        <f t="shared" si="315"/>
        <v>0</v>
      </c>
    </row>
    <row r="201" spans="1:54" s="109" customFormat="1" ht="75" hidden="1" x14ac:dyDescent="0.25">
      <c r="A201" s="35" t="s">
        <v>53</v>
      </c>
      <c r="B201" s="35"/>
      <c r="C201" s="35"/>
      <c r="D201" s="35"/>
      <c r="E201" s="120">
        <v>852</v>
      </c>
      <c r="F201" s="143" t="s">
        <v>101</v>
      </c>
      <c r="G201" s="148" t="s">
        <v>56</v>
      </c>
      <c r="H201" s="148" t="s">
        <v>154</v>
      </c>
      <c r="I201" s="143" t="s">
        <v>107</v>
      </c>
      <c r="J201" s="110">
        <f t="shared" si="315"/>
        <v>2556900</v>
      </c>
      <c r="K201" s="110">
        <f t="shared" si="315"/>
        <v>0</v>
      </c>
      <c r="L201" s="110">
        <f t="shared" si="315"/>
        <v>2556900</v>
      </c>
      <c r="M201" s="110">
        <f t="shared" si="315"/>
        <v>0</v>
      </c>
      <c r="N201" s="110">
        <f t="shared" si="315"/>
        <v>0</v>
      </c>
      <c r="O201" s="110">
        <f t="shared" si="315"/>
        <v>0</v>
      </c>
      <c r="P201" s="110">
        <f t="shared" si="315"/>
        <v>0</v>
      </c>
      <c r="Q201" s="110">
        <f t="shared" si="315"/>
        <v>0</v>
      </c>
      <c r="R201" s="110">
        <f t="shared" si="315"/>
        <v>2556900</v>
      </c>
      <c r="S201" s="110">
        <f t="shared" si="315"/>
        <v>0</v>
      </c>
      <c r="T201" s="110">
        <f t="shared" si="315"/>
        <v>2556900</v>
      </c>
      <c r="U201" s="110">
        <f t="shared" si="315"/>
        <v>0</v>
      </c>
      <c r="V201" s="110"/>
      <c r="W201" s="110"/>
      <c r="X201" s="110"/>
      <c r="Y201" s="110"/>
      <c r="Z201" s="110"/>
      <c r="AA201" s="110"/>
      <c r="AB201" s="110"/>
      <c r="AC201" s="110"/>
      <c r="AD201" s="110">
        <f t="shared" si="315"/>
        <v>2556900</v>
      </c>
      <c r="AE201" s="110">
        <f t="shared" si="315"/>
        <v>0</v>
      </c>
      <c r="AF201" s="110">
        <f t="shared" si="315"/>
        <v>2556900</v>
      </c>
      <c r="AG201" s="110">
        <f t="shared" si="315"/>
        <v>0</v>
      </c>
      <c r="AH201" s="110">
        <f t="shared" si="315"/>
        <v>0</v>
      </c>
      <c r="AI201" s="110">
        <f t="shared" si="315"/>
        <v>0</v>
      </c>
      <c r="AJ201" s="110">
        <f t="shared" si="315"/>
        <v>0</v>
      </c>
      <c r="AK201" s="110">
        <f t="shared" si="315"/>
        <v>0</v>
      </c>
      <c r="AL201" s="110">
        <f t="shared" si="315"/>
        <v>2556900</v>
      </c>
      <c r="AM201" s="110">
        <f t="shared" si="315"/>
        <v>0</v>
      </c>
      <c r="AN201" s="110">
        <f t="shared" si="315"/>
        <v>2556900</v>
      </c>
      <c r="AO201" s="110">
        <f t="shared" si="315"/>
        <v>0</v>
      </c>
      <c r="AP201" s="110">
        <f t="shared" si="315"/>
        <v>0</v>
      </c>
      <c r="AQ201" s="110">
        <f t="shared" si="315"/>
        <v>2556900</v>
      </c>
      <c r="AR201" s="110">
        <f t="shared" si="315"/>
        <v>0</v>
      </c>
      <c r="AS201" s="110">
        <f t="shared" si="315"/>
        <v>2556900</v>
      </c>
      <c r="AT201" s="110">
        <f t="shared" si="315"/>
        <v>0</v>
      </c>
      <c r="AU201" s="110">
        <f t="shared" si="315"/>
        <v>0</v>
      </c>
      <c r="AV201" s="110">
        <f t="shared" si="315"/>
        <v>0</v>
      </c>
      <c r="AW201" s="110">
        <f t="shared" si="315"/>
        <v>0</v>
      </c>
      <c r="AX201" s="110">
        <f t="shared" si="315"/>
        <v>0</v>
      </c>
      <c r="AY201" s="110">
        <f t="shared" si="315"/>
        <v>2556900</v>
      </c>
      <c r="AZ201" s="110">
        <f t="shared" si="315"/>
        <v>0</v>
      </c>
      <c r="BA201" s="110">
        <f t="shared" si="315"/>
        <v>2556900</v>
      </c>
      <c r="BB201" s="110">
        <f t="shared" si="315"/>
        <v>0</v>
      </c>
    </row>
    <row r="202" spans="1:54" s="109" customFormat="1" ht="30" hidden="1" x14ac:dyDescent="0.25">
      <c r="A202" s="35" t="s">
        <v>108</v>
      </c>
      <c r="B202" s="35"/>
      <c r="C202" s="35"/>
      <c r="D202" s="35"/>
      <c r="E202" s="120">
        <v>852</v>
      </c>
      <c r="F202" s="143" t="s">
        <v>101</v>
      </c>
      <c r="G202" s="148" t="s">
        <v>56</v>
      </c>
      <c r="H202" s="148" t="s">
        <v>154</v>
      </c>
      <c r="I202" s="143" t="s">
        <v>109</v>
      </c>
      <c r="J202" s="110">
        <f>'6.ВС'!J260</f>
        <v>2556900</v>
      </c>
      <c r="K202" s="110">
        <f>'6.ВС'!K260</f>
        <v>0</v>
      </c>
      <c r="L202" s="110">
        <f>'6.ВС'!L260</f>
        <v>2556900</v>
      </c>
      <c r="M202" s="110">
        <f>'6.ВС'!M260</f>
        <v>0</v>
      </c>
      <c r="N202" s="110">
        <f>'6.ВС'!N260</f>
        <v>0</v>
      </c>
      <c r="O202" s="110">
        <f>'6.ВС'!O260</f>
        <v>0</v>
      </c>
      <c r="P202" s="110">
        <f>'6.ВС'!P260</f>
        <v>0</v>
      </c>
      <c r="Q202" s="110">
        <f>'6.ВС'!Q260</f>
        <v>0</v>
      </c>
      <c r="R202" s="110">
        <f>'6.ВС'!R260</f>
        <v>2556900</v>
      </c>
      <c r="S202" s="110">
        <f>'6.ВС'!S260</f>
        <v>0</v>
      </c>
      <c r="T202" s="110">
        <f>'6.ВС'!T260</f>
        <v>2556900</v>
      </c>
      <c r="U202" s="110">
        <f>'6.ВС'!U260</f>
        <v>0</v>
      </c>
      <c r="V202" s="110"/>
      <c r="W202" s="110"/>
      <c r="X202" s="110"/>
      <c r="Y202" s="110"/>
      <c r="Z202" s="110"/>
      <c r="AA202" s="110"/>
      <c r="AB202" s="110"/>
      <c r="AC202" s="110"/>
      <c r="AD202" s="110">
        <f>'6.ВС'!AE260</f>
        <v>2556900</v>
      </c>
      <c r="AE202" s="110">
        <f>'6.ВС'!AF260</f>
        <v>0</v>
      </c>
      <c r="AF202" s="110">
        <f>'6.ВС'!AG260</f>
        <v>2556900</v>
      </c>
      <c r="AG202" s="110">
        <f>'6.ВС'!AH260</f>
        <v>0</v>
      </c>
      <c r="AH202" s="110">
        <f>'6.ВС'!AI260</f>
        <v>0</v>
      </c>
      <c r="AI202" s="110">
        <f>'6.ВС'!AJ260</f>
        <v>0</v>
      </c>
      <c r="AJ202" s="110">
        <f>'6.ВС'!AK260</f>
        <v>0</v>
      </c>
      <c r="AK202" s="110">
        <f>'6.ВС'!AL260</f>
        <v>0</v>
      </c>
      <c r="AL202" s="110">
        <f>'6.ВС'!AM260</f>
        <v>2556900</v>
      </c>
      <c r="AM202" s="110">
        <f>'6.ВС'!AN260</f>
        <v>0</v>
      </c>
      <c r="AN202" s="110">
        <f>'6.ВС'!AO260</f>
        <v>2556900</v>
      </c>
      <c r="AO202" s="110">
        <f>'6.ВС'!AP260</f>
        <v>0</v>
      </c>
      <c r="AP202" s="110">
        <f>'6.ВС'!AQ260</f>
        <v>0</v>
      </c>
      <c r="AQ202" s="110">
        <f>'6.ВС'!AR260</f>
        <v>2556900</v>
      </c>
      <c r="AR202" s="110">
        <f>'6.ВС'!AS260</f>
        <v>0</v>
      </c>
      <c r="AS202" s="110">
        <f>'6.ВС'!AT260</f>
        <v>2556900</v>
      </c>
      <c r="AT202" s="110">
        <f>'6.ВС'!AU260</f>
        <v>0</v>
      </c>
      <c r="AU202" s="110">
        <f>'6.ВС'!AV260</f>
        <v>0</v>
      </c>
      <c r="AV202" s="110">
        <f>'6.ВС'!AW260</f>
        <v>0</v>
      </c>
      <c r="AW202" s="110">
        <f>'6.ВС'!AX260</f>
        <v>0</v>
      </c>
      <c r="AX202" s="110">
        <f>'6.ВС'!AY260</f>
        <v>0</v>
      </c>
      <c r="AY202" s="110">
        <f>'6.ВС'!AR260</f>
        <v>2556900</v>
      </c>
      <c r="AZ202" s="110">
        <f>'6.ВС'!AS260</f>
        <v>0</v>
      </c>
      <c r="BA202" s="110">
        <f>'6.ВС'!AT260</f>
        <v>2556900</v>
      </c>
      <c r="BB202" s="110">
        <f>'6.ВС'!AU260</f>
        <v>0</v>
      </c>
    </row>
    <row r="203" spans="1:54" s="109" customFormat="1" ht="47.25" customHeight="1" x14ac:dyDescent="0.25">
      <c r="A203" s="155" t="s">
        <v>157</v>
      </c>
      <c r="B203" s="35"/>
      <c r="C203" s="35"/>
      <c r="D203" s="35"/>
      <c r="E203" s="120">
        <v>852</v>
      </c>
      <c r="F203" s="148" t="s">
        <v>101</v>
      </c>
      <c r="G203" s="148" t="s">
        <v>56</v>
      </c>
      <c r="H203" s="148" t="s">
        <v>158</v>
      </c>
      <c r="I203" s="143"/>
      <c r="J203" s="110">
        <f t="shared" ref="J203:BB204" si="316">J204</f>
        <v>32598</v>
      </c>
      <c r="K203" s="110">
        <f t="shared" si="316"/>
        <v>0</v>
      </c>
      <c r="L203" s="110">
        <f t="shared" si="316"/>
        <v>32598</v>
      </c>
      <c r="M203" s="110">
        <f t="shared" si="316"/>
        <v>0</v>
      </c>
      <c r="N203" s="110">
        <f t="shared" si="316"/>
        <v>417123</v>
      </c>
      <c r="O203" s="110">
        <f t="shared" si="316"/>
        <v>0</v>
      </c>
      <c r="P203" s="110">
        <f t="shared" si="316"/>
        <v>417123</v>
      </c>
      <c r="Q203" s="110">
        <f t="shared" si="316"/>
        <v>0</v>
      </c>
      <c r="R203" s="110">
        <f t="shared" si="316"/>
        <v>449721</v>
      </c>
      <c r="S203" s="110">
        <f t="shared" si="316"/>
        <v>0</v>
      </c>
      <c r="T203" s="110">
        <f t="shared" si="316"/>
        <v>449721</v>
      </c>
      <c r="U203" s="110">
        <f t="shared" si="316"/>
        <v>0</v>
      </c>
      <c r="V203" s="110"/>
      <c r="W203" s="110"/>
      <c r="X203" s="110"/>
      <c r="Y203" s="110"/>
      <c r="Z203" s="110"/>
      <c r="AA203" s="110"/>
      <c r="AB203" s="110"/>
      <c r="AC203" s="110"/>
      <c r="AD203" s="110">
        <f t="shared" si="316"/>
        <v>50336</v>
      </c>
      <c r="AE203" s="110">
        <f t="shared" si="316"/>
        <v>0</v>
      </c>
      <c r="AF203" s="110">
        <f t="shared" si="316"/>
        <v>50336</v>
      </c>
      <c r="AG203" s="110">
        <f t="shared" si="316"/>
        <v>0</v>
      </c>
      <c r="AH203" s="110">
        <f t="shared" si="316"/>
        <v>-34287.1</v>
      </c>
      <c r="AI203" s="110">
        <f t="shared" si="316"/>
        <v>0</v>
      </c>
      <c r="AJ203" s="110">
        <f t="shared" si="316"/>
        <v>-34287.1</v>
      </c>
      <c r="AK203" s="110">
        <f t="shared" si="316"/>
        <v>0</v>
      </c>
      <c r="AL203" s="110">
        <f t="shared" si="316"/>
        <v>16048.900000000001</v>
      </c>
      <c r="AM203" s="110">
        <f t="shared" si="316"/>
        <v>0</v>
      </c>
      <c r="AN203" s="110">
        <f t="shared" si="316"/>
        <v>16048.900000000001</v>
      </c>
      <c r="AO203" s="110">
        <f t="shared" si="316"/>
        <v>0</v>
      </c>
      <c r="AP203" s="110">
        <f t="shared" si="316"/>
        <v>0</v>
      </c>
      <c r="AQ203" s="110">
        <f t="shared" si="316"/>
        <v>262780</v>
      </c>
      <c r="AR203" s="110">
        <f t="shared" si="316"/>
        <v>0</v>
      </c>
      <c r="AS203" s="110">
        <f t="shared" si="316"/>
        <v>262780</v>
      </c>
      <c r="AT203" s="110">
        <f t="shared" si="316"/>
        <v>0</v>
      </c>
      <c r="AU203" s="110">
        <f t="shared" si="316"/>
        <v>-43536.1</v>
      </c>
      <c r="AV203" s="110">
        <f t="shared" si="316"/>
        <v>0</v>
      </c>
      <c r="AW203" s="110">
        <f t="shared" si="316"/>
        <v>-43536.1</v>
      </c>
      <c r="AX203" s="110">
        <f t="shared" si="316"/>
        <v>0</v>
      </c>
      <c r="AY203" s="110">
        <f t="shared" si="316"/>
        <v>262780</v>
      </c>
      <c r="AZ203" s="110">
        <f t="shared" si="316"/>
        <v>0</v>
      </c>
      <c r="BA203" s="110">
        <f t="shared" si="316"/>
        <v>262780</v>
      </c>
      <c r="BB203" s="110">
        <f t="shared" si="316"/>
        <v>0</v>
      </c>
    </row>
    <row r="204" spans="1:54" s="109" customFormat="1" ht="75" x14ac:dyDescent="0.25">
      <c r="A204" s="35" t="s">
        <v>53</v>
      </c>
      <c r="B204" s="35"/>
      <c r="C204" s="35"/>
      <c r="D204" s="35"/>
      <c r="E204" s="120">
        <v>852</v>
      </c>
      <c r="F204" s="143" t="s">
        <v>101</v>
      </c>
      <c r="G204" s="148" t="s">
        <v>56</v>
      </c>
      <c r="H204" s="148" t="s">
        <v>158</v>
      </c>
      <c r="I204" s="143" t="s">
        <v>107</v>
      </c>
      <c r="J204" s="110">
        <f t="shared" si="316"/>
        <v>32598</v>
      </c>
      <c r="K204" s="110">
        <f t="shared" si="316"/>
        <v>0</v>
      </c>
      <c r="L204" s="110">
        <f t="shared" si="316"/>
        <v>32598</v>
      </c>
      <c r="M204" s="110">
        <f t="shared" si="316"/>
        <v>0</v>
      </c>
      <c r="N204" s="110">
        <f t="shared" si="316"/>
        <v>417123</v>
      </c>
      <c r="O204" s="110">
        <f t="shared" si="316"/>
        <v>0</v>
      </c>
      <c r="P204" s="110">
        <f t="shared" si="316"/>
        <v>417123</v>
      </c>
      <c r="Q204" s="110">
        <f t="shared" si="316"/>
        <v>0</v>
      </c>
      <c r="R204" s="110">
        <f t="shared" si="316"/>
        <v>449721</v>
      </c>
      <c r="S204" s="110">
        <f t="shared" si="316"/>
        <v>0</v>
      </c>
      <c r="T204" s="110">
        <f t="shared" si="316"/>
        <v>449721</v>
      </c>
      <c r="U204" s="110">
        <f t="shared" si="316"/>
        <v>0</v>
      </c>
      <c r="V204" s="110"/>
      <c r="W204" s="110"/>
      <c r="X204" s="110"/>
      <c r="Y204" s="110"/>
      <c r="Z204" s="110"/>
      <c r="AA204" s="110"/>
      <c r="AB204" s="110"/>
      <c r="AC204" s="110"/>
      <c r="AD204" s="110">
        <f t="shared" si="316"/>
        <v>50336</v>
      </c>
      <c r="AE204" s="110">
        <f t="shared" si="316"/>
        <v>0</v>
      </c>
      <c r="AF204" s="110">
        <f t="shared" si="316"/>
        <v>50336</v>
      </c>
      <c r="AG204" s="110">
        <f t="shared" si="316"/>
        <v>0</v>
      </c>
      <c r="AH204" s="110">
        <f t="shared" si="316"/>
        <v>-34287.1</v>
      </c>
      <c r="AI204" s="110">
        <f t="shared" si="316"/>
        <v>0</v>
      </c>
      <c r="AJ204" s="110">
        <f t="shared" si="316"/>
        <v>-34287.1</v>
      </c>
      <c r="AK204" s="110">
        <f t="shared" si="316"/>
        <v>0</v>
      </c>
      <c r="AL204" s="110">
        <f t="shared" si="316"/>
        <v>16048.900000000001</v>
      </c>
      <c r="AM204" s="110">
        <f t="shared" si="316"/>
        <v>0</v>
      </c>
      <c r="AN204" s="110">
        <f t="shared" si="316"/>
        <v>16048.900000000001</v>
      </c>
      <c r="AO204" s="110">
        <f t="shared" si="316"/>
        <v>0</v>
      </c>
      <c r="AP204" s="110">
        <f t="shared" si="316"/>
        <v>0</v>
      </c>
      <c r="AQ204" s="110">
        <f t="shared" si="316"/>
        <v>262780</v>
      </c>
      <c r="AR204" s="110">
        <f t="shared" si="316"/>
        <v>0</v>
      </c>
      <c r="AS204" s="110">
        <f t="shared" si="316"/>
        <v>262780</v>
      </c>
      <c r="AT204" s="110">
        <f t="shared" si="316"/>
        <v>0</v>
      </c>
      <c r="AU204" s="110">
        <f t="shared" si="316"/>
        <v>-43536.1</v>
      </c>
      <c r="AV204" s="110">
        <f t="shared" si="316"/>
        <v>0</v>
      </c>
      <c r="AW204" s="110">
        <f t="shared" si="316"/>
        <v>-43536.1</v>
      </c>
      <c r="AX204" s="110">
        <f t="shared" si="316"/>
        <v>0</v>
      </c>
      <c r="AY204" s="110">
        <f t="shared" si="316"/>
        <v>262780</v>
      </c>
      <c r="AZ204" s="110">
        <f t="shared" si="316"/>
        <v>0</v>
      </c>
      <c r="BA204" s="110">
        <f t="shared" si="316"/>
        <v>262780</v>
      </c>
      <c r="BB204" s="110">
        <f t="shared" si="316"/>
        <v>0</v>
      </c>
    </row>
    <row r="205" spans="1:54" s="109" customFormat="1" ht="30" x14ac:dyDescent="0.25">
      <c r="A205" s="35" t="s">
        <v>108</v>
      </c>
      <c r="B205" s="35"/>
      <c r="C205" s="35"/>
      <c r="D205" s="35"/>
      <c r="E205" s="120">
        <v>852</v>
      </c>
      <c r="F205" s="143" t="s">
        <v>101</v>
      </c>
      <c r="G205" s="148" t="s">
        <v>56</v>
      </c>
      <c r="H205" s="148" t="s">
        <v>158</v>
      </c>
      <c r="I205" s="143" t="s">
        <v>109</v>
      </c>
      <c r="J205" s="110">
        <f>'6.ВС'!J263</f>
        <v>32598</v>
      </c>
      <c r="K205" s="110">
        <f>'6.ВС'!K263</f>
        <v>0</v>
      </c>
      <c r="L205" s="110">
        <f>'6.ВС'!L263</f>
        <v>32598</v>
      </c>
      <c r="M205" s="110">
        <f>'6.ВС'!M263</f>
        <v>0</v>
      </c>
      <c r="N205" s="110">
        <f>'6.ВС'!N263</f>
        <v>417123</v>
      </c>
      <c r="O205" s="110">
        <f>'6.ВС'!O263</f>
        <v>0</v>
      </c>
      <c r="P205" s="110">
        <f>'6.ВС'!P263</f>
        <v>417123</v>
      </c>
      <c r="Q205" s="110">
        <f>'6.ВС'!Q263</f>
        <v>0</v>
      </c>
      <c r="R205" s="110">
        <f>'6.ВС'!R263</f>
        <v>449721</v>
      </c>
      <c r="S205" s="110">
        <f>'6.ВС'!S263</f>
        <v>0</v>
      </c>
      <c r="T205" s="110">
        <f>'6.ВС'!T263</f>
        <v>449721</v>
      </c>
      <c r="U205" s="110">
        <f>'6.ВС'!U263</f>
        <v>0</v>
      </c>
      <c r="V205" s="110"/>
      <c r="W205" s="110"/>
      <c r="X205" s="110"/>
      <c r="Y205" s="110"/>
      <c r="Z205" s="110"/>
      <c r="AA205" s="110"/>
      <c r="AB205" s="110"/>
      <c r="AC205" s="110"/>
      <c r="AD205" s="110">
        <f>'6.ВС'!AE263</f>
        <v>50336</v>
      </c>
      <c r="AE205" s="110">
        <f>'6.ВС'!AF263</f>
        <v>0</v>
      </c>
      <c r="AF205" s="110">
        <f>'6.ВС'!AG263</f>
        <v>50336</v>
      </c>
      <c r="AG205" s="110">
        <f>'6.ВС'!AH263</f>
        <v>0</v>
      </c>
      <c r="AH205" s="110">
        <f>'6.ВС'!AI263</f>
        <v>-34287.1</v>
      </c>
      <c r="AI205" s="110">
        <f>'6.ВС'!AJ263</f>
        <v>0</v>
      </c>
      <c r="AJ205" s="110">
        <f>'6.ВС'!AK263</f>
        <v>-34287.1</v>
      </c>
      <c r="AK205" s="110">
        <f>'6.ВС'!AL263</f>
        <v>0</v>
      </c>
      <c r="AL205" s="110">
        <f>'6.ВС'!AM263</f>
        <v>16048.900000000001</v>
      </c>
      <c r="AM205" s="110">
        <f>'6.ВС'!AN263</f>
        <v>0</v>
      </c>
      <c r="AN205" s="110">
        <f>'6.ВС'!AO263</f>
        <v>16048.900000000001</v>
      </c>
      <c r="AO205" s="110">
        <f>'6.ВС'!AP263</f>
        <v>0</v>
      </c>
      <c r="AP205" s="110">
        <f>'6.ВС'!AQ263</f>
        <v>0</v>
      </c>
      <c r="AQ205" s="110">
        <f>'6.ВС'!AR263</f>
        <v>262780</v>
      </c>
      <c r="AR205" s="110">
        <f>'6.ВС'!AS263</f>
        <v>0</v>
      </c>
      <c r="AS205" s="110">
        <f>'6.ВС'!AT263</f>
        <v>262780</v>
      </c>
      <c r="AT205" s="110">
        <f>'6.ВС'!AU263</f>
        <v>0</v>
      </c>
      <c r="AU205" s="110">
        <f>'6.ВС'!AV263</f>
        <v>-43536.1</v>
      </c>
      <c r="AV205" s="110">
        <f>'6.ВС'!AW263</f>
        <v>0</v>
      </c>
      <c r="AW205" s="110">
        <f>'6.ВС'!AX263</f>
        <v>-43536.1</v>
      </c>
      <c r="AX205" s="110">
        <f>'6.ВС'!AY263</f>
        <v>0</v>
      </c>
      <c r="AY205" s="110">
        <f>'6.ВС'!AR263</f>
        <v>262780</v>
      </c>
      <c r="AZ205" s="110">
        <f>'6.ВС'!AS263</f>
        <v>0</v>
      </c>
      <c r="BA205" s="110">
        <f>'6.ВС'!AT263</f>
        <v>262780</v>
      </c>
      <c r="BB205" s="110">
        <f>'6.ВС'!AU263</f>
        <v>0</v>
      </c>
    </row>
    <row r="206" spans="1:54" s="109" customFormat="1" ht="75" hidden="1" x14ac:dyDescent="0.25">
      <c r="A206" s="149" t="s">
        <v>387</v>
      </c>
      <c r="B206" s="35"/>
      <c r="C206" s="35"/>
      <c r="D206" s="35"/>
      <c r="E206" s="120">
        <v>852</v>
      </c>
      <c r="F206" s="143" t="s">
        <v>101</v>
      </c>
      <c r="G206" s="148" t="s">
        <v>56</v>
      </c>
      <c r="H206" s="148" t="s">
        <v>386</v>
      </c>
      <c r="I206" s="143"/>
      <c r="J206" s="110">
        <f t="shared" ref="J206:BB210" si="317">J207</f>
        <v>4500000</v>
      </c>
      <c r="K206" s="110">
        <f t="shared" si="317"/>
        <v>4275000</v>
      </c>
      <c r="L206" s="110">
        <f t="shared" si="317"/>
        <v>225000</v>
      </c>
      <c r="M206" s="110">
        <f t="shared" si="317"/>
        <v>0</v>
      </c>
      <c r="N206" s="110">
        <f t="shared" si="317"/>
        <v>0</v>
      </c>
      <c r="O206" s="110">
        <f t="shared" si="317"/>
        <v>0</v>
      </c>
      <c r="P206" s="110">
        <f t="shared" si="317"/>
        <v>0</v>
      </c>
      <c r="Q206" s="110">
        <f t="shared" si="317"/>
        <v>0</v>
      </c>
      <c r="R206" s="110">
        <f t="shared" si="317"/>
        <v>4500000</v>
      </c>
      <c r="S206" s="110">
        <f t="shared" si="317"/>
        <v>4275000</v>
      </c>
      <c r="T206" s="110">
        <f t="shared" si="317"/>
        <v>225000</v>
      </c>
      <c r="U206" s="110">
        <f t="shared" si="317"/>
        <v>0</v>
      </c>
      <c r="V206" s="110"/>
      <c r="W206" s="110"/>
      <c r="X206" s="110"/>
      <c r="Y206" s="110"/>
      <c r="Z206" s="110"/>
      <c r="AA206" s="110"/>
      <c r="AB206" s="110"/>
      <c r="AC206" s="110"/>
      <c r="AD206" s="110">
        <f t="shared" si="317"/>
        <v>0</v>
      </c>
      <c r="AE206" s="110">
        <f t="shared" si="317"/>
        <v>0</v>
      </c>
      <c r="AF206" s="110">
        <f t="shared" si="317"/>
        <v>0</v>
      </c>
      <c r="AG206" s="110">
        <f t="shared" si="317"/>
        <v>0</v>
      </c>
      <c r="AH206" s="110">
        <f t="shared" si="317"/>
        <v>0</v>
      </c>
      <c r="AI206" s="110">
        <f t="shared" si="317"/>
        <v>0</v>
      </c>
      <c r="AJ206" s="110">
        <f t="shared" si="317"/>
        <v>0</v>
      </c>
      <c r="AK206" s="110">
        <f t="shared" si="317"/>
        <v>0</v>
      </c>
      <c r="AL206" s="110">
        <f t="shared" si="317"/>
        <v>0</v>
      </c>
      <c r="AM206" s="110">
        <f t="shared" si="317"/>
        <v>0</v>
      </c>
      <c r="AN206" s="110">
        <f t="shared" si="317"/>
        <v>0</v>
      </c>
      <c r="AO206" s="110">
        <f t="shared" si="317"/>
        <v>0</v>
      </c>
      <c r="AP206" s="110">
        <f t="shared" si="317"/>
        <v>0</v>
      </c>
      <c r="AQ206" s="110">
        <f t="shared" si="317"/>
        <v>0</v>
      </c>
      <c r="AR206" s="110">
        <f t="shared" si="317"/>
        <v>0</v>
      </c>
      <c r="AS206" s="110">
        <f t="shared" si="317"/>
        <v>0</v>
      </c>
      <c r="AT206" s="110">
        <f t="shared" si="317"/>
        <v>0</v>
      </c>
      <c r="AU206" s="110">
        <f t="shared" si="317"/>
        <v>0</v>
      </c>
      <c r="AV206" s="110">
        <f t="shared" si="317"/>
        <v>0</v>
      </c>
      <c r="AW206" s="110">
        <f t="shared" si="317"/>
        <v>0</v>
      </c>
      <c r="AX206" s="110">
        <f t="shared" si="317"/>
        <v>0</v>
      </c>
      <c r="AY206" s="110">
        <f t="shared" si="317"/>
        <v>0</v>
      </c>
      <c r="AZ206" s="110">
        <f t="shared" si="317"/>
        <v>0</v>
      </c>
      <c r="BA206" s="110">
        <f t="shared" si="317"/>
        <v>0</v>
      </c>
      <c r="BB206" s="110">
        <f t="shared" si="317"/>
        <v>0</v>
      </c>
    </row>
    <row r="207" spans="1:54" s="109" customFormat="1" ht="75" hidden="1" x14ac:dyDescent="0.25">
      <c r="A207" s="35" t="s">
        <v>53</v>
      </c>
      <c r="B207" s="35"/>
      <c r="C207" s="35"/>
      <c r="D207" s="35"/>
      <c r="E207" s="120">
        <v>852</v>
      </c>
      <c r="F207" s="143" t="s">
        <v>101</v>
      </c>
      <c r="G207" s="148" t="s">
        <v>56</v>
      </c>
      <c r="H207" s="148" t="s">
        <v>386</v>
      </c>
      <c r="I207" s="143" t="s">
        <v>107</v>
      </c>
      <c r="J207" s="110">
        <f t="shared" si="317"/>
        <v>4500000</v>
      </c>
      <c r="K207" s="110">
        <f t="shared" si="317"/>
        <v>4275000</v>
      </c>
      <c r="L207" s="110">
        <f t="shared" si="317"/>
        <v>225000</v>
      </c>
      <c r="M207" s="110">
        <f t="shared" si="317"/>
        <v>0</v>
      </c>
      <c r="N207" s="110">
        <f t="shared" si="317"/>
        <v>0</v>
      </c>
      <c r="O207" s="110">
        <f t="shared" si="317"/>
        <v>0</v>
      </c>
      <c r="P207" s="110">
        <f t="shared" si="317"/>
        <v>0</v>
      </c>
      <c r="Q207" s="110">
        <f t="shared" si="317"/>
        <v>0</v>
      </c>
      <c r="R207" s="110">
        <f t="shared" si="317"/>
        <v>4500000</v>
      </c>
      <c r="S207" s="110">
        <f t="shared" si="317"/>
        <v>4275000</v>
      </c>
      <c r="T207" s="110">
        <f t="shared" si="317"/>
        <v>225000</v>
      </c>
      <c r="U207" s="110">
        <f t="shared" si="317"/>
        <v>0</v>
      </c>
      <c r="V207" s="110"/>
      <c r="W207" s="110"/>
      <c r="X207" s="110"/>
      <c r="Y207" s="110"/>
      <c r="Z207" s="110"/>
      <c r="AA207" s="110"/>
      <c r="AB207" s="110"/>
      <c r="AC207" s="110"/>
      <c r="AD207" s="110">
        <f t="shared" si="317"/>
        <v>0</v>
      </c>
      <c r="AE207" s="110">
        <f t="shared" si="317"/>
        <v>0</v>
      </c>
      <c r="AF207" s="110">
        <f t="shared" si="317"/>
        <v>0</v>
      </c>
      <c r="AG207" s="110">
        <f t="shared" si="317"/>
        <v>0</v>
      </c>
      <c r="AH207" s="110">
        <f t="shared" si="317"/>
        <v>0</v>
      </c>
      <c r="AI207" s="110">
        <f t="shared" si="317"/>
        <v>0</v>
      </c>
      <c r="AJ207" s="110">
        <f t="shared" si="317"/>
        <v>0</v>
      </c>
      <c r="AK207" s="110">
        <f t="shared" si="317"/>
        <v>0</v>
      </c>
      <c r="AL207" s="110">
        <f t="shared" si="317"/>
        <v>0</v>
      </c>
      <c r="AM207" s="110">
        <f t="shared" si="317"/>
        <v>0</v>
      </c>
      <c r="AN207" s="110">
        <f t="shared" si="317"/>
        <v>0</v>
      </c>
      <c r="AO207" s="110">
        <f t="shared" si="317"/>
        <v>0</v>
      </c>
      <c r="AP207" s="110">
        <f t="shared" si="317"/>
        <v>0</v>
      </c>
      <c r="AQ207" s="110">
        <f t="shared" si="317"/>
        <v>0</v>
      </c>
      <c r="AR207" s="110">
        <f t="shared" si="317"/>
        <v>0</v>
      </c>
      <c r="AS207" s="110">
        <f t="shared" si="317"/>
        <v>0</v>
      </c>
      <c r="AT207" s="110">
        <f t="shared" si="317"/>
        <v>0</v>
      </c>
      <c r="AU207" s="110">
        <f t="shared" si="317"/>
        <v>0</v>
      </c>
      <c r="AV207" s="110">
        <f t="shared" si="317"/>
        <v>0</v>
      </c>
      <c r="AW207" s="110">
        <f t="shared" si="317"/>
        <v>0</v>
      </c>
      <c r="AX207" s="110">
        <f t="shared" si="317"/>
        <v>0</v>
      </c>
      <c r="AY207" s="110">
        <f t="shared" si="317"/>
        <v>0</v>
      </c>
      <c r="AZ207" s="110">
        <f t="shared" si="317"/>
        <v>0</v>
      </c>
      <c r="BA207" s="110">
        <f t="shared" si="317"/>
        <v>0</v>
      </c>
      <c r="BB207" s="110">
        <f t="shared" si="317"/>
        <v>0</v>
      </c>
    </row>
    <row r="208" spans="1:54" s="109" customFormat="1" ht="30" hidden="1" x14ac:dyDescent="0.25">
      <c r="A208" s="35" t="s">
        <v>54</v>
      </c>
      <c r="B208" s="35"/>
      <c r="C208" s="35"/>
      <c r="D208" s="35"/>
      <c r="E208" s="120">
        <v>852</v>
      </c>
      <c r="F208" s="143" t="s">
        <v>101</v>
      </c>
      <c r="G208" s="148" t="s">
        <v>56</v>
      </c>
      <c r="H208" s="148" t="s">
        <v>386</v>
      </c>
      <c r="I208" s="143" t="s">
        <v>109</v>
      </c>
      <c r="J208" s="110">
        <f>'6.ВС'!J266</f>
        <v>4500000</v>
      </c>
      <c r="K208" s="110">
        <f>'6.ВС'!K266</f>
        <v>4275000</v>
      </c>
      <c r="L208" s="110">
        <f>'6.ВС'!L266</f>
        <v>225000</v>
      </c>
      <c r="M208" s="110">
        <f>'6.ВС'!M266</f>
        <v>0</v>
      </c>
      <c r="N208" s="110">
        <f>'6.ВС'!N266</f>
        <v>0</v>
      </c>
      <c r="O208" s="110">
        <f>'6.ВС'!O266</f>
        <v>0</v>
      </c>
      <c r="P208" s="110">
        <f>'6.ВС'!P266</f>
        <v>0</v>
      </c>
      <c r="Q208" s="110">
        <f>'6.ВС'!Q266</f>
        <v>0</v>
      </c>
      <c r="R208" s="110">
        <f>'6.ВС'!R266</f>
        <v>4500000</v>
      </c>
      <c r="S208" s="110">
        <f>'6.ВС'!S266</f>
        <v>4275000</v>
      </c>
      <c r="T208" s="110">
        <f>'6.ВС'!T266</f>
        <v>225000</v>
      </c>
      <c r="U208" s="110">
        <f>'6.ВС'!U266</f>
        <v>0</v>
      </c>
      <c r="V208" s="110"/>
      <c r="W208" s="110"/>
      <c r="X208" s="110"/>
      <c r="Y208" s="110"/>
      <c r="Z208" s="110"/>
      <c r="AA208" s="110"/>
      <c r="AB208" s="110"/>
      <c r="AC208" s="110"/>
      <c r="AD208" s="110">
        <f>'6.ВС'!AE266</f>
        <v>0</v>
      </c>
      <c r="AE208" s="110">
        <f>'6.ВС'!AF266</f>
        <v>0</v>
      </c>
      <c r="AF208" s="110">
        <f>'6.ВС'!AG266</f>
        <v>0</v>
      </c>
      <c r="AG208" s="110">
        <f>'6.ВС'!AH266</f>
        <v>0</v>
      </c>
      <c r="AH208" s="110">
        <f>'6.ВС'!AI266</f>
        <v>0</v>
      </c>
      <c r="AI208" s="110">
        <f>'6.ВС'!AJ266</f>
        <v>0</v>
      </c>
      <c r="AJ208" s="110">
        <f>'6.ВС'!AK266</f>
        <v>0</v>
      </c>
      <c r="AK208" s="110">
        <f>'6.ВС'!AL266</f>
        <v>0</v>
      </c>
      <c r="AL208" s="110">
        <f>'6.ВС'!AM266</f>
        <v>0</v>
      </c>
      <c r="AM208" s="110">
        <f>'6.ВС'!AN266</f>
        <v>0</v>
      </c>
      <c r="AN208" s="110">
        <f>'6.ВС'!AO266</f>
        <v>0</v>
      </c>
      <c r="AO208" s="110">
        <f>'6.ВС'!AP266</f>
        <v>0</v>
      </c>
      <c r="AP208" s="110">
        <f>'6.ВС'!AQ266</f>
        <v>0</v>
      </c>
      <c r="AQ208" s="110">
        <f>'6.ВС'!AR266</f>
        <v>0</v>
      </c>
      <c r="AR208" s="110">
        <f>'6.ВС'!AS266</f>
        <v>0</v>
      </c>
      <c r="AS208" s="110">
        <f>'6.ВС'!AT266</f>
        <v>0</v>
      </c>
      <c r="AT208" s="110">
        <f>'6.ВС'!AU266</f>
        <v>0</v>
      </c>
      <c r="AU208" s="110">
        <f>'6.ВС'!AV266</f>
        <v>0</v>
      </c>
      <c r="AV208" s="110">
        <f>'6.ВС'!AW266</f>
        <v>0</v>
      </c>
      <c r="AW208" s="110">
        <f>'6.ВС'!AX266</f>
        <v>0</v>
      </c>
      <c r="AX208" s="110">
        <f>'6.ВС'!AY266</f>
        <v>0</v>
      </c>
      <c r="AY208" s="110">
        <f>'6.ВС'!AR266</f>
        <v>0</v>
      </c>
      <c r="AZ208" s="110">
        <f>'6.ВС'!AS266</f>
        <v>0</v>
      </c>
      <c r="BA208" s="110">
        <f>'6.ВС'!AT266</f>
        <v>0</v>
      </c>
      <c r="BB208" s="110">
        <f>'6.ВС'!AU266</f>
        <v>0</v>
      </c>
    </row>
    <row r="209" spans="1:54" s="109" customFormat="1" ht="75" x14ac:dyDescent="0.25">
      <c r="A209" s="177" t="s">
        <v>730</v>
      </c>
      <c r="B209" s="35"/>
      <c r="C209" s="35"/>
      <c r="D209" s="35"/>
      <c r="E209" s="120"/>
      <c r="F209" s="143" t="s">
        <v>101</v>
      </c>
      <c r="G209" s="148" t="s">
        <v>56</v>
      </c>
      <c r="H209" s="178" t="s">
        <v>731</v>
      </c>
      <c r="I209" s="143"/>
      <c r="J209" s="110">
        <f t="shared" si="317"/>
        <v>1535226</v>
      </c>
      <c r="K209" s="110">
        <f t="shared" si="317"/>
        <v>1458464</v>
      </c>
      <c r="L209" s="110">
        <f t="shared" si="317"/>
        <v>76762</v>
      </c>
      <c r="M209" s="110">
        <f t="shared" si="317"/>
        <v>0</v>
      </c>
      <c r="N209" s="110">
        <f t="shared" si="317"/>
        <v>-0.74</v>
      </c>
      <c r="O209" s="110">
        <f t="shared" si="317"/>
        <v>0</v>
      </c>
      <c r="P209" s="110">
        <f t="shared" si="317"/>
        <v>-0.74</v>
      </c>
      <c r="Q209" s="110">
        <f t="shared" si="317"/>
        <v>0</v>
      </c>
      <c r="R209" s="110">
        <f t="shared" si="317"/>
        <v>1535225.26</v>
      </c>
      <c r="S209" s="110">
        <f t="shared" si="317"/>
        <v>1458464</v>
      </c>
      <c r="T209" s="110">
        <f t="shared" si="317"/>
        <v>76761.259999999995</v>
      </c>
      <c r="U209" s="110">
        <f t="shared" si="317"/>
        <v>0</v>
      </c>
      <c r="V209" s="110"/>
      <c r="W209" s="110"/>
      <c r="X209" s="110"/>
      <c r="Y209" s="110"/>
      <c r="Z209" s="110"/>
      <c r="AA209" s="110"/>
      <c r="AB209" s="110"/>
      <c r="AC209" s="110"/>
      <c r="AD209" s="110">
        <f t="shared" si="317"/>
        <v>0</v>
      </c>
      <c r="AE209" s="110">
        <f t="shared" si="317"/>
        <v>0</v>
      </c>
      <c r="AF209" s="110">
        <f t="shared" si="317"/>
        <v>0</v>
      </c>
      <c r="AG209" s="110">
        <f t="shared" si="317"/>
        <v>0</v>
      </c>
      <c r="AH209" s="110">
        <f t="shared" si="317"/>
        <v>0</v>
      </c>
      <c r="AI209" s="110">
        <f t="shared" si="317"/>
        <v>0</v>
      </c>
      <c r="AJ209" s="110">
        <f t="shared" si="317"/>
        <v>0</v>
      </c>
      <c r="AK209" s="110">
        <f t="shared" si="317"/>
        <v>0</v>
      </c>
      <c r="AL209" s="110">
        <f t="shared" si="317"/>
        <v>0</v>
      </c>
      <c r="AM209" s="110">
        <f t="shared" si="317"/>
        <v>0</v>
      </c>
      <c r="AN209" s="110">
        <f t="shared" si="317"/>
        <v>0</v>
      </c>
      <c r="AO209" s="110">
        <f t="shared" si="317"/>
        <v>0</v>
      </c>
      <c r="AP209" s="110">
        <f t="shared" si="317"/>
        <v>0</v>
      </c>
      <c r="AQ209" s="110">
        <f t="shared" si="317"/>
        <v>1720222</v>
      </c>
      <c r="AR209" s="110">
        <f t="shared" si="317"/>
        <v>1634210</v>
      </c>
      <c r="AS209" s="110">
        <f t="shared" si="317"/>
        <v>86012</v>
      </c>
      <c r="AT209" s="110">
        <f t="shared" si="317"/>
        <v>0</v>
      </c>
      <c r="AU209" s="110">
        <f t="shared" si="317"/>
        <v>-0.95</v>
      </c>
      <c r="AV209" s="110">
        <f t="shared" si="317"/>
        <v>0</v>
      </c>
      <c r="AW209" s="110">
        <f t="shared" si="317"/>
        <v>-0.95</v>
      </c>
      <c r="AX209" s="110">
        <f t="shared" si="317"/>
        <v>0</v>
      </c>
      <c r="AY209" s="110">
        <f t="shared" si="317"/>
        <v>1720222</v>
      </c>
      <c r="AZ209" s="110">
        <f t="shared" si="317"/>
        <v>1634210</v>
      </c>
      <c r="BA209" s="110">
        <f t="shared" si="317"/>
        <v>86012</v>
      </c>
      <c r="BB209" s="110">
        <f t="shared" si="317"/>
        <v>0</v>
      </c>
    </row>
    <row r="210" spans="1:54" s="109" customFormat="1" ht="75" x14ac:dyDescent="0.25">
      <c r="A210" s="177" t="s">
        <v>53</v>
      </c>
      <c r="B210" s="35"/>
      <c r="C210" s="35"/>
      <c r="D210" s="35"/>
      <c r="E210" s="120"/>
      <c r="F210" s="143" t="s">
        <v>101</v>
      </c>
      <c r="G210" s="148" t="s">
        <v>56</v>
      </c>
      <c r="H210" s="178" t="s">
        <v>731</v>
      </c>
      <c r="I210" s="143" t="s">
        <v>107</v>
      </c>
      <c r="J210" s="110">
        <f t="shared" si="317"/>
        <v>1535226</v>
      </c>
      <c r="K210" s="110">
        <f t="shared" si="317"/>
        <v>1458464</v>
      </c>
      <c r="L210" s="110">
        <f t="shared" si="317"/>
        <v>76762</v>
      </c>
      <c r="M210" s="110">
        <f t="shared" si="317"/>
        <v>0</v>
      </c>
      <c r="N210" s="110">
        <f t="shared" si="317"/>
        <v>-0.74</v>
      </c>
      <c r="O210" s="110">
        <f t="shared" si="317"/>
        <v>0</v>
      </c>
      <c r="P210" s="110">
        <f t="shared" si="317"/>
        <v>-0.74</v>
      </c>
      <c r="Q210" s="110">
        <f t="shared" si="317"/>
        <v>0</v>
      </c>
      <c r="R210" s="110">
        <f t="shared" si="317"/>
        <v>1535225.26</v>
      </c>
      <c r="S210" s="110">
        <f t="shared" si="317"/>
        <v>1458464</v>
      </c>
      <c r="T210" s="110">
        <f t="shared" si="317"/>
        <v>76761.259999999995</v>
      </c>
      <c r="U210" s="110">
        <f t="shared" si="317"/>
        <v>0</v>
      </c>
      <c r="V210" s="110"/>
      <c r="W210" s="110"/>
      <c r="X210" s="110"/>
      <c r="Y210" s="110"/>
      <c r="Z210" s="110"/>
      <c r="AA210" s="110"/>
      <c r="AB210" s="110"/>
      <c r="AC210" s="110"/>
      <c r="AD210" s="110">
        <f t="shared" si="317"/>
        <v>0</v>
      </c>
      <c r="AE210" s="110">
        <f t="shared" si="317"/>
        <v>0</v>
      </c>
      <c r="AF210" s="110">
        <f t="shared" si="317"/>
        <v>0</v>
      </c>
      <c r="AG210" s="110">
        <f t="shared" si="317"/>
        <v>0</v>
      </c>
      <c r="AH210" s="110">
        <f t="shared" si="317"/>
        <v>0</v>
      </c>
      <c r="AI210" s="110">
        <f t="shared" si="317"/>
        <v>0</v>
      </c>
      <c r="AJ210" s="110">
        <f t="shared" si="317"/>
        <v>0</v>
      </c>
      <c r="AK210" s="110">
        <f t="shared" si="317"/>
        <v>0</v>
      </c>
      <c r="AL210" s="110">
        <f t="shared" si="317"/>
        <v>0</v>
      </c>
      <c r="AM210" s="110">
        <f t="shared" si="317"/>
        <v>0</v>
      </c>
      <c r="AN210" s="110">
        <f t="shared" si="317"/>
        <v>0</v>
      </c>
      <c r="AO210" s="110">
        <f t="shared" si="317"/>
        <v>0</v>
      </c>
      <c r="AP210" s="110">
        <f t="shared" si="317"/>
        <v>0</v>
      </c>
      <c r="AQ210" s="110">
        <f t="shared" si="317"/>
        <v>1720222</v>
      </c>
      <c r="AR210" s="110">
        <f t="shared" si="317"/>
        <v>1634210</v>
      </c>
      <c r="AS210" s="110">
        <f t="shared" si="317"/>
        <v>86012</v>
      </c>
      <c r="AT210" s="110">
        <f t="shared" si="317"/>
        <v>0</v>
      </c>
      <c r="AU210" s="110">
        <f t="shared" si="317"/>
        <v>-0.95</v>
      </c>
      <c r="AV210" s="110">
        <f t="shared" si="317"/>
        <v>0</v>
      </c>
      <c r="AW210" s="110">
        <f t="shared" si="317"/>
        <v>-0.95</v>
      </c>
      <c r="AX210" s="110">
        <f t="shared" si="317"/>
        <v>0</v>
      </c>
      <c r="AY210" s="110">
        <f t="shared" si="317"/>
        <v>1720222</v>
      </c>
      <c r="AZ210" s="110">
        <f t="shared" si="317"/>
        <v>1634210</v>
      </c>
      <c r="BA210" s="110">
        <f t="shared" si="317"/>
        <v>86012</v>
      </c>
      <c r="BB210" s="110">
        <f t="shared" si="317"/>
        <v>0</v>
      </c>
    </row>
    <row r="211" spans="1:54" s="109" customFormat="1" ht="30" x14ac:dyDescent="0.25">
      <c r="A211" s="177" t="s">
        <v>108</v>
      </c>
      <c r="B211" s="35"/>
      <c r="C211" s="35"/>
      <c r="D211" s="35"/>
      <c r="E211" s="120"/>
      <c r="F211" s="143" t="s">
        <v>101</v>
      </c>
      <c r="G211" s="148" t="s">
        <v>56</v>
      </c>
      <c r="H211" s="178" t="s">
        <v>731</v>
      </c>
      <c r="I211" s="143" t="s">
        <v>109</v>
      </c>
      <c r="J211" s="110">
        <f>'6.ВС'!J269</f>
        <v>1535226</v>
      </c>
      <c r="K211" s="110">
        <f>'6.ВС'!K269</f>
        <v>1458464</v>
      </c>
      <c r="L211" s="110">
        <f>'6.ВС'!L269</f>
        <v>76762</v>
      </c>
      <c r="M211" s="110">
        <f>'6.ВС'!M269</f>
        <v>0</v>
      </c>
      <c r="N211" s="110">
        <f>'6.ВС'!N269</f>
        <v>-0.74</v>
      </c>
      <c r="O211" s="110">
        <f>'6.ВС'!O269</f>
        <v>0</v>
      </c>
      <c r="P211" s="110">
        <f>'6.ВС'!P269</f>
        <v>-0.74</v>
      </c>
      <c r="Q211" s="110">
        <f>'6.ВС'!Q269</f>
        <v>0</v>
      </c>
      <c r="R211" s="110">
        <f>'6.ВС'!R269</f>
        <v>1535225.26</v>
      </c>
      <c r="S211" s="110">
        <f>'6.ВС'!S269</f>
        <v>1458464</v>
      </c>
      <c r="T211" s="110">
        <f>'6.ВС'!T269</f>
        <v>76761.259999999995</v>
      </c>
      <c r="U211" s="110">
        <f>'6.ВС'!U269</f>
        <v>0</v>
      </c>
      <c r="V211" s="110"/>
      <c r="W211" s="110"/>
      <c r="X211" s="110"/>
      <c r="Y211" s="110"/>
      <c r="Z211" s="110"/>
      <c r="AA211" s="110"/>
      <c r="AB211" s="110"/>
      <c r="AC211" s="110"/>
      <c r="AD211" s="110">
        <f>'6.ВС'!AE269</f>
        <v>0</v>
      </c>
      <c r="AE211" s="110">
        <f>'6.ВС'!AF269</f>
        <v>0</v>
      </c>
      <c r="AF211" s="110">
        <f>'6.ВС'!AG269</f>
        <v>0</v>
      </c>
      <c r="AG211" s="110">
        <f>'6.ВС'!AH269</f>
        <v>0</v>
      </c>
      <c r="AH211" s="110">
        <f>'6.ВС'!AI269</f>
        <v>0</v>
      </c>
      <c r="AI211" s="110">
        <f>'6.ВС'!AJ269</f>
        <v>0</v>
      </c>
      <c r="AJ211" s="110">
        <f>'6.ВС'!AK269</f>
        <v>0</v>
      </c>
      <c r="AK211" s="110">
        <f>'6.ВС'!AL269</f>
        <v>0</v>
      </c>
      <c r="AL211" s="110">
        <f>'6.ВС'!AM269</f>
        <v>0</v>
      </c>
      <c r="AM211" s="110">
        <f>'6.ВС'!AN269</f>
        <v>0</v>
      </c>
      <c r="AN211" s="110">
        <f>'6.ВС'!AO269</f>
        <v>0</v>
      </c>
      <c r="AO211" s="110">
        <f>'6.ВС'!AP269</f>
        <v>0</v>
      </c>
      <c r="AP211" s="110">
        <f>'6.ВС'!AQ269</f>
        <v>0</v>
      </c>
      <c r="AQ211" s="110">
        <f>'6.ВС'!AR269</f>
        <v>1720222</v>
      </c>
      <c r="AR211" s="110">
        <f>'6.ВС'!AS269</f>
        <v>1634210</v>
      </c>
      <c r="AS211" s="110">
        <f>'6.ВС'!AT269</f>
        <v>86012</v>
      </c>
      <c r="AT211" s="110">
        <f>'6.ВС'!AU269</f>
        <v>0</v>
      </c>
      <c r="AU211" s="110">
        <f>'6.ВС'!AV269</f>
        <v>-0.95</v>
      </c>
      <c r="AV211" s="110">
        <f>'6.ВС'!AW269</f>
        <v>0</v>
      </c>
      <c r="AW211" s="110">
        <f>'6.ВС'!AX269</f>
        <v>-0.95</v>
      </c>
      <c r="AX211" s="110">
        <f>'6.ВС'!AY269</f>
        <v>0</v>
      </c>
      <c r="AY211" s="110">
        <f>'6.ВС'!AR269</f>
        <v>1720222</v>
      </c>
      <c r="AZ211" s="110">
        <f>'6.ВС'!AS269</f>
        <v>1634210</v>
      </c>
      <c r="BA211" s="110">
        <f>'6.ВС'!AT269</f>
        <v>86012</v>
      </c>
      <c r="BB211" s="110">
        <f>'6.ВС'!AU269</f>
        <v>0</v>
      </c>
    </row>
    <row r="212" spans="1:54" s="109" customFormat="1" ht="120" x14ac:dyDescent="0.25">
      <c r="A212" s="177" t="s">
        <v>797</v>
      </c>
      <c r="B212" s="12"/>
      <c r="C212" s="12"/>
      <c r="D212" s="12"/>
      <c r="E212" s="120">
        <v>852</v>
      </c>
      <c r="F212" s="143" t="s">
        <v>101</v>
      </c>
      <c r="G212" s="148" t="s">
        <v>56</v>
      </c>
      <c r="H212" s="182" t="s">
        <v>784</v>
      </c>
      <c r="I212" s="143"/>
      <c r="J212" s="110">
        <f>J213</f>
        <v>0</v>
      </c>
      <c r="K212" s="110">
        <f t="shared" ref="K212:BB213" si="318">K213</f>
        <v>0</v>
      </c>
      <c r="L212" s="110">
        <f t="shared" si="318"/>
        <v>0</v>
      </c>
      <c r="M212" s="110">
        <f t="shared" si="318"/>
        <v>0</v>
      </c>
      <c r="N212" s="110">
        <f t="shared" si="318"/>
        <v>58948</v>
      </c>
      <c r="O212" s="110">
        <f t="shared" si="318"/>
        <v>56000</v>
      </c>
      <c r="P212" s="110">
        <f t="shared" si="318"/>
        <v>2948</v>
      </c>
      <c r="Q212" s="110">
        <f t="shared" si="318"/>
        <v>0</v>
      </c>
      <c r="R212" s="110">
        <f t="shared" si="318"/>
        <v>58948</v>
      </c>
      <c r="S212" s="110">
        <f t="shared" si="318"/>
        <v>56000</v>
      </c>
      <c r="T212" s="110">
        <f t="shared" si="318"/>
        <v>2948</v>
      </c>
      <c r="U212" s="110">
        <f t="shared" si="318"/>
        <v>0</v>
      </c>
      <c r="V212" s="110">
        <f t="shared" si="318"/>
        <v>0</v>
      </c>
      <c r="W212" s="110">
        <f t="shared" si="318"/>
        <v>0</v>
      </c>
      <c r="X212" s="110">
        <f t="shared" si="318"/>
        <v>0</v>
      </c>
      <c r="Y212" s="110">
        <f t="shared" si="318"/>
        <v>0</v>
      </c>
      <c r="Z212" s="110">
        <f t="shared" si="318"/>
        <v>0</v>
      </c>
      <c r="AA212" s="110">
        <f t="shared" si="318"/>
        <v>0</v>
      </c>
      <c r="AB212" s="110">
        <f t="shared" si="318"/>
        <v>0</v>
      </c>
      <c r="AC212" s="110">
        <f t="shared" si="318"/>
        <v>0</v>
      </c>
      <c r="AD212" s="110">
        <f t="shared" si="318"/>
        <v>0</v>
      </c>
      <c r="AE212" s="110">
        <f t="shared" si="318"/>
        <v>0</v>
      </c>
      <c r="AF212" s="110">
        <f t="shared" si="318"/>
        <v>0</v>
      </c>
      <c r="AG212" s="110">
        <f t="shared" si="318"/>
        <v>0</v>
      </c>
      <c r="AH212" s="110">
        <f t="shared" si="318"/>
        <v>707369</v>
      </c>
      <c r="AI212" s="110">
        <f t="shared" si="318"/>
        <v>672000</v>
      </c>
      <c r="AJ212" s="110">
        <f t="shared" si="318"/>
        <v>35369</v>
      </c>
      <c r="AK212" s="110">
        <f t="shared" si="318"/>
        <v>0</v>
      </c>
      <c r="AL212" s="110">
        <f t="shared" si="318"/>
        <v>707369</v>
      </c>
      <c r="AM212" s="110">
        <f t="shared" si="318"/>
        <v>672000</v>
      </c>
      <c r="AN212" s="110">
        <f t="shared" si="318"/>
        <v>35369</v>
      </c>
      <c r="AO212" s="110">
        <f t="shared" si="318"/>
        <v>0</v>
      </c>
      <c r="AP212" s="110">
        <f t="shared" si="318"/>
        <v>0</v>
      </c>
      <c r="AQ212" s="110">
        <f t="shared" si="318"/>
        <v>0</v>
      </c>
      <c r="AR212" s="110">
        <f t="shared" si="318"/>
        <v>0</v>
      </c>
      <c r="AS212" s="110">
        <f t="shared" si="318"/>
        <v>0</v>
      </c>
      <c r="AT212" s="110">
        <f t="shared" si="318"/>
        <v>0</v>
      </c>
      <c r="AU212" s="110">
        <f t="shared" si="318"/>
        <v>707369</v>
      </c>
      <c r="AV212" s="110">
        <f t="shared" si="318"/>
        <v>672000</v>
      </c>
      <c r="AW212" s="110">
        <f t="shared" si="318"/>
        <v>35369</v>
      </c>
      <c r="AX212" s="110">
        <f t="shared" si="318"/>
        <v>0</v>
      </c>
      <c r="AY212" s="110">
        <f t="shared" si="318"/>
        <v>707369</v>
      </c>
      <c r="AZ212" s="110">
        <f t="shared" si="318"/>
        <v>672000</v>
      </c>
      <c r="BA212" s="110">
        <f t="shared" si="318"/>
        <v>35369</v>
      </c>
      <c r="BB212" s="110">
        <f t="shared" si="318"/>
        <v>0</v>
      </c>
    </row>
    <row r="213" spans="1:54" s="109" customFormat="1" ht="75" x14ac:dyDescent="0.25">
      <c r="A213" s="177" t="s">
        <v>53</v>
      </c>
      <c r="B213" s="12"/>
      <c r="C213" s="12"/>
      <c r="D213" s="12"/>
      <c r="E213" s="120">
        <v>852</v>
      </c>
      <c r="F213" s="143" t="s">
        <v>101</v>
      </c>
      <c r="G213" s="148" t="s">
        <v>56</v>
      </c>
      <c r="H213" s="182" t="s">
        <v>784</v>
      </c>
      <c r="I213" s="143" t="s">
        <v>107</v>
      </c>
      <c r="J213" s="110">
        <f>J214</f>
        <v>0</v>
      </c>
      <c r="K213" s="110">
        <f t="shared" si="318"/>
        <v>0</v>
      </c>
      <c r="L213" s="110">
        <f t="shared" si="318"/>
        <v>0</v>
      </c>
      <c r="M213" s="110">
        <f t="shared" si="318"/>
        <v>0</v>
      </c>
      <c r="N213" s="110">
        <f t="shared" si="318"/>
        <v>58948</v>
      </c>
      <c r="O213" s="110">
        <f t="shared" si="318"/>
        <v>56000</v>
      </c>
      <c r="P213" s="110">
        <f t="shared" si="318"/>
        <v>2948</v>
      </c>
      <c r="Q213" s="110">
        <f t="shared" si="318"/>
        <v>0</v>
      </c>
      <c r="R213" s="110">
        <f t="shared" si="318"/>
        <v>58948</v>
      </c>
      <c r="S213" s="110">
        <f t="shared" si="318"/>
        <v>56000</v>
      </c>
      <c r="T213" s="110">
        <f t="shared" si="318"/>
        <v>2948</v>
      </c>
      <c r="U213" s="110">
        <f t="shared" si="318"/>
        <v>0</v>
      </c>
      <c r="V213" s="110">
        <f t="shared" si="318"/>
        <v>0</v>
      </c>
      <c r="W213" s="110">
        <f t="shared" si="318"/>
        <v>0</v>
      </c>
      <c r="X213" s="110">
        <f t="shared" si="318"/>
        <v>0</v>
      </c>
      <c r="Y213" s="110">
        <f t="shared" si="318"/>
        <v>0</v>
      </c>
      <c r="Z213" s="110">
        <f t="shared" si="318"/>
        <v>0</v>
      </c>
      <c r="AA213" s="110">
        <f t="shared" si="318"/>
        <v>0</v>
      </c>
      <c r="AB213" s="110">
        <f t="shared" si="318"/>
        <v>0</v>
      </c>
      <c r="AC213" s="110">
        <f t="shared" si="318"/>
        <v>0</v>
      </c>
      <c r="AD213" s="110">
        <f t="shared" si="318"/>
        <v>0</v>
      </c>
      <c r="AE213" s="110">
        <f t="shared" si="318"/>
        <v>0</v>
      </c>
      <c r="AF213" s="110">
        <f t="shared" si="318"/>
        <v>0</v>
      </c>
      <c r="AG213" s="110">
        <f t="shared" si="318"/>
        <v>0</v>
      </c>
      <c r="AH213" s="110">
        <f t="shared" si="318"/>
        <v>707369</v>
      </c>
      <c r="AI213" s="110">
        <f t="shared" si="318"/>
        <v>672000</v>
      </c>
      <c r="AJ213" s="110">
        <f t="shared" si="318"/>
        <v>35369</v>
      </c>
      <c r="AK213" s="110">
        <f t="shared" si="318"/>
        <v>0</v>
      </c>
      <c r="AL213" s="110">
        <f t="shared" si="318"/>
        <v>707369</v>
      </c>
      <c r="AM213" s="110">
        <f t="shared" si="318"/>
        <v>672000</v>
      </c>
      <c r="AN213" s="110">
        <f t="shared" si="318"/>
        <v>35369</v>
      </c>
      <c r="AO213" s="110">
        <f t="shared" si="318"/>
        <v>0</v>
      </c>
      <c r="AP213" s="110">
        <f t="shared" si="318"/>
        <v>0</v>
      </c>
      <c r="AQ213" s="110">
        <f t="shared" si="318"/>
        <v>0</v>
      </c>
      <c r="AR213" s="110">
        <f t="shared" si="318"/>
        <v>0</v>
      </c>
      <c r="AS213" s="110">
        <f t="shared" si="318"/>
        <v>0</v>
      </c>
      <c r="AT213" s="110">
        <f t="shared" si="318"/>
        <v>0</v>
      </c>
      <c r="AU213" s="110">
        <f t="shared" si="318"/>
        <v>707369</v>
      </c>
      <c r="AV213" s="110">
        <f t="shared" si="318"/>
        <v>672000</v>
      </c>
      <c r="AW213" s="110">
        <f t="shared" si="318"/>
        <v>35369</v>
      </c>
      <c r="AX213" s="110">
        <f t="shared" si="318"/>
        <v>0</v>
      </c>
      <c r="AY213" s="110">
        <f t="shared" si="318"/>
        <v>707369</v>
      </c>
      <c r="AZ213" s="110">
        <f t="shared" si="318"/>
        <v>672000</v>
      </c>
      <c r="BA213" s="110">
        <f t="shared" si="318"/>
        <v>35369</v>
      </c>
      <c r="BB213" s="110">
        <f t="shared" si="318"/>
        <v>0</v>
      </c>
    </row>
    <row r="214" spans="1:54" s="109" customFormat="1" ht="30" x14ac:dyDescent="0.25">
      <c r="A214" s="177" t="s">
        <v>108</v>
      </c>
      <c r="B214" s="12"/>
      <c r="C214" s="12"/>
      <c r="D214" s="12"/>
      <c r="E214" s="120">
        <v>852</v>
      </c>
      <c r="F214" s="143" t="s">
        <v>101</v>
      </c>
      <c r="G214" s="148" t="s">
        <v>56</v>
      </c>
      <c r="H214" s="182" t="s">
        <v>784</v>
      </c>
      <c r="I214" s="143" t="s">
        <v>109</v>
      </c>
      <c r="J214" s="110">
        <f>'6.ВС'!J272</f>
        <v>0</v>
      </c>
      <c r="K214" s="110">
        <f>'6.ВС'!K272</f>
        <v>0</v>
      </c>
      <c r="L214" s="110">
        <f>'6.ВС'!L272</f>
        <v>0</v>
      </c>
      <c r="M214" s="110">
        <f>'6.ВС'!M272</f>
        <v>0</v>
      </c>
      <c r="N214" s="110">
        <f>'6.ВС'!N272</f>
        <v>58948</v>
      </c>
      <c r="O214" s="110">
        <f>'6.ВС'!O272</f>
        <v>56000</v>
      </c>
      <c r="P214" s="110">
        <f>'6.ВС'!P272</f>
        <v>2948</v>
      </c>
      <c r="Q214" s="110">
        <f>'6.ВС'!Q272</f>
        <v>0</v>
      </c>
      <c r="R214" s="110">
        <f>'6.ВС'!R272</f>
        <v>58948</v>
      </c>
      <c r="S214" s="110">
        <f>'6.ВС'!S272</f>
        <v>56000</v>
      </c>
      <c r="T214" s="110">
        <f>'6.ВС'!T272</f>
        <v>2948</v>
      </c>
      <c r="U214" s="110">
        <f>'6.ВС'!U272</f>
        <v>0</v>
      </c>
      <c r="V214" s="110">
        <f>'6.ВС'!V272</f>
        <v>0</v>
      </c>
      <c r="W214" s="110">
        <f>'6.ВС'!W272</f>
        <v>0</v>
      </c>
      <c r="X214" s="110">
        <f>'6.ВС'!X272</f>
        <v>0</v>
      </c>
      <c r="Y214" s="110">
        <f>'6.ВС'!Y272</f>
        <v>0</v>
      </c>
      <c r="Z214" s="110">
        <f>'6.ВС'!Z272</f>
        <v>0</v>
      </c>
      <c r="AA214" s="110">
        <f>'6.ВС'!AA272</f>
        <v>0</v>
      </c>
      <c r="AB214" s="110">
        <f>'6.ВС'!AB272</f>
        <v>0</v>
      </c>
      <c r="AC214" s="110">
        <f>'6.ВС'!AC272</f>
        <v>0</v>
      </c>
      <c r="AD214" s="110">
        <f>'6.ВС'!AE272</f>
        <v>0</v>
      </c>
      <c r="AE214" s="110">
        <f>'6.ВС'!AF272</f>
        <v>0</v>
      </c>
      <c r="AF214" s="110">
        <f>'6.ВС'!AG272</f>
        <v>0</v>
      </c>
      <c r="AG214" s="110">
        <f>'6.ВС'!AH272</f>
        <v>0</v>
      </c>
      <c r="AH214" s="110">
        <f>'6.ВС'!AI272</f>
        <v>707369</v>
      </c>
      <c r="AI214" s="110">
        <f>'6.ВС'!AJ272</f>
        <v>672000</v>
      </c>
      <c r="AJ214" s="110">
        <f>'6.ВС'!AK272</f>
        <v>35369</v>
      </c>
      <c r="AK214" s="110">
        <f>'6.ВС'!AL272</f>
        <v>0</v>
      </c>
      <c r="AL214" s="110">
        <f>'6.ВС'!AM272</f>
        <v>707369</v>
      </c>
      <c r="AM214" s="110">
        <f>'6.ВС'!AN272</f>
        <v>672000</v>
      </c>
      <c r="AN214" s="110">
        <f>'6.ВС'!AO272</f>
        <v>35369</v>
      </c>
      <c r="AO214" s="110">
        <f>'6.ВС'!AP272</f>
        <v>0</v>
      </c>
      <c r="AP214" s="110">
        <f>'6.ВС'!AQ272</f>
        <v>0</v>
      </c>
      <c r="AQ214" s="110">
        <f>'6.ВС'!AR272</f>
        <v>0</v>
      </c>
      <c r="AR214" s="110">
        <f>'6.ВС'!AS272</f>
        <v>0</v>
      </c>
      <c r="AS214" s="110">
        <f>'6.ВС'!AT272</f>
        <v>0</v>
      </c>
      <c r="AT214" s="110">
        <f>'6.ВС'!AU272</f>
        <v>0</v>
      </c>
      <c r="AU214" s="110">
        <f>'6.ВС'!AV272</f>
        <v>707369</v>
      </c>
      <c r="AV214" s="110">
        <f>'6.ВС'!AW272</f>
        <v>672000</v>
      </c>
      <c r="AW214" s="110">
        <f>'6.ВС'!AX272</f>
        <v>35369</v>
      </c>
      <c r="AX214" s="110">
        <f>'6.ВС'!AY272</f>
        <v>0</v>
      </c>
      <c r="AY214" s="110">
        <f>'6.ВС'!AZ272</f>
        <v>707369</v>
      </c>
      <c r="AZ214" s="110">
        <f>'6.ВС'!BA272</f>
        <v>672000</v>
      </c>
      <c r="BA214" s="110">
        <f>'6.ВС'!BB272</f>
        <v>35369</v>
      </c>
      <c r="BB214" s="110">
        <f>'6.ВС'!BC272</f>
        <v>0</v>
      </c>
    </row>
    <row r="215" spans="1:54" s="109" customFormat="1" ht="79.5" customHeight="1" x14ac:dyDescent="0.25">
      <c r="A215" s="177" t="s">
        <v>777</v>
      </c>
      <c r="B215" s="12"/>
      <c r="C215" s="12"/>
      <c r="D215" s="12"/>
      <c r="E215" s="120">
        <v>852</v>
      </c>
      <c r="F215" s="143" t="s">
        <v>101</v>
      </c>
      <c r="G215" s="148" t="s">
        <v>56</v>
      </c>
      <c r="H215" s="182" t="s">
        <v>778</v>
      </c>
      <c r="I215" s="143"/>
      <c r="J215" s="110"/>
      <c r="K215" s="110"/>
      <c r="L215" s="110"/>
      <c r="M215" s="110"/>
      <c r="N215" s="110">
        <f>N216</f>
        <v>175438.67</v>
      </c>
      <c r="O215" s="110">
        <f t="shared" ref="O215:AT216" si="319">O216</f>
        <v>166666.67000000001</v>
      </c>
      <c r="P215" s="110">
        <f t="shared" si="319"/>
        <v>8772</v>
      </c>
      <c r="Q215" s="110">
        <f t="shared" si="319"/>
        <v>0</v>
      </c>
      <c r="R215" s="110">
        <f t="shared" si="319"/>
        <v>175438.67</v>
      </c>
      <c r="S215" s="110">
        <f t="shared" si="319"/>
        <v>166666.67000000001</v>
      </c>
      <c r="T215" s="110">
        <f t="shared" si="319"/>
        <v>8772</v>
      </c>
      <c r="U215" s="110">
        <f t="shared" si="319"/>
        <v>0</v>
      </c>
      <c r="V215" s="110">
        <f t="shared" si="319"/>
        <v>0</v>
      </c>
      <c r="W215" s="110">
        <f t="shared" si="319"/>
        <v>0</v>
      </c>
      <c r="X215" s="110">
        <f t="shared" si="319"/>
        <v>0</v>
      </c>
      <c r="Y215" s="110">
        <f t="shared" si="319"/>
        <v>0</v>
      </c>
      <c r="Z215" s="110">
        <f t="shared" si="319"/>
        <v>0</v>
      </c>
      <c r="AA215" s="110">
        <f t="shared" si="319"/>
        <v>0</v>
      </c>
      <c r="AB215" s="110">
        <f t="shared" si="319"/>
        <v>0</v>
      </c>
      <c r="AC215" s="110">
        <f t="shared" si="319"/>
        <v>0</v>
      </c>
      <c r="AD215" s="110">
        <f t="shared" si="319"/>
        <v>0</v>
      </c>
      <c r="AE215" s="110">
        <f t="shared" si="319"/>
        <v>0</v>
      </c>
      <c r="AF215" s="110">
        <f t="shared" si="319"/>
        <v>0</v>
      </c>
      <c r="AG215" s="110">
        <f t="shared" si="319"/>
        <v>0</v>
      </c>
      <c r="AH215" s="110">
        <f t="shared" ref="AH215:AH216" si="320">AH216</f>
        <v>526316</v>
      </c>
      <c r="AI215" s="110">
        <f t="shared" ref="AI215:AI216" si="321">AI216</f>
        <v>500000</v>
      </c>
      <c r="AJ215" s="110">
        <f t="shared" ref="AJ215:AJ216" si="322">AJ216</f>
        <v>26316</v>
      </c>
      <c r="AK215" s="110">
        <f t="shared" ref="AK215:AK216" si="323">AK216</f>
        <v>0</v>
      </c>
      <c r="AL215" s="110">
        <f t="shared" ref="AL215:AL216" si="324">AL216</f>
        <v>526316</v>
      </c>
      <c r="AM215" s="110">
        <f t="shared" ref="AM215:AM216" si="325">AM216</f>
        <v>500000</v>
      </c>
      <c r="AN215" s="110">
        <f t="shared" ref="AN215:AN216" si="326">AN216</f>
        <v>26316</v>
      </c>
      <c r="AO215" s="110">
        <f t="shared" ref="AO215:AO216" si="327">AO216</f>
        <v>0</v>
      </c>
      <c r="AP215" s="110">
        <f t="shared" ref="AP215:AP216" si="328">AP216</f>
        <v>1052632</v>
      </c>
      <c r="AQ215" s="110">
        <f t="shared" si="319"/>
        <v>0</v>
      </c>
      <c r="AR215" s="110">
        <f t="shared" si="319"/>
        <v>0</v>
      </c>
      <c r="AS215" s="110">
        <f t="shared" si="319"/>
        <v>0</v>
      </c>
      <c r="AT215" s="110">
        <f t="shared" si="319"/>
        <v>0</v>
      </c>
      <c r="AU215" s="110">
        <f t="shared" ref="AU215:AU216" si="329">AU216</f>
        <v>526316</v>
      </c>
      <c r="AV215" s="110">
        <f t="shared" ref="AV215:AV216" si="330">AV216</f>
        <v>500000</v>
      </c>
      <c r="AW215" s="110">
        <f t="shared" ref="AW215:AW216" si="331">AW216</f>
        <v>26316</v>
      </c>
      <c r="AX215" s="110">
        <f t="shared" ref="AX215:AX216" si="332">AX216</f>
        <v>0</v>
      </c>
      <c r="AY215" s="110">
        <f t="shared" ref="AY215:AY216" si="333">AY216</f>
        <v>526316</v>
      </c>
      <c r="AZ215" s="110">
        <f t="shared" ref="AZ215:AZ216" si="334">AZ216</f>
        <v>500000</v>
      </c>
      <c r="BA215" s="110">
        <f t="shared" ref="BA215:BA216" si="335">BA216</f>
        <v>26316</v>
      </c>
      <c r="BB215" s="110">
        <f t="shared" ref="BB215:BB216" si="336">BB216</f>
        <v>0</v>
      </c>
    </row>
    <row r="216" spans="1:54" s="109" customFormat="1" ht="75" x14ac:dyDescent="0.25">
      <c r="A216" s="177" t="s">
        <v>53</v>
      </c>
      <c r="B216" s="12"/>
      <c r="C216" s="12"/>
      <c r="D216" s="12"/>
      <c r="E216" s="120">
        <v>852</v>
      </c>
      <c r="F216" s="143" t="s">
        <v>101</v>
      </c>
      <c r="G216" s="148" t="s">
        <v>56</v>
      </c>
      <c r="H216" s="182" t="s">
        <v>778</v>
      </c>
      <c r="I216" s="143" t="s">
        <v>107</v>
      </c>
      <c r="J216" s="110"/>
      <c r="K216" s="110"/>
      <c r="L216" s="110"/>
      <c r="M216" s="110"/>
      <c r="N216" s="110">
        <f>N217</f>
        <v>175438.67</v>
      </c>
      <c r="O216" s="110">
        <f t="shared" si="319"/>
        <v>166666.67000000001</v>
      </c>
      <c r="P216" s="110">
        <f t="shared" si="319"/>
        <v>8772</v>
      </c>
      <c r="Q216" s="110">
        <f t="shared" si="319"/>
        <v>0</v>
      </c>
      <c r="R216" s="110">
        <f t="shared" si="319"/>
        <v>175438.67</v>
      </c>
      <c r="S216" s="110">
        <f t="shared" si="319"/>
        <v>166666.67000000001</v>
      </c>
      <c r="T216" s="110">
        <f t="shared" si="319"/>
        <v>8772</v>
      </c>
      <c r="U216" s="110">
        <f t="shared" si="319"/>
        <v>0</v>
      </c>
      <c r="V216" s="110">
        <f t="shared" si="319"/>
        <v>0</v>
      </c>
      <c r="W216" s="110">
        <f t="shared" si="319"/>
        <v>0</v>
      </c>
      <c r="X216" s="110">
        <f t="shared" si="319"/>
        <v>0</v>
      </c>
      <c r="Y216" s="110">
        <f t="shared" si="319"/>
        <v>0</v>
      </c>
      <c r="Z216" s="110">
        <f t="shared" si="319"/>
        <v>0</v>
      </c>
      <c r="AA216" s="110">
        <f t="shared" si="319"/>
        <v>0</v>
      </c>
      <c r="AB216" s="110">
        <f t="shared" si="319"/>
        <v>0</v>
      </c>
      <c r="AC216" s="110">
        <f t="shared" si="319"/>
        <v>0</v>
      </c>
      <c r="AD216" s="110">
        <f t="shared" si="319"/>
        <v>0</v>
      </c>
      <c r="AE216" s="110">
        <f t="shared" si="319"/>
        <v>0</v>
      </c>
      <c r="AF216" s="110">
        <f t="shared" si="319"/>
        <v>0</v>
      </c>
      <c r="AG216" s="110">
        <f t="shared" si="319"/>
        <v>0</v>
      </c>
      <c r="AH216" s="110">
        <f t="shared" si="320"/>
        <v>526316</v>
      </c>
      <c r="AI216" s="110">
        <f t="shared" si="321"/>
        <v>500000</v>
      </c>
      <c r="AJ216" s="110">
        <f t="shared" si="322"/>
        <v>26316</v>
      </c>
      <c r="AK216" s="110">
        <f t="shared" si="323"/>
        <v>0</v>
      </c>
      <c r="AL216" s="110">
        <f t="shared" si="324"/>
        <v>526316</v>
      </c>
      <c r="AM216" s="110">
        <f t="shared" si="325"/>
        <v>500000</v>
      </c>
      <c r="AN216" s="110">
        <f t="shared" si="326"/>
        <v>26316</v>
      </c>
      <c r="AO216" s="110">
        <f t="shared" si="327"/>
        <v>0</v>
      </c>
      <c r="AP216" s="110">
        <f t="shared" si="328"/>
        <v>1052632</v>
      </c>
      <c r="AQ216" s="110">
        <f t="shared" si="319"/>
        <v>0</v>
      </c>
      <c r="AR216" s="110">
        <f t="shared" si="319"/>
        <v>0</v>
      </c>
      <c r="AS216" s="110">
        <f t="shared" si="319"/>
        <v>0</v>
      </c>
      <c r="AT216" s="110">
        <f t="shared" si="319"/>
        <v>0</v>
      </c>
      <c r="AU216" s="110">
        <f t="shared" si="329"/>
        <v>526316</v>
      </c>
      <c r="AV216" s="110">
        <f t="shared" si="330"/>
        <v>500000</v>
      </c>
      <c r="AW216" s="110">
        <f t="shared" si="331"/>
        <v>26316</v>
      </c>
      <c r="AX216" s="110">
        <f t="shared" si="332"/>
        <v>0</v>
      </c>
      <c r="AY216" s="110">
        <f t="shared" si="333"/>
        <v>526316</v>
      </c>
      <c r="AZ216" s="110">
        <f t="shared" si="334"/>
        <v>500000</v>
      </c>
      <c r="BA216" s="110">
        <f t="shared" si="335"/>
        <v>26316</v>
      </c>
      <c r="BB216" s="110">
        <f t="shared" si="336"/>
        <v>0</v>
      </c>
    </row>
    <row r="217" spans="1:54" s="109" customFormat="1" ht="30" x14ac:dyDescent="0.25">
      <c r="A217" s="177" t="s">
        <v>108</v>
      </c>
      <c r="B217" s="12"/>
      <c r="C217" s="12"/>
      <c r="D217" s="12"/>
      <c r="E217" s="120">
        <v>852</v>
      </c>
      <c r="F217" s="143" t="s">
        <v>101</v>
      </c>
      <c r="G217" s="148" t="s">
        <v>56</v>
      </c>
      <c r="H217" s="182" t="s">
        <v>778</v>
      </c>
      <c r="I217" s="143" t="s">
        <v>109</v>
      </c>
      <c r="J217" s="110"/>
      <c r="K217" s="110"/>
      <c r="L217" s="110"/>
      <c r="M217" s="110"/>
      <c r="N217" s="110">
        <f>'6.ВС'!N275</f>
        <v>175438.67</v>
      </c>
      <c r="O217" s="110">
        <f>'6.ВС'!O275</f>
        <v>166666.67000000001</v>
      </c>
      <c r="P217" s="110">
        <f>'6.ВС'!P275</f>
        <v>8772</v>
      </c>
      <c r="Q217" s="110">
        <f>'6.ВС'!Q275</f>
        <v>0</v>
      </c>
      <c r="R217" s="110">
        <f>'6.ВС'!R275</f>
        <v>175438.67</v>
      </c>
      <c r="S217" s="110">
        <f>'6.ВС'!S275</f>
        <v>166666.67000000001</v>
      </c>
      <c r="T217" s="110">
        <f>'6.ВС'!T275</f>
        <v>8772</v>
      </c>
      <c r="U217" s="110">
        <f>'6.ВС'!U275</f>
        <v>0</v>
      </c>
      <c r="V217" s="110">
        <f>'6.ВС'!V275</f>
        <v>0</v>
      </c>
      <c r="W217" s="110">
        <f>'6.ВС'!W275</f>
        <v>0</v>
      </c>
      <c r="X217" s="110">
        <f>'6.ВС'!X275</f>
        <v>0</v>
      </c>
      <c r="Y217" s="110">
        <f>'6.ВС'!Y275</f>
        <v>0</v>
      </c>
      <c r="Z217" s="110">
        <f>'6.ВС'!Z275</f>
        <v>0</v>
      </c>
      <c r="AA217" s="110">
        <f>'6.ВС'!AA275</f>
        <v>0</v>
      </c>
      <c r="AB217" s="110">
        <f>'6.ВС'!AB275</f>
        <v>0</v>
      </c>
      <c r="AC217" s="110">
        <f>'6.ВС'!AC275</f>
        <v>0</v>
      </c>
      <c r="AD217" s="110">
        <f>'6.ВС'!AE275</f>
        <v>0</v>
      </c>
      <c r="AE217" s="110">
        <f>'6.ВС'!AF275</f>
        <v>0</v>
      </c>
      <c r="AF217" s="110">
        <f>'6.ВС'!AG275</f>
        <v>0</v>
      </c>
      <c r="AG217" s="110">
        <f>'6.ВС'!AH275</f>
        <v>0</v>
      </c>
      <c r="AH217" s="110">
        <f>'6.ВС'!AI275</f>
        <v>526316</v>
      </c>
      <c r="AI217" s="110">
        <f>'6.ВС'!AJ275</f>
        <v>500000</v>
      </c>
      <c r="AJ217" s="110">
        <f>'6.ВС'!AK275</f>
        <v>26316</v>
      </c>
      <c r="AK217" s="110">
        <f>'6.ВС'!AL275</f>
        <v>0</v>
      </c>
      <c r="AL217" s="110">
        <f>'6.ВС'!AM275</f>
        <v>526316</v>
      </c>
      <c r="AM217" s="110">
        <f>'6.ВС'!AN275</f>
        <v>500000</v>
      </c>
      <c r="AN217" s="110">
        <f>'6.ВС'!AO275</f>
        <v>26316</v>
      </c>
      <c r="AO217" s="110">
        <f>'6.ВС'!AP275</f>
        <v>0</v>
      </c>
      <c r="AP217" s="110">
        <f>'6.ВС'!AQ275</f>
        <v>1052632</v>
      </c>
      <c r="AQ217" s="110">
        <f>'6.ВС'!AR275</f>
        <v>0</v>
      </c>
      <c r="AR217" s="110">
        <f>'6.ВС'!AS275</f>
        <v>0</v>
      </c>
      <c r="AS217" s="110">
        <f>'6.ВС'!AT275</f>
        <v>0</v>
      </c>
      <c r="AT217" s="110">
        <f>'6.ВС'!AU275</f>
        <v>0</v>
      </c>
      <c r="AU217" s="110">
        <f>'6.ВС'!AV275</f>
        <v>526316</v>
      </c>
      <c r="AV217" s="110">
        <f>'6.ВС'!AW275</f>
        <v>500000</v>
      </c>
      <c r="AW217" s="110">
        <f>'6.ВС'!AX275</f>
        <v>26316</v>
      </c>
      <c r="AX217" s="110">
        <f>'6.ВС'!AY275</f>
        <v>0</v>
      </c>
      <c r="AY217" s="110">
        <f>'6.ВС'!AZ275</f>
        <v>526316</v>
      </c>
      <c r="AZ217" s="110">
        <f>'6.ВС'!BA275</f>
        <v>500000</v>
      </c>
      <c r="BA217" s="110">
        <f>'6.ВС'!BB275</f>
        <v>26316</v>
      </c>
      <c r="BB217" s="110">
        <f>'6.ВС'!BC275</f>
        <v>0</v>
      </c>
    </row>
    <row r="218" spans="1:54" s="12" customFormat="1" ht="270" hidden="1" x14ac:dyDescent="0.25">
      <c r="A218" s="177" t="s">
        <v>745</v>
      </c>
      <c r="B218" s="146"/>
      <c r="C218" s="146"/>
      <c r="D218" s="146"/>
      <c r="E218" s="120">
        <v>852</v>
      </c>
      <c r="F218" s="143" t="s">
        <v>101</v>
      </c>
      <c r="G218" s="143" t="s">
        <v>56</v>
      </c>
      <c r="H218" s="178" t="s">
        <v>746</v>
      </c>
      <c r="I218" s="143"/>
      <c r="J218" s="110">
        <f t="shared" ref="J218:BB219" si="337">J219</f>
        <v>1884000</v>
      </c>
      <c r="K218" s="110">
        <f t="shared" si="337"/>
        <v>1884000</v>
      </c>
      <c r="L218" s="110">
        <f t="shared" si="337"/>
        <v>0</v>
      </c>
      <c r="M218" s="110">
        <f t="shared" si="337"/>
        <v>0</v>
      </c>
      <c r="N218" s="110">
        <f t="shared" si="337"/>
        <v>0</v>
      </c>
      <c r="O218" s="110">
        <f t="shared" si="337"/>
        <v>0</v>
      </c>
      <c r="P218" s="110">
        <f t="shared" si="337"/>
        <v>0</v>
      </c>
      <c r="Q218" s="110">
        <f t="shared" si="337"/>
        <v>0</v>
      </c>
      <c r="R218" s="110">
        <f t="shared" si="337"/>
        <v>1884000</v>
      </c>
      <c r="S218" s="110">
        <f t="shared" si="337"/>
        <v>1884000</v>
      </c>
      <c r="T218" s="110">
        <f t="shared" si="337"/>
        <v>0</v>
      </c>
      <c r="U218" s="110">
        <f t="shared" si="337"/>
        <v>0</v>
      </c>
      <c r="V218" s="110"/>
      <c r="W218" s="110"/>
      <c r="X218" s="110"/>
      <c r="Y218" s="110"/>
      <c r="Z218" s="110"/>
      <c r="AA218" s="110"/>
      <c r="AB218" s="110"/>
      <c r="AC218" s="110"/>
      <c r="AD218" s="110">
        <f t="shared" si="337"/>
        <v>1884000</v>
      </c>
      <c r="AE218" s="110">
        <f t="shared" si="337"/>
        <v>1884000</v>
      </c>
      <c r="AF218" s="110">
        <f t="shared" si="337"/>
        <v>0</v>
      </c>
      <c r="AG218" s="110">
        <f t="shared" si="337"/>
        <v>0</v>
      </c>
      <c r="AH218" s="110">
        <f t="shared" si="337"/>
        <v>0</v>
      </c>
      <c r="AI218" s="110">
        <f t="shared" si="337"/>
        <v>0</v>
      </c>
      <c r="AJ218" s="110">
        <f t="shared" si="337"/>
        <v>0</v>
      </c>
      <c r="AK218" s="110">
        <f t="shared" si="337"/>
        <v>0</v>
      </c>
      <c r="AL218" s="110">
        <f t="shared" si="337"/>
        <v>1884000</v>
      </c>
      <c r="AM218" s="110">
        <f t="shared" si="337"/>
        <v>1884000</v>
      </c>
      <c r="AN218" s="110">
        <f t="shared" si="337"/>
        <v>0</v>
      </c>
      <c r="AO218" s="110">
        <f t="shared" si="337"/>
        <v>0</v>
      </c>
      <c r="AP218" s="110">
        <f t="shared" si="337"/>
        <v>0</v>
      </c>
      <c r="AQ218" s="110">
        <f t="shared" si="337"/>
        <v>1884000</v>
      </c>
      <c r="AR218" s="110">
        <f t="shared" si="337"/>
        <v>1884000</v>
      </c>
      <c r="AS218" s="110">
        <f t="shared" si="337"/>
        <v>0</v>
      </c>
      <c r="AT218" s="110">
        <f t="shared" si="337"/>
        <v>0</v>
      </c>
      <c r="AU218" s="110">
        <f t="shared" si="337"/>
        <v>0</v>
      </c>
      <c r="AV218" s="110">
        <f t="shared" si="337"/>
        <v>0</v>
      </c>
      <c r="AW218" s="110">
        <f t="shared" si="337"/>
        <v>0</v>
      </c>
      <c r="AX218" s="110">
        <f t="shared" si="337"/>
        <v>0</v>
      </c>
      <c r="AY218" s="110">
        <f t="shared" si="337"/>
        <v>1884000</v>
      </c>
      <c r="AZ218" s="110">
        <f t="shared" si="337"/>
        <v>1884000</v>
      </c>
      <c r="BA218" s="110">
        <f t="shared" si="337"/>
        <v>0</v>
      </c>
      <c r="BB218" s="110">
        <f t="shared" si="337"/>
        <v>0</v>
      </c>
    </row>
    <row r="219" spans="1:54" s="12" customFormat="1" ht="75" hidden="1" x14ac:dyDescent="0.25">
      <c r="A219" s="177" t="s">
        <v>53</v>
      </c>
      <c r="B219" s="146"/>
      <c r="C219" s="146"/>
      <c r="D219" s="146"/>
      <c r="E219" s="120">
        <v>852</v>
      </c>
      <c r="F219" s="143" t="s">
        <v>101</v>
      </c>
      <c r="G219" s="143" t="s">
        <v>56</v>
      </c>
      <c r="H219" s="178" t="s">
        <v>746</v>
      </c>
      <c r="I219" s="143" t="s">
        <v>107</v>
      </c>
      <c r="J219" s="110">
        <f t="shared" si="337"/>
        <v>1884000</v>
      </c>
      <c r="K219" s="110">
        <f t="shared" si="337"/>
        <v>1884000</v>
      </c>
      <c r="L219" s="110">
        <f t="shared" si="337"/>
        <v>0</v>
      </c>
      <c r="M219" s="110">
        <f t="shared" si="337"/>
        <v>0</v>
      </c>
      <c r="N219" s="110">
        <f t="shared" si="337"/>
        <v>0</v>
      </c>
      <c r="O219" s="110">
        <f t="shared" si="337"/>
        <v>0</v>
      </c>
      <c r="P219" s="110">
        <f t="shared" si="337"/>
        <v>0</v>
      </c>
      <c r="Q219" s="110">
        <f t="shared" si="337"/>
        <v>0</v>
      </c>
      <c r="R219" s="110">
        <f t="shared" si="337"/>
        <v>1884000</v>
      </c>
      <c r="S219" s="110">
        <f t="shared" si="337"/>
        <v>1884000</v>
      </c>
      <c r="T219" s="110">
        <f t="shared" si="337"/>
        <v>0</v>
      </c>
      <c r="U219" s="110">
        <f t="shared" si="337"/>
        <v>0</v>
      </c>
      <c r="V219" s="110"/>
      <c r="W219" s="110"/>
      <c r="X219" s="110"/>
      <c r="Y219" s="110"/>
      <c r="Z219" s="110"/>
      <c r="AA219" s="110"/>
      <c r="AB219" s="110"/>
      <c r="AC219" s="110"/>
      <c r="AD219" s="110">
        <f t="shared" si="337"/>
        <v>1884000</v>
      </c>
      <c r="AE219" s="110">
        <f t="shared" si="337"/>
        <v>1884000</v>
      </c>
      <c r="AF219" s="110">
        <f t="shared" si="337"/>
        <v>0</v>
      </c>
      <c r="AG219" s="110">
        <f t="shared" si="337"/>
        <v>0</v>
      </c>
      <c r="AH219" s="110">
        <f t="shared" si="337"/>
        <v>0</v>
      </c>
      <c r="AI219" s="110">
        <f t="shared" si="337"/>
        <v>0</v>
      </c>
      <c r="AJ219" s="110">
        <f t="shared" si="337"/>
        <v>0</v>
      </c>
      <c r="AK219" s="110">
        <f t="shared" si="337"/>
        <v>0</v>
      </c>
      <c r="AL219" s="110">
        <f t="shared" si="337"/>
        <v>1884000</v>
      </c>
      <c r="AM219" s="110">
        <f t="shared" si="337"/>
        <v>1884000</v>
      </c>
      <c r="AN219" s="110">
        <f t="shared" si="337"/>
        <v>0</v>
      </c>
      <c r="AO219" s="110">
        <f t="shared" si="337"/>
        <v>0</v>
      </c>
      <c r="AP219" s="110">
        <f t="shared" si="337"/>
        <v>0</v>
      </c>
      <c r="AQ219" s="110">
        <f t="shared" si="337"/>
        <v>1884000</v>
      </c>
      <c r="AR219" s="110">
        <f t="shared" si="337"/>
        <v>1884000</v>
      </c>
      <c r="AS219" s="110">
        <f t="shared" si="337"/>
        <v>0</v>
      </c>
      <c r="AT219" s="110">
        <f t="shared" si="337"/>
        <v>0</v>
      </c>
      <c r="AU219" s="110">
        <f t="shared" si="337"/>
        <v>0</v>
      </c>
      <c r="AV219" s="110">
        <f t="shared" si="337"/>
        <v>0</v>
      </c>
      <c r="AW219" s="110">
        <f t="shared" si="337"/>
        <v>0</v>
      </c>
      <c r="AX219" s="110">
        <f t="shared" si="337"/>
        <v>0</v>
      </c>
      <c r="AY219" s="110">
        <f t="shared" si="337"/>
        <v>1884000</v>
      </c>
      <c r="AZ219" s="110">
        <f t="shared" si="337"/>
        <v>1884000</v>
      </c>
      <c r="BA219" s="110">
        <f t="shared" si="337"/>
        <v>0</v>
      </c>
      <c r="BB219" s="110">
        <f t="shared" si="337"/>
        <v>0</v>
      </c>
    </row>
    <row r="220" spans="1:54" s="12" customFormat="1" ht="30" hidden="1" x14ac:dyDescent="0.25">
      <c r="A220" s="177" t="s">
        <v>108</v>
      </c>
      <c r="B220" s="146"/>
      <c r="C220" s="146"/>
      <c r="D220" s="146"/>
      <c r="E220" s="120">
        <v>852</v>
      </c>
      <c r="F220" s="143" t="s">
        <v>101</v>
      </c>
      <c r="G220" s="143" t="s">
        <v>56</v>
      </c>
      <c r="H220" s="178" t="s">
        <v>746</v>
      </c>
      <c r="I220" s="143" t="s">
        <v>109</v>
      </c>
      <c r="J220" s="110">
        <f>'6.ВС'!J278</f>
        <v>1884000</v>
      </c>
      <c r="K220" s="110">
        <f>'6.ВС'!K278</f>
        <v>1884000</v>
      </c>
      <c r="L220" s="110">
        <f>'6.ВС'!L278</f>
        <v>0</v>
      </c>
      <c r="M220" s="110">
        <f>'6.ВС'!M278</f>
        <v>0</v>
      </c>
      <c r="N220" s="110">
        <f>'6.ВС'!N278</f>
        <v>0</v>
      </c>
      <c r="O220" s="110">
        <f>'6.ВС'!O278</f>
        <v>0</v>
      </c>
      <c r="P220" s="110">
        <f>'6.ВС'!P278</f>
        <v>0</v>
      </c>
      <c r="Q220" s="110">
        <f>'6.ВС'!Q278</f>
        <v>0</v>
      </c>
      <c r="R220" s="110">
        <f>'6.ВС'!R278</f>
        <v>1884000</v>
      </c>
      <c r="S220" s="110">
        <f>'6.ВС'!S278</f>
        <v>1884000</v>
      </c>
      <c r="T220" s="110">
        <f>'6.ВС'!T278</f>
        <v>0</v>
      </c>
      <c r="U220" s="110">
        <f>'6.ВС'!U278</f>
        <v>0</v>
      </c>
      <c r="V220" s="110"/>
      <c r="W220" s="110"/>
      <c r="X220" s="110"/>
      <c r="Y220" s="110"/>
      <c r="Z220" s="110"/>
      <c r="AA220" s="110"/>
      <c r="AB220" s="110"/>
      <c r="AC220" s="110"/>
      <c r="AD220" s="110">
        <f>'6.ВС'!AE278</f>
        <v>1884000</v>
      </c>
      <c r="AE220" s="110">
        <f>'6.ВС'!AF278</f>
        <v>1884000</v>
      </c>
      <c r="AF220" s="110">
        <f>'6.ВС'!AG278</f>
        <v>0</v>
      </c>
      <c r="AG220" s="110">
        <f>'6.ВС'!AH278</f>
        <v>0</v>
      </c>
      <c r="AH220" s="110">
        <f>'6.ВС'!AI278</f>
        <v>0</v>
      </c>
      <c r="AI220" s="110">
        <f>'6.ВС'!AJ278</f>
        <v>0</v>
      </c>
      <c r="AJ220" s="110">
        <f>'6.ВС'!AK278</f>
        <v>0</v>
      </c>
      <c r="AK220" s="110">
        <f>'6.ВС'!AL278</f>
        <v>0</v>
      </c>
      <c r="AL220" s="110">
        <f>'6.ВС'!AM278</f>
        <v>1884000</v>
      </c>
      <c r="AM220" s="110">
        <f>'6.ВС'!AN278</f>
        <v>1884000</v>
      </c>
      <c r="AN220" s="110">
        <f>'6.ВС'!AO278</f>
        <v>0</v>
      </c>
      <c r="AO220" s="110">
        <f>'6.ВС'!AP278</f>
        <v>0</v>
      </c>
      <c r="AP220" s="110">
        <f>'6.ВС'!AQ278</f>
        <v>0</v>
      </c>
      <c r="AQ220" s="110">
        <f>'6.ВС'!AR278</f>
        <v>1884000</v>
      </c>
      <c r="AR220" s="110">
        <f>'6.ВС'!AS278</f>
        <v>1884000</v>
      </c>
      <c r="AS220" s="110">
        <f>'6.ВС'!AT278</f>
        <v>0</v>
      </c>
      <c r="AT220" s="110">
        <f>'6.ВС'!AU278</f>
        <v>0</v>
      </c>
      <c r="AU220" s="110">
        <f>'6.ВС'!AV278</f>
        <v>0</v>
      </c>
      <c r="AV220" s="110">
        <f>'6.ВС'!AW278</f>
        <v>0</v>
      </c>
      <c r="AW220" s="110">
        <f>'6.ВС'!AX278</f>
        <v>0</v>
      </c>
      <c r="AX220" s="110">
        <f>'6.ВС'!AY278</f>
        <v>0</v>
      </c>
      <c r="AY220" s="110">
        <f>'6.ВС'!AR278</f>
        <v>1884000</v>
      </c>
      <c r="AZ220" s="110">
        <f>'6.ВС'!AS278</f>
        <v>1884000</v>
      </c>
      <c r="BA220" s="110">
        <f>'6.ВС'!AT278</f>
        <v>0</v>
      </c>
      <c r="BB220" s="110">
        <f>'6.ВС'!AU278</f>
        <v>0</v>
      </c>
    </row>
    <row r="221" spans="1:54" s="12" customFormat="1" ht="60" hidden="1" x14ac:dyDescent="0.25">
      <c r="A221" s="155" t="s">
        <v>363</v>
      </c>
      <c r="B221" s="35"/>
      <c r="C221" s="35"/>
      <c r="D221" s="35"/>
      <c r="E221" s="120">
        <v>852</v>
      </c>
      <c r="F221" s="143" t="s">
        <v>101</v>
      </c>
      <c r="G221" s="148" t="s">
        <v>56</v>
      </c>
      <c r="H221" s="148" t="s">
        <v>162</v>
      </c>
      <c r="I221" s="143"/>
      <c r="J221" s="110">
        <f t="shared" ref="J221:BB222" si="338">J222</f>
        <v>523980</v>
      </c>
      <c r="K221" s="110">
        <f t="shared" si="338"/>
        <v>332280</v>
      </c>
      <c r="L221" s="110">
        <f t="shared" si="338"/>
        <v>191700</v>
      </c>
      <c r="M221" s="110">
        <f t="shared" si="338"/>
        <v>0</v>
      </c>
      <c r="N221" s="110">
        <f t="shared" si="338"/>
        <v>0</v>
      </c>
      <c r="O221" s="110">
        <f t="shared" si="338"/>
        <v>0</v>
      </c>
      <c r="P221" s="110">
        <f t="shared" si="338"/>
        <v>0</v>
      </c>
      <c r="Q221" s="110">
        <f t="shared" si="338"/>
        <v>0</v>
      </c>
      <c r="R221" s="110">
        <f t="shared" si="338"/>
        <v>523980</v>
      </c>
      <c r="S221" s="110">
        <f t="shared" si="338"/>
        <v>332280</v>
      </c>
      <c r="T221" s="110">
        <f t="shared" si="338"/>
        <v>191700</v>
      </c>
      <c r="U221" s="110">
        <f t="shared" si="338"/>
        <v>0</v>
      </c>
      <c r="V221" s="110"/>
      <c r="W221" s="110"/>
      <c r="X221" s="110"/>
      <c r="Y221" s="110"/>
      <c r="Z221" s="110"/>
      <c r="AA221" s="110"/>
      <c r="AB221" s="110"/>
      <c r="AC221" s="110"/>
      <c r="AD221" s="110">
        <f t="shared" si="338"/>
        <v>523980</v>
      </c>
      <c r="AE221" s="110">
        <f t="shared" si="338"/>
        <v>332280</v>
      </c>
      <c r="AF221" s="110">
        <f t="shared" si="338"/>
        <v>191700</v>
      </c>
      <c r="AG221" s="110">
        <f t="shared" si="338"/>
        <v>0</v>
      </c>
      <c r="AH221" s="110">
        <f t="shared" si="338"/>
        <v>0</v>
      </c>
      <c r="AI221" s="110">
        <f t="shared" si="338"/>
        <v>0</v>
      </c>
      <c r="AJ221" s="110">
        <f t="shared" si="338"/>
        <v>0</v>
      </c>
      <c r="AK221" s="110">
        <f t="shared" si="338"/>
        <v>0</v>
      </c>
      <c r="AL221" s="110">
        <f t="shared" si="338"/>
        <v>523980</v>
      </c>
      <c r="AM221" s="110">
        <f t="shared" si="338"/>
        <v>332280</v>
      </c>
      <c r="AN221" s="110">
        <f t="shared" si="338"/>
        <v>191700</v>
      </c>
      <c r="AO221" s="110">
        <f t="shared" si="338"/>
        <v>0</v>
      </c>
      <c r="AP221" s="110">
        <f t="shared" si="338"/>
        <v>0</v>
      </c>
      <c r="AQ221" s="110">
        <f t="shared" si="338"/>
        <v>523980</v>
      </c>
      <c r="AR221" s="110">
        <f t="shared" si="338"/>
        <v>332280</v>
      </c>
      <c r="AS221" s="110">
        <f t="shared" si="338"/>
        <v>191700</v>
      </c>
      <c r="AT221" s="110">
        <f t="shared" si="338"/>
        <v>0</v>
      </c>
      <c r="AU221" s="110">
        <f t="shared" si="338"/>
        <v>0</v>
      </c>
      <c r="AV221" s="110">
        <f t="shared" si="338"/>
        <v>0</v>
      </c>
      <c r="AW221" s="110">
        <f t="shared" si="338"/>
        <v>0</v>
      </c>
      <c r="AX221" s="110">
        <f t="shared" si="338"/>
        <v>0</v>
      </c>
      <c r="AY221" s="110">
        <f t="shared" si="338"/>
        <v>523980</v>
      </c>
      <c r="AZ221" s="110">
        <f t="shared" si="338"/>
        <v>332280</v>
      </c>
      <c r="BA221" s="110">
        <f t="shared" si="338"/>
        <v>191700</v>
      </c>
      <c r="BB221" s="110">
        <f t="shared" si="338"/>
        <v>0</v>
      </c>
    </row>
    <row r="222" spans="1:54" s="12" customFormat="1" ht="75" hidden="1" x14ac:dyDescent="0.25">
      <c r="A222" s="35" t="s">
        <v>53</v>
      </c>
      <c r="B222" s="35"/>
      <c r="C222" s="35"/>
      <c r="D222" s="35"/>
      <c r="E222" s="120">
        <v>852</v>
      </c>
      <c r="F222" s="143" t="s">
        <v>101</v>
      </c>
      <c r="G222" s="148" t="s">
        <v>56</v>
      </c>
      <c r="H222" s="148" t="s">
        <v>162</v>
      </c>
      <c r="I222" s="143" t="s">
        <v>107</v>
      </c>
      <c r="J222" s="110">
        <f t="shared" si="338"/>
        <v>523980</v>
      </c>
      <c r="K222" s="110">
        <f t="shared" si="338"/>
        <v>332280</v>
      </c>
      <c r="L222" s="110">
        <f t="shared" si="338"/>
        <v>191700</v>
      </c>
      <c r="M222" s="110">
        <f t="shared" si="338"/>
        <v>0</v>
      </c>
      <c r="N222" s="110">
        <f t="shared" si="338"/>
        <v>0</v>
      </c>
      <c r="O222" s="110">
        <f t="shared" si="338"/>
        <v>0</v>
      </c>
      <c r="P222" s="110">
        <f t="shared" si="338"/>
        <v>0</v>
      </c>
      <c r="Q222" s="110">
        <f t="shared" si="338"/>
        <v>0</v>
      </c>
      <c r="R222" s="110">
        <f t="shared" si="338"/>
        <v>523980</v>
      </c>
      <c r="S222" s="110">
        <f t="shared" si="338"/>
        <v>332280</v>
      </c>
      <c r="T222" s="110">
        <f t="shared" si="338"/>
        <v>191700</v>
      </c>
      <c r="U222" s="110">
        <f t="shared" si="338"/>
        <v>0</v>
      </c>
      <c r="V222" s="110"/>
      <c r="W222" s="110"/>
      <c r="X222" s="110"/>
      <c r="Y222" s="110"/>
      <c r="Z222" s="110"/>
      <c r="AA222" s="110"/>
      <c r="AB222" s="110"/>
      <c r="AC222" s="110"/>
      <c r="AD222" s="110">
        <f t="shared" si="338"/>
        <v>523980</v>
      </c>
      <c r="AE222" s="110">
        <f t="shared" si="338"/>
        <v>332280</v>
      </c>
      <c r="AF222" s="110">
        <f t="shared" si="338"/>
        <v>191700</v>
      </c>
      <c r="AG222" s="110">
        <f t="shared" si="338"/>
        <v>0</v>
      </c>
      <c r="AH222" s="110">
        <f t="shared" si="338"/>
        <v>0</v>
      </c>
      <c r="AI222" s="110">
        <f t="shared" si="338"/>
        <v>0</v>
      </c>
      <c r="AJ222" s="110">
        <f t="shared" si="338"/>
        <v>0</v>
      </c>
      <c r="AK222" s="110">
        <f t="shared" si="338"/>
        <v>0</v>
      </c>
      <c r="AL222" s="110">
        <f t="shared" si="338"/>
        <v>523980</v>
      </c>
      <c r="AM222" s="110">
        <f t="shared" si="338"/>
        <v>332280</v>
      </c>
      <c r="AN222" s="110">
        <f t="shared" si="338"/>
        <v>191700</v>
      </c>
      <c r="AO222" s="110">
        <f t="shared" si="338"/>
        <v>0</v>
      </c>
      <c r="AP222" s="110">
        <f t="shared" si="338"/>
        <v>0</v>
      </c>
      <c r="AQ222" s="110">
        <f t="shared" si="338"/>
        <v>523980</v>
      </c>
      <c r="AR222" s="110">
        <f t="shared" si="338"/>
        <v>332280</v>
      </c>
      <c r="AS222" s="110">
        <f t="shared" si="338"/>
        <v>191700</v>
      </c>
      <c r="AT222" s="110">
        <f t="shared" si="338"/>
        <v>0</v>
      </c>
      <c r="AU222" s="110">
        <f t="shared" si="338"/>
        <v>0</v>
      </c>
      <c r="AV222" s="110">
        <f t="shared" si="338"/>
        <v>0</v>
      </c>
      <c r="AW222" s="110">
        <f t="shared" si="338"/>
        <v>0</v>
      </c>
      <c r="AX222" s="110">
        <f t="shared" si="338"/>
        <v>0</v>
      </c>
      <c r="AY222" s="110">
        <f t="shared" si="338"/>
        <v>523980</v>
      </c>
      <c r="AZ222" s="110">
        <f t="shared" si="338"/>
        <v>332280</v>
      </c>
      <c r="BA222" s="110">
        <f t="shared" si="338"/>
        <v>191700</v>
      </c>
      <c r="BB222" s="110">
        <f t="shared" si="338"/>
        <v>0</v>
      </c>
    </row>
    <row r="223" spans="1:54" s="12" customFormat="1" ht="30" hidden="1" x14ac:dyDescent="0.25">
      <c r="A223" s="35" t="s">
        <v>108</v>
      </c>
      <c r="B223" s="35"/>
      <c r="C223" s="35"/>
      <c r="D223" s="35"/>
      <c r="E223" s="120">
        <v>852</v>
      </c>
      <c r="F223" s="143" t="s">
        <v>101</v>
      </c>
      <c r="G223" s="148" t="s">
        <v>56</v>
      </c>
      <c r="H223" s="148" t="s">
        <v>162</v>
      </c>
      <c r="I223" s="143" t="s">
        <v>109</v>
      </c>
      <c r="J223" s="110">
        <f>'6.ВС'!J281</f>
        <v>523980</v>
      </c>
      <c r="K223" s="110">
        <f>'6.ВС'!K281</f>
        <v>332280</v>
      </c>
      <c r="L223" s="110">
        <f>'6.ВС'!L281</f>
        <v>191700</v>
      </c>
      <c r="M223" s="110">
        <f>'6.ВС'!M281</f>
        <v>0</v>
      </c>
      <c r="N223" s="110">
        <f>'6.ВС'!N281</f>
        <v>0</v>
      </c>
      <c r="O223" s="110">
        <f>'6.ВС'!O281</f>
        <v>0</v>
      </c>
      <c r="P223" s="110">
        <f>'6.ВС'!P281</f>
        <v>0</v>
      </c>
      <c r="Q223" s="110">
        <f>'6.ВС'!Q281</f>
        <v>0</v>
      </c>
      <c r="R223" s="110">
        <f>'6.ВС'!R281</f>
        <v>523980</v>
      </c>
      <c r="S223" s="110">
        <f>'6.ВС'!S281</f>
        <v>332280</v>
      </c>
      <c r="T223" s="110">
        <f>'6.ВС'!T281</f>
        <v>191700</v>
      </c>
      <c r="U223" s="110">
        <f>'6.ВС'!U281</f>
        <v>0</v>
      </c>
      <c r="V223" s="110"/>
      <c r="W223" s="110"/>
      <c r="X223" s="110"/>
      <c r="Y223" s="110"/>
      <c r="Z223" s="110"/>
      <c r="AA223" s="110"/>
      <c r="AB223" s="110"/>
      <c r="AC223" s="110"/>
      <c r="AD223" s="110">
        <f>'6.ВС'!AE281</f>
        <v>523980</v>
      </c>
      <c r="AE223" s="110">
        <f>'6.ВС'!AF281</f>
        <v>332280</v>
      </c>
      <c r="AF223" s="110">
        <f>'6.ВС'!AG281</f>
        <v>191700</v>
      </c>
      <c r="AG223" s="110">
        <f>'6.ВС'!AH281</f>
        <v>0</v>
      </c>
      <c r="AH223" s="110">
        <f>'6.ВС'!AI281</f>
        <v>0</v>
      </c>
      <c r="AI223" s="110">
        <f>'6.ВС'!AJ281</f>
        <v>0</v>
      </c>
      <c r="AJ223" s="110">
        <f>'6.ВС'!AK281</f>
        <v>0</v>
      </c>
      <c r="AK223" s="110">
        <f>'6.ВС'!AL281</f>
        <v>0</v>
      </c>
      <c r="AL223" s="110">
        <f>'6.ВС'!AM281</f>
        <v>523980</v>
      </c>
      <c r="AM223" s="110">
        <f>'6.ВС'!AN281</f>
        <v>332280</v>
      </c>
      <c r="AN223" s="110">
        <f>'6.ВС'!AO281</f>
        <v>191700</v>
      </c>
      <c r="AO223" s="110">
        <f>'6.ВС'!AP281</f>
        <v>0</v>
      </c>
      <c r="AP223" s="110">
        <f>'6.ВС'!AQ281</f>
        <v>0</v>
      </c>
      <c r="AQ223" s="110">
        <f>'6.ВС'!AR281</f>
        <v>523980</v>
      </c>
      <c r="AR223" s="110">
        <f>'6.ВС'!AS281</f>
        <v>332280</v>
      </c>
      <c r="AS223" s="110">
        <f>'6.ВС'!AT281</f>
        <v>191700</v>
      </c>
      <c r="AT223" s="110">
        <f>'6.ВС'!AU281</f>
        <v>0</v>
      </c>
      <c r="AU223" s="110">
        <f>'6.ВС'!AV281</f>
        <v>0</v>
      </c>
      <c r="AV223" s="110">
        <f>'6.ВС'!AW281</f>
        <v>0</v>
      </c>
      <c r="AW223" s="110">
        <f>'6.ВС'!AX281</f>
        <v>0</v>
      </c>
      <c r="AX223" s="110">
        <f>'6.ВС'!AY281</f>
        <v>0</v>
      </c>
      <c r="AY223" s="110">
        <f>'6.ВС'!AR281</f>
        <v>523980</v>
      </c>
      <c r="AZ223" s="110">
        <f>'6.ВС'!AS281</f>
        <v>332280</v>
      </c>
      <c r="BA223" s="110">
        <f>'6.ВС'!AT281</f>
        <v>191700</v>
      </c>
      <c r="BB223" s="110">
        <f>'6.ВС'!AU281</f>
        <v>0</v>
      </c>
    </row>
    <row r="224" spans="1:54" s="12" customFormat="1" ht="28.5" x14ac:dyDescent="0.25">
      <c r="A224" s="158" t="s">
        <v>163</v>
      </c>
      <c r="B224" s="146"/>
      <c r="C224" s="146"/>
      <c r="D224" s="146"/>
      <c r="E224" s="11">
        <v>852</v>
      </c>
      <c r="F224" s="25" t="s">
        <v>101</v>
      </c>
      <c r="G224" s="90" t="s">
        <v>58</v>
      </c>
      <c r="H224" s="90"/>
      <c r="I224" s="25"/>
      <c r="J224" s="26">
        <f t="shared" ref="J224:U224" si="339">J225+J228+J231+J234</f>
        <v>11249000</v>
      </c>
      <c r="K224" s="26">
        <f t="shared" si="339"/>
        <v>219600</v>
      </c>
      <c r="L224" s="26">
        <f t="shared" si="339"/>
        <v>11029400</v>
      </c>
      <c r="M224" s="26">
        <f t="shared" si="339"/>
        <v>0</v>
      </c>
      <c r="N224" s="26">
        <f t="shared" si="339"/>
        <v>465839</v>
      </c>
      <c r="O224" s="26">
        <f t="shared" si="339"/>
        <v>0</v>
      </c>
      <c r="P224" s="26">
        <f t="shared" si="339"/>
        <v>465839</v>
      </c>
      <c r="Q224" s="26">
        <f t="shared" si="339"/>
        <v>0</v>
      </c>
      <c r="R224" s="26">
        <f t="shared" si="339"/>
        <v>11714839</v>
      </c>
      <c r="S224" s="26">
        <f t="shared" si="339"/>
        <v>219600</v>
      </c>
      <c r="T224" s="26">
        <f t="shared" si="339"/>
        <v>11495239</v>
      </c>
      <c r="U224" s="26">
        <f t="shared" si="339"/>
        <v>0</v>
      </c>
      <c r="V224" s="26"/>
      <c r="W224" s="26"/>
      <c r="X224" s="26"/>
      <c r="Y224" s="26"/>
      <c r="Z224" s="26"/>
      <c r="AA224" s="26"/>
      <c r="AB224" s="26"/>
      <c r="AC224" s="26"/>
      <c r="AD224" s="26">
        <f>AD225+AD228+AD231+AD234</f>
        <v>10715100</v>
      </c>
      <c r="AE224" s="26">
        <f>AE225+AE228+AE231+AE234</f>
        <v>219600</v>
      </c>
      <c r="AF224" s="26">
        <f>AF225+AF228+AF231+AF234</f>
        <v>10495500</v>
      </c>
      <c r="AG224" s="26">
        <f>AG225+AG228+AG231+AG234</f>
        <v>0</v>
      </c>
      <c r="AH224" s="26">
        <f t="shared" ref="AH224:AP224" si="340">AH225+AH228+AH231+AH234</f>
        <v>0</v>
      </c>
      <c r="AI224" s="26">
        <f t="shared" si="340"/>
        <v>0</v>
      </c>
      <c r="AJ224" s="26">
        <f t="shared" si="340"/>
        <v>0</v>
      </c>
      <c r="AK224" s="26">
        <f t="shared" si="340"/>
        <v>0</v>
      </c>
      <c r="AL224" s="26">
        <f t="shared" si="340"/>
        <v>10715100</v>
      </c>
      <c r="AM224" s="26">
        <f t="shared" si="340"/>
        <v>219600</v>
      </c>
      <c r="AN224" s="26">
        <f t="shared" si="340"/>
        <v>10495500</v>
      </c>
      <c r="AO224" s="26">
        <f t="shared" si="340"/>
        <v>0</v>
      </c>
      <c r="AP224" s="26">
        <f t="shared" si="340"/>
        <v>0</v>
      </c>
      <c r="AQ224" s="26">
        <f>AQ225+AQ228+AQ231+AQ234</f>
        <v>10715100</v>
      </c>
      <c r="AR224" s="26">
        <f>AR225+AR228+AR231+AR234</f>
        <v>219600</v>
      </c>
      <c r="AS224" s="26">
        <f>AS225+AS228+AS231+AS234</f>
        <v>10495500</v>
      </c>
      <c r="AT224" s="26">
        <f>AT225+AT228+AT231+AT234</f>
        <v>0</v>
      </c>
      <c r="AU224" s="26">
        <f t="shared" ref="AU224:AX224" si="341">AU225+AU228+AU231+AU234</f>
        <v>0</v>
      </c>
      <c r="AV224" s="26">
        <f t="shared" si="341"/>
        <v>0</v>
      </c>
      <c r="AW224" s="26">
        <f t="shared" si="341"/>
        <v>0</v>
      </c>
      <c r="AX224" s="26">
        <f t="shared" si="341"/>
        <v>0</v>
      </c>
      <c r="AY224" s="26">
        <f>AY225+AY228+AY231+AY234</f>
        <v>10715100</v>
      </c>
      <c r="AZ224" s="26">
        <f>AZ225+AZ228+AZ231+AZ234</f>
        <v>219600</v>
      </c>
      <c r="BA224" s="26">
        <f>BA225+BA228+BA231+BA234</f>
        <v>10495500</v>
      </c>
      <c r="BB224" s="26">
        <f>BB225+BB228+BB231+BB234</f>
        <v>0</v>
      </c>
    </row>
    <row r="225" spans="1:54" s="109" customFormat="1" ht="45" x14ac:dyDescent="0.25">
      <c r="A225" s="155" t="s">
        <v>164</v>
      </c>
      <c r="B225" s="35"/>
      <c r="C225" s="35"/>
      <c r="D225" s="35"/>
      <c r="E225" s="120">
        <v>852</v>
      </c>
      <c r="F225" s="148" t="s">
        <v>101</v>
      </c>
      <c r="G225" s="148" t="s">
        <v>58</v>
      </c>
      <c r="H225" s="148" t="s">
        <v>165</v>
      </c>
      <c r="I225" s="143"/>
      <c r="J225" s="110">
        <f t="shared" ref="J225:BB226" si="342">J226</f>
        <v>10986700</v>
      </c>
      <c r="K225" s="110">
        <f t="shared" si="342"/>
        <v>0</v>
      </c>
      <c r="L225" s="110">
        <f t="shared" si="342"/>
        <v>10986700</v>
      </c>
      <c r="M225" s="110">
        <f t="shared" si="342"/>
        <v>0</v>
      </c>
      <c r="N225" s="110">
        <f t="shared" si="342"/>
        <v>56592</v>
      </c>
      <c r="O225" s="110">
        <f t="shared" si="342"/>
        <v>0</v>
      </c>
      <c r="P225" s="110">
        <f t="shared" si="342"/>
        <v>56592</v>
      </c>
      <c r="Q225" s="110">
        <f t="shared" si="342"/>
        <v>0</v>
      </c>
      <c r="R225" s="110">
        <f t="shared" si="342"/>
        <v>11043292</v>
      </c>
      <c r="S225" s="110">
        <f t="shared" si="342"/>
        <v>0</v>
      </c>
      <c r="T225" s="110">
        <f t="shared" si="342"/>
        <v>11043292</v>
      </c>
      <c r="U225" s="110">
        <f t="shared" si="342"/>
        <v>0</v>
      </c>
      <c r="V225" s="110"/>
      <c r="W225" s="110"/>
      <c r="X225" s="110"/>
      <c r="Y225" s="110"/>
      <c r="Z225" s="110"/>
      <c r="AA225" s="110"/>
      <c r="AB225" s="110"/>
      <c r="AC225" s="110"/>
      <c r="AD225" s="110">
        <f t="shared" si="342"/>
        <v>10495500</v>
      </c>
      <c r="AE225" s="110">
        <f t="shared" si="342"/>
        <v>0</v>
      </c>
      <c r="AF225" s="110">
        <f t="shared" si="342"/>
        <v>10495500</v>
      </c>
      <c r="AG225" s="110">
        <f t="shared" si="342"/>
        <v>0</v>
      </c>
      <c r="AH225" s="110">
        <f t="shared" si="342"/>
        <v>0</v>
      </c>
      <c r="AI225" s="110">
        <f t="shared" si="342"/>
        <v>0</v>
      </c>
      <c r="AJ225" s="110">
        <f t="shared" si="342"/>
        <v>0</v>
      </c>
      <c r="AK225" s="110">
        <f t="shared" si="342"/>
        <v>0</v>
      </c>
      <c r="AL225" s="110">
        <f t="shared" si="342"/>
        <v>10495500</v>
      </c>
      <c r="AM225" s="110">
        <f t="shared" si="342"/>
        <v>0</v>
      </c>
      <c r="AN225" s="110">
        <f t="shared" si="342"/>
        <v>10495500</v>
      </c>
      <c r="AO225" s="110">
        <f t="shared" si="342"/>
        <v>0</v>
      </c>
      <c r="AP225" s="110">
        <f t="shared" si="342"/>
        <v>0</v>
      </c>
      <c r="AQ225" s="110">
        <f t="shared" si="342"/>
        <v>10495500</v>
      </c>
      <c r="AR225" s="110">
        <f t="shared" si="342"/>
        <v>0</v>
      </c>
      <c r="AS225" s="110">
        <f t="shared" si="342"/>
        <v>10495500</v>
      </c>
      <c r="AT225" s="110">
        <f t="shared" si="342"/>
        <v>0</v>
      </c>
      <c r="AU225" s="110">
        <f t="shared" si="342"/>
        <v>0</v>
      </c>
      <c r="AV225" s="110">
        <f t="shared" si="342"/>
        <v>0</v>
      </c>
      <c r="AW225" s="110">
        <f t="shared" si="342"/>
        <v>0</v>
      </c>
      <c r="AX225" s="110">
        <f t="shared" si="342"/>
        <v>0</v>
      </c>
      <c r="AY225" s="110">
        <f t="shared" si="342"/>
        <v>10495500</v>
      </c>
      <c r="AZ225" s="110">
        <f t="shared" si="342"/>
        <v>0</v>
      </c>
      <c r="BA225" s="110">
        <f t="shared" si="342"/>
        <v>10495500</v>
      </c>
      <c r="BB225" s="110">
        <f t="shared" si="342"/>
        <v>0</v>
      </c>
    </row>
    <row r="226" spans="1:54" s="109" customFormat="1" ht="75" x14ac:dyDescent="0.25">
      <c r="A226" s="35" t="s">
        <v>53</v>
      </c>
      <c r="B226" s="35"/>
      <c r="C226" s="35"/>
      <c r="D226" s="35"/>
      <c r="E226" s="120">
        <v>852</v>
      </c>
      <c r="F226" s="143" t="s">
        <v>101</v>
      </c>
      <c r="G226" s="148" t="s">
        <v>58</v>
      </c>
      <c r="H226" s="148" t="s">
        <v>165</v>
      </c>
      <c r="I226" s="143" t="s">
        <v>107</v>
      </c>
      <c r="J226" s="110">
        <f t="shared" si="342"/>
        <v>10986700</v>
      </c>
      <c r="K226" s="110">
        <f t="shared" si="342"/>
        <v>0</v>
      </c>
      <c r="L226" s="110">
        <f t="shared" si="342"/>
        <v>10986700</v>
      </c>
      <c r="M226" s="110">
        <f t="shared" si="342"/>
        <v>0</v>
      </c>
      <c r="N226" s="110">
        <f t="shared" si="342"/>
        <v>56592</v>
      </c>
      <c r="O226" s="110">
        <f t="shared" si="342"/>
        <v>0</v>
      </c>
      <c r="P226" s="110">
        <f t="shared" si="342"/>
        <v>56592</v>
      </c>
      <c r="Q226" s="110">
        <f t="shared" si="342"/>
        <v>0</v>
      </c>
      <c r="R226" s="110">
        <f t="shared" si="342"/>
        <v>11043292</v>
      </c>
      <c r="S226" s="110">
        <f t="shared" si="342"/>
        <v>0</v>
      </c>
      <c r="T226" s="110">
        <f t="shared" si="342"/>
        <v>11043292</v>
      </c>
      <c r="U226" s="110">
        <f t="shared" si="342"/>
        <v>0</v>
      </c>
      <c r="V226" s="110"/>
      <c r="W226" s="110"/>
      <c r="X226" s="110"/>
      <c r="Y226" s="110"/>
      <c r="Z226" s="110"/>
      <c r="AA226" s="110"/>
      <c r="AB226" s="110"/>
      <c r="AC226" s="110"/>
      <c r="AD226" s="110">
        <f t="shared" si="342"/>
        <v>10495500</v>
      </c>
      <c r="AE226" s="110">
        <f t="shared" si="342"/>
        <v>0</v>
      </c>
      <c r="AF226" s="110">
        <f t="shared" si="342"/>
        <v>10495500</v>
      </c>
      <c r="AG226" s="110">
        <f t="shared" si="342"/>
        <v>0</v>
      </c>
      <c r="AH226" s="110">
        <f t="shared" si="342"/>
        <v>0</v>
      </c>
      <c r="AI226" s="110">
        <f t="shared" si="342"/>
        <v>0</v>
      </c>
      <c r="AJ226" s="110">
        <f t="shared" si="342"/>
        <v>0</v>
      </c>
      <c r="AK226" s="110">
        <f t="shared" si="342"/>
        <v>0</v>
      </c>
      <c r="AL226" s="110">
        <f t="shared" si="342"/>
        <v>10495500</v>
      </c>
      <c r="AM226" s="110">
        <f t="shared" si="342"/>
        <v>0</v>
      </c>
      <c r="AN226" s="110">
        <f t="shared" si="342"/>
        <v>10495500</v>
      </c>
      <c r="AO226" s="110">
        <f t="shared" si="342"/>
        <v>0</v>
      </c>
      <c r="AP226" s="110">
        <f t="shared" si="342"/>
        <v>0</v>
      </c>
      <c r="AQ226" s="110">
        <f t="shared" si="342"/>
        <v>10495500</v>
      </c>
      <c r="AR226" s="110">
        <f t="shared" si="342"/>
        <v>0</v>
      </c>
      <c r="AS226" s="110">
        <f t="shared" si="342"/>
        <v>10495500</v>
      </c>
      <c r="AT226" s="110">
        <f t="shared" si="342"/>
        <v>0</v>
      </c>
      <c r="AU226" s="110">
        <f t="shared" si="342"/>
        <v>0</v>
      </c>
      <c r="AV226" s="110">
        <f t="shared" si="342"/>
        <v>0</v>
      </c>
      <c r="AW226" s="110">
        <f t="shared" si="342"/>
        <v>0</v>
      </c>
      <c r="AX226" s="110">
        <f t="shared" si="342"/>
        <v>0</v>
      </c>
      <c r="AY226" s="110">
        <f t="shared" si="342"/>
        <v>10495500</v>
      </c>
      <c r="AZ226" s="110">
        <f t="shared" si="342"/>
        <v>0</v>
      </c>
      <c r="BA226" s="110">
        <f t="shared" si="342"/>
        <v>10495500</v>
      </c>
      <c r="BB226" s="110">
        <f t="shared" si="342"/>
        <v>0</v>
      </c>
    </row>
    <row r="227" spans="1:54" s="109" customFormat="1" ht="30" x14ac:dyDescent="0.25">
      <c r="A227" s="35" t="s">
        <v>108</v>
      </c>
      <c r="B227" s="35"/>
      <c r="C227" s="35"/>
      <c r="D227" s="35"/>
      <c r="E227" s="120">
        <v>852</v>
      </c>
      <c r="F227" s="143" t="s">
        <v>101</v>
      </c>
      <c r="G227" s="143" t="s">
        <v>58</v>
      </c>
      <c r="H227" s="148" t="s">
        <v>165</v>
      </c>
      <c r="I227" s="143" t="s">
        <v>109</v>
      </c>
      <c r="J227" s="110">
        <f>'6.ВС'!J285</f>
        <v>10986700</v>
      </c>
      <c r="K227" s="110">
        <f>'6.ВС'!K285</f>
        <v>0</v>
      </c>
      <c r="L227" s="110">
        <f>'6.ВС'!L285</f>
        <v>10986700</v>
      </c>
      <c r="M227" s="110">
        <f>'6.ВС'!M285</f>
        <v>0</v>
      </c>
      <c r="N227" s="110">
        <f>'6.ВС'!N285</f>
        <v>56592</v>
      </c>
      <c r="O227" s="110">
        <f>'6.ВС'!O285</f>
        <v>0</v>
      </c>
      <c r="P227" s="110">
        <f>'6.ВС'!P285</f>
        <v>56592</v>
      </c>
      <c r="Q227" s="110">
        <f>'6.ВС'!Q285</f>
        <v>0</v>
      </c>
      <c r="R227" s="110">
        <f>'6.ВС'!R285</f>
        <v>11043292</v>
      </c>
      <c r="S227" s="110">
        <f>'6.ВС'!S285</f>
        <v>0</v>
      </c>
      <c r="T227" s="110">
        <f>'6.ВС'!T285</f>
        <v>11043292</v>
      </c>
      <c r="U227" s="110">
        <f>'6.ВС'!U285</f>
        <v>0</v>
      </c>
      <c r="V227" s="110"/>
      <c r="W227" s="110"/>
      <c r="X227" s="110"/>
      <c r="Y227" s="110"/>
      <c r="Z227" s="110"/>
      <c r="AA227" s="110"/>
      <c r="AB227" s="110"/>
      <c r="AC227" s="110"/>
      <c r="AD227" s="110">
        <f>'6.ВС'!AE285</f>
        <v>10495500</v>
      </c>
      <c r="AE227" s="110">
        <f>'6.ВС'!AF285</f>
        <v>0</v>
      </c>
      <c r="AF227" s="110">
        <f>'6.ВС'!AG285</f>
        <v>10495500</v>
      </c>
      <c r="AG227" s="110">
        <f>'6.ВС'!AH285</f>
        <v>0</v>
      </c>
      <c r="AH227" s="110">
        <f>'6.ВС'!AI285</f>
        <v>0</v>
      </c>
      <c r="AI227" s="110">
        <f>'6.ВС'!AJ285</f>
        <v>0</v>
      </c>
      <c r="AJ227" s="110">
        <f>'6.ВС'!AK285</f>
        <v>0</v>
      </c>
      <c r="AK227" s="110">
        <f>'6.ВС'!AL285</f>
        <v>0</v>
      </c>
      <c r="AL227" s="110">
        <f>'6.ВС'!AM285</f>
        <v>10495500</v>
      </c>
      <c r="AM227" s="110">
        <f>'6.ВС'!AN285</f>
        <v>0</v>
      </c>
      <c r="AN227" s="110">
        <f>'6.ВС'!AO285</f>
        <v>10495500</v>
      </c>
      <c r="AO227" s="110">
        <f>'6.ВС'!AP285</f>
        <v>0</v>
      </c>
      <c r="AP227" s="110">
        <f>'6.ВС'!AQ285</f>
        <v>0</v>
      </c>
      <c r="AQ227" s="110">
        <f>'6.ВС'!AR285</f>
        <v>10495500</v>
      </c>
      <c r="AR227" s="110">
        <f>'6.ВС'!AS285</f>
        <v>0</v>
      </c>
      <c r="AS227" s="110">
        <f>'6.ВС'!AT285</f>
        <v>10495500</v>
      </c>
      <c r="AT227" s="110">
        <f>'6.ВС'!AU285</f>
        <v>0</v>
      </c>
      <c r="AU227" s="110">
        <f>'6.ВС'!AV285</f>
        <v>0</v>
      </c>
      <c r="AV227" s="110">
        <f>'6.ВС'!AW285</f>
        <v>0</v>
      </c>
      <c r="AW227" s="110">
        <f>'6.ВС'!AX285</f>
        <v>0</v>
      </c>
      <c r="AX227" s="110">
        <f>'6.ВС'!AY285</f>
        <v>0</v>
      </c>
      <c r="AY227" s="110">
        <f>'6.ВС'!AR285</f>
        <v>10495500</v>
      </c>
      <c r="AZ227" s="110">
        <f>'6.ВС'!AS285</f>
        <v>0</v>
      </c>
      <c r="BA227" s="110">
        <f>'6.ВС'!AT285</f>
        <v>10495500</v>
      </c>
      <c r="BB227" s="110">
        <f>'6.ВС'!AU285</f>
        <v>0</v>
      </c>
    </row>
    <row r="228" spans="1:54" s="109" customFormat="1" ht="30" x14ac:dyDescent="0.25">
      <c r="A228" s="155" t="s">
        <v>155</v>
      </c>
      <c r="B228" s="35"/>
      <c r="C228" s="35"/>
      <c r="D228" s="35"/>
      <c r="E228" s="120">
        <v>852</v>
      </c>
      <c r="F228" s="143" t="s">
        <v>101</v>
      </c>
      <c r="G228" s="143" t="s">
        <v>58</v>
      </c>
      <c r="H228" s="148" t="s">
        <v>156</v>
      </c>
      <c r="I228" s="143"/>
      <c r="J228" s="110">
        <f t="shared" ref="J228:BB229" si="343">J229</f>
        <v>42700</v>
      </c>
      <c r="K228" s="110">
        <f t="shared" si="343"/>
        <v>0</v>
      </c>
      <c r="L228" s="110">
        <f t="shared" si="343"/>
        <v>42700</v>
      </c>
      <c r="M228" s="110">
        <f t="shared" si="343"/>
        <v>0</v>
      </c>
      <c r="N228" s="110">
        <f t="shared" si="343"/>
        <v>401675</v>
      </c>
      <c r="O228" s="110">
        <f t="shared" si="343"/>
        <v>0</v>
      </c>
      <c r="P228" s="110">
        <f t="shared" si="343"/>
        <v>401675</v>
      </c>
      <c r="Q228" s="110">
        <f t="shared" si="343"/>
        <v>0</v>
      </c>
      <c r="R228" s="110">
        <f t="shared" si="343"/>
        <v>444375</v>
      </c>
      <c r="S228" s="110">
        <f t="shared" si="343"/>
        <v>0</v>
      </c>
      <c r="T228" s="110">
        <f t="shared" si="343"/>
        <v>444375</v>
      </c>
      <c r="U228" s="110">
        <f t="shared" si="343"/>
        <v>0</v>
      </c>
      <c r="V228" s="110"/>
      <c r="W228" s="110"/>
      <c r="X228" s="110"/>
      <c r="Y228" s="110"/>
      <c r="Z228" s="110"/>
      <c r="AA228" s="110"/>
      <c r="AB228" s="110"/>
      <c r="AC228" s="110"/>
      <c r="AD228" s="110">
        <f t="shared" si="343"/>
        <v>0</v>
      </c>
      <c r="AE228" s="110">
        <f t="shared" si="343"/>
        <v>0</v>
      </c>
      <c r="AF228" s="110">
        <f t="shared" si="343"/>
        <v>0</v>
      </c>
      <c r="AG228" s="110">
        <f t="shared" si="343"/>
        <v>0</v>
      </c>
      <c r="AH228" s="110">
        <f t="shared" si="343"/>
        <v>0</v>
      </c>
      <c r="AI228" s="110">
        <f t="shared" si="343"/>
        <v>0</v>
      </c>
      <c r="AJ228" s="110">
        <f t="shared" si="343"/>
        <v>0</v>
      </c>
      <c r="AK228" s="110">
        <f t="shared" si="343"/>
        <v>0</v>
      </c>
      <c r="AL228" s="110">
        <f t="shared" si="343"/>
        <v>0</v>
      </c>
      <c r="AM228" s="110">
        <f t="shared" si="343"/>
        <v>0</v>
      </c>
      <c r="AN228" s="110">
        <f t="shared" si="343"/>
        <v>0</v>
      </c>
      <c r="AO228" s="110">
        <f t="shared" si="343"/>
        <v>0</v>
      </c>
      <c r="AP228" s="110">
        <f t="shared" si="343"/>
        <v>0</v>
      </c>
      <c r="AQ228" s="110">
        <f t="shared" si="343"/>
        <v>0</v>
      </c>
      <c r="AR228" s="110">
        <f t="shared" si="343"/>
        <v>0</v>
      </c>
      <c r="AS228" s="110">
        <f t="shared" si="343"/>
        <v>0</v>
      </c>
      <c r="AT228" s="110">
        <f t="shared" si="343"/>
        <v>0</v>
      </c>
      <c r="AU228" s="110">
        <f t="shared" si="343"/>
        <v>0</v>
      </c>
      <c r="AV228" s="110">
        <f t="shared" si="343"/>
        <v>0</v>
      </c>
      <c r="AW228" s="110">
        <f t="shared" si="343"/>
        <v>0</v>
      </c>
      <c r="AX228" s="110">
        <f t="shared" si="343"/>
        <v>0</v>
      </c>
      <c r="AY228" s="110">
        <f t="shared" si="343"/>
        <v>0</v>
      </c>
      <c r="AZ228" s="110">
        <f t="shared" si="343"/>
        <v>0</v>
      </c>
      <c r="BA228" s="110">
        <f t="shared" si="343"/>
        <v>0</v>
      </c>
      <c r="BB228" s="110">
        <f t="shared" si="343"/>
        <v>0</v>
      </c>
    </row>
    <row r="229" spans="1:54" s="109" customFormat="1" ht="75" x14ac:dyDescent="0.25">
      <c r="A229" s="35" t="s">
        <v>53</v>
      </c>
      <c r="B229" s="35"/>
      <c r="C229" s="35"/>
      <c r="D229" s="35"/>
      <c r="E229" s="120">
        <v>852</v>
      </c>
      <c r="F229" s="143" t="s">
        <v>101</v>
      </c>
      <c r="G229" s="143" t="s">
        <v>58</v>
      </c>
      <c r="H229" s="148" t="s">
        <v>156</v>
      </c>
      <c r="I229" s="143" t="s">
        <v>107</v>
      </c>
      <c r="J229" s="110">
        <f t="shared" si="343"/>
        <v>42700</v>
      </c>
      <c r="K229" s="110">
        <f t="shared" si="343"/>
        <v>0</v>
      </c>
      <c r="L229" s="110">
        <f t="shared" si="343"/>
        <v>42700</v>
      </c>
      <c r="M229" s="110">
        <f t="shared" si="343"/>
        <v>0</v>
      </c>
      <c r="N229" s="110">
        <f t="shared" si="343"/>
        <v>401675</v>
      </c>
      <c r="O229" s="110">
        <f t="shared" si="343"/>
        <v>0</v>
      </c>
      <c r="P229" s="110">
        <f t="shared" si="343"/>
        <v>401675</v>
      </c>
      <c r="Q229" s="110">
        <f t="shared" si="343"/>
        <v>0</v>
      </c>
      <c r="R229" s="110">
        <f t="shared" si="343"/>
        <v>444375</v>
      </c>
      <c r="S229" s="110">
        <f t="shared" si="343"/>
        <v>0</v>
      </c>
      <c r="T229" s="110">
        <f t="shared" si="343"/>
        <v>444375</v>
      </c>
      <c r="U229" s="110">
        <f t="shared" si="343"/>
        <v>0</v>
      </c>
      <c r="V229" s="110"/>
      <c r="W229" s="110"/>
      <c r="X229" s="110"/>
      <c r="Y229" s="110"/>
      <c r="Z229" s="110"/>
      <c r="AA229" s="110"/>
      <c r="AB229" s="110"/>
      <c r="AC229" s="110"/>
      <c r="AD229" s="110">
        <f t="shared" si="343"/>
        <v>0</v>
      </c>
      <c r="AE229" s="110">
        <f t="shared" si="343"/>
        <v>0</v>
      </c>
      <c r="AF229" s="110">
        <f t="shared" si="343"/>
        <v>0</v>
      </c>
      <c r="AG229" s="110">
        <f t="shared" si="343"/>
        <v>0</v>
      </c>
      <c r="AH229" s="110">
        <f t="shared" si="343"/>
        <v>0</v>
      </c>
      <c r="AI229" s="110">
        <f t="shared" si="343"/>
        <v>0</v>
      </c>
      <c r="AJ229" s="110">
        <f t="shared" si="343"/>
        <v>0</v>
      </c>
      <c r="AK229" s="110">
        <f t="shared" si="343"/>
        <v>0</v>
      </c>
      <c r="AL229" s="110">
        <f t="shared" si="343"/>
        <v>0</v>
      </c>
      <c r="AM229" s="110">
        <f t="shared" si="343"/>
        <v>0</v>
      </c>
      <c r="AN229" s="110">
        <f t="shared" si="343"/>
        <v>0</v>
      </c>
      <c r="AO229" s="110">
        <f t="shared" si="343"/>
        <v>0</v>
      </c>
      <c r="AP229" s="110">
        <f t="shared" si="343"/>
        <v>0</v>
      </c>
      <c r="AQ229" s="110">
        <f t="shared" si="343"/>
        <v>0</v>
      </c>
      <c r="AR229" s="110">
        <f t="shared" si="343"/>
        <v>0</v>
      </c>
      <c r="AS229" s="110">
        <f t="shared" si="343"/>
        <v>0</v>
      </c>
      <c r="AT229" s="110">
        <f t="shared" si="343"/>
        <v>0</v>
      </c>
      <c r="AU229" s="110">
        <f t="shared" si="343"/>
        <v>0</v>
      </c>
      <c r="AV229" s="110">
        <f t="shared" si="343"/>
        <v>0</v>
      </c>
      <c r="AW229" s="110">
        <f t="shared" si="343"/>
        <v>0</v>
      </c>
      <c r="AX229" s="110">
        <f t="shared" si="343"/>
        <v>0</v>
      </c>
      <c r="AY229" s="110">
        <f t="shared" si="343"/>
        <v>0</v>
      </c>
      <c r="AZ229" s="110">
        <f t="shared" si="343"/>
        <v>0</v>
      </c>
      <c r="BA229" s="110">
        <f t="shared" si="343"/>
        <v>0</v>
      </c>
      <c r="BB229" s="110">
        <f t="shared" si="343"/>
        <v>0</v>
      </c>
    </row>
    <row r="230" spans="1:54" s="109" customFormat="1" ht="30" x14ac:dyDescent="0.25">
      <c r="A230" s="35" t="s">
        <v>108</v>
      </c>
      <c r="B230" s="35"/>
      <c r="C230" s="35"/>
      <c r="D230" s="35"/>
      <c r="E230" s="120">
        <v>852</v>
      </c>
      <c r="F230" s="143" t="s">
        <v>101</v>
      </c>
      <c r="G230" s="148" t="s">
        <v>58</v>
      </c>
      <c r="H230" s="148" t="s">
        <v>156</v>
      </c>
      <c r="I230" s="143" t="s">
        <v>109</v>
      </c>
      <c r="J230" s="110">
        <f>'6.ВС'!J288</f>
        <v>42700</v>
      </c>
      <c r="K230" s="110">
        <f>'6.ВС'!K288</f>
        <v>0</v>
      </c>
      <c r="L230" s="110">
        <f>'6.ВС'!L288</f>
        <v>42700</v>
      </c>
      <c r="M230" s="110">
        <f>'6.ВС'!M288</f>
        <v>0</v>
      </c>
      <c r="N230" s="110">
        <f>'6.ВС'!N288</f>
        <v>401675</v>
      </c>
      <c r="O230" s="110">
        <f>'6.ВС'!O288</f>
        <v>0</v>
      </c>
      <c r="P230" s="110">
        <f>'6.ВС'!P288</f>
        <v>401675</v>
      </c>
      <c r="Q230" s="110">
        <f>'6.ВС'!Q288</f>
        <v>0</v>
      </c>
      <c r="R230" s="110">
        <f>'6.ВС'!R288</f>
        <v>444375</v>
      </c>
      <c r="S230" s="110">
        <f>'6.ВС'!S288</f>
        <v>0</v>
      </c>
      <c r="T230" s="110">
        <f>'6.ВС'!T288</f>
        <v>444375</v>
      </c>
      <c r="U230" s="110">
        <f>'6.ВС'!U288</f>
        <v>0</v>
      </c>
      <c r="V230" s="110"/>
      <c r="W230" s="110"/>
      <c r="X230" s="110"/>
      <c r="Y230" s="110"/>
      <c r="Z230" s="110"/>
      <c r="AA230" s="110"/>
      <c r="AB230" s="110"/>
      <c r="AC230" s="110"/>
      <c r="AD230" s="110">
        <f>'6.ВС'!AE288</f>
        <v>0</v>
      </c>
      <c r="AE230" s="110">
        <f>'6.ВС'!AF288</f>
        <v>0</v>
      </c>
      <c r="AF230" s="110">
        <f>'6.ВС'!AG288</f>
        <v>0</v>
      </c>
      <c r="AG230" s="110">
        <f>'6.ВС'!AH288</f>
        <v>0</v>
      </c>
      <c r="AH230" s="110">
        <f>'6.ВС'!AI288</f>
        <v>0</v>
      </c>
      <c r="AI230" s="110">
        <f>'6.ВС'!AJ288</f>
        <v>0</v>
      </c>
      <c r="AJ230" s="110">
        <f>'6.ВС'!AK288</f>
        <v>0</v>
      </c>
      <c r="AK230" s="110">
        <f>'6.ВС'!AL288</f>
        <v>0</v>
      </c>
      <c r="AL230" s="110">
        <f>'6.ВС'!AM288</f>
        <v>0</v>
      </c>
      <c r="AM230" s="110">
        <f>'6.ВС'!AN288</f>
        <v>0</v>
      </c>
      <c r="AN230" s="110">
        <f>'6.ВС'!AO288</f>
        <v>0</v>
      </c>
      <c r="AO230" s="110">
        <f>'6.ВС'!AP288</f>
        <v>0</v>
      </c>
      <c r="AP230" s="110">
        <f>'6.ВС'!AQ288</f>
        <v>0</v>
      </c>
      <c r="AQ230" s="110">
        <f>'6.ВС'!AR288</f>
        <v>0</v>
      </c>
      <c r="AR230" s="110">
        <f>'6.ВС'!AS288</f>
        <v>0</v>
      </c>
      <c r="AS230" s="110">
        <f>'6.ВС'!AT288</f>
        <v>0</v>
      </c>
      <c r="AT230" s="110">
        <f>'6.ВС'!AU288</f>
        <v>0</v>
      </c>
      <c r="AU230" s="110">
        <f>'6.ВС'!AV288</f>
        <v>0</v>
      </c>
      <c r="AV230" s="110">
        <f>'6.ВС'!AW288</f>
        <v>0</v>
      </c>
      <c r="AW230" s="110">
        <f>'6.ВС'!AX288</f>
        <v>0</v>
      </c>
      <c r="AX230" s="110">
        <f>'6.ВС'!AY288</f>
        <v>0</v>
      </c>
      <c r="AY230" s="110">
        <f>'6.ВС'!AR288</f>
        <v>0</v>
      </c>
      <c r="AZ230" s="110">
        <f>'6.ВС'!AS288</f>
        <v>0</v>
      </c>
      <c r="BA230" s="110">
        <f>'6.ВС'!AT288</f>
        <v>0</v>
      </c>
      <c r="BB230" s="110">
        <f>'6.ВС'!AU288</f>
        <v>0</v>
      </c>
    </row>
    <row r="231" spans="1:54" s="109" customFormat="1" ht="30" x14ac:dyDescent="0.25">
      <c r="A231" s="149" t="s">
        <v>774</v>
      </c>
      <c r="B231" s="35"/>
      <c r="C231" s="35"/>
      <c r="D231" s="35"/>
      <c r="E231" s="120">
        <v>852</v>
      </c>
      <c r="F231" s="148" t="s">
        <v>101</v>
      </c>
      <c r="G231" s="148" t="s">
        <v>58</v>
      </c>
      <c r="H231" s="148" t="s">
        <v>775</v>
      </c>
      <c r="I231" s="143"/>
      <c r="J231" s="110">
        <f>J232</f>
        <v>0</v>
      </c>
      <c r="K231" s="110">
        <f t="shared" ref="K231:AT232" si="344">K232</f>
        <v>0</v>
      </c>
      <c r="L231" s="110">
        <f t="shared" si="344"/>
        <v>0</v>
      </c>
      <c r="M231" s="110">
        <f t="shared" si="344"/>
        <v>0</v>
      </c>
      <c r="N231" s="110">
        <f t="shared" si="344"/>
        <v>7572</v>
      </c>
      <c r="O231" s="110">
        <f t="shared" si="344"/>
        <v>0</v>
      </c>
      <c r="P231" s="110">
        <f t="shared" si="344"/>
        <v>7572</v>
      </c>
      <c r="Q231" s="110">
        <f t="shared" si="344"/>
        <v>0</v>
      </c>
      <c r="R231" s="110">
        <f t="shared" si="344"/>
        <v>7572</v>
      </c>
      <c r="S231" s="110">
        <f t="shared" si="344"/>
        <v>0</v>
      </c>
      <c r="T231" s="110">
        <f t="shared" si="344"/>
        <v>7572</v>
      </c>
      <c r="U231" s="110">
        <f t="shared" si="344"/>
        <v>0</v>
      </c>
      <c r="V231" s="110"/>
      <c r="W231" s="110"/>
      <c r="X231" s="110"/>
      <c r="Y231" s="110"/>
      <c r="Z231" s="110"/>
      <c r="AA231" s="110"/>
      <c r="AB231" s="110"/>
      <c r="AC231" s="110"/>
      <c r="AD231" s="110">
        <f t="shared" si="344"/>
        <v>0</v>
      </c>
      <c r="AE231" s="110">
        <f t="shared" si="344"/>
        <v>0</v>
      </c>
      <c r="AF231" s="110">
        <f t="shared" si="344"/>
        <v>0</v>
      </c>
      <c r="AG231" s="110">
        <f t="shared" si="344"/>
        <v>0</v>
      </c>
      <c r="AH231" s="110">
        <f t="shared" ref="AH231:AH232" si="345">AH232</f>
        <v>0</v>
      </c>
      <c r="AI231" s="110">
        <f t="shared" ref="AI231:AI232" si="346">AI232</f>
        <v>0</v>
      </c>
      <c r="AJ231" s="110">
        <f t="shared" ref="AJ231:AJ232" si="347">AJ232</f>
        <v>0</v>
      </c>
      <c r="AK231" s="110">
        <f t="shared" ref="AK231:AK232" si="348">AK232</f>
        <v>0</v>
      </c>
      <c r="AL231" s="110">
        <f t="shared" ref="AL231:AL232" si="349">AL232</f>
        <v>0</v>
      </c>
      <c r="AM231" s="110">
        <f t="shared" ref="AM231:AM232" si="350">AM232</f>
        <v>0</v>
      </c>
      <c r="AN231" s="110">
        <f t="shared" ref="AN231:AN232" si="351">AN232</f>
        <v>0</v>
      </c>
      <c r="AO231" s="110">
        <f t="shared" ref="AO231:AO232" si="352">AO232</f>
        <v>0</v>
      </c>
      <c r="AP231" s="110">
        <f t="shared" ref="AP231:AP232" si="353">AP232</f>
        <v>0</v>
      </c>
      <c r="AQ231" s="110">
        <f t="shared" si="344"/>
        <v>0</v>
      </c>
      <c r="AR231" s="110">
        <f t="shared" si="344"/>
        <v>0</v>
      </c>
      <c r="AS231" s="110">
        <f t="shared" si="344"/>
        <v>0</v>
      </c>
      <c r="AT231" s="110">
        <f t="shared" si="344"/>
        <v>0</v>
      </c>
      <c r="AU231" s="110">
        <f t="shared" ref="AU231:AU232" si="354">AU232</f>
        <v>0</v>
      </c>
      <c r="AV231" s="110">
        <f t="shared" ref="AV231:AV232" si="355">AV232</f>
        <v>0</v>
      </c>
      <c r="AW231" s="110">
        <f t="shared" ref="AW231:AW232" si="356">AW232</f>
        <v>0</v>
      </c>
      <c r="AX231" s="110">
        <f t="shared" ref="AX231:AX232" si="357">AX232</f>
        <v>0</v>
      </c>
      <c r="AY231" s="110">
        <f t="shared" ref="AY231:AY232" si="358">AY232</f>
        <v>0</v>
      </c>
      <c r="AZ231" s="110">
        <f t="shared" ref="AZ231:AZ232" si="359">AZ232</f>
        <v>0</v>
      </c>
      <c r="BA231" s="110">
        <f t="shared" ref="BA231:BA232" si="360">BA232</f>
        <v>0</v>
      </c>
      <c r="BB231" s="110">
        <f t="shared" ref="BB231:BB232" si="361">BB232</f>
        <v>0</v>
      </c>
    </row>
    <row r="232" spans="1:54" s="109" customFormat="1" ht="75" x14ac:dyDescent="0.25">
      <c r="A232" s="35" t="s">
        <v>53</v>
      </c>
      <c r="B232" s="35"/>
      <c r="C232" s="35"/>
      <c r="D232" s="35"/>
      <c r="E232" s="120">
        <v>852</v>
      </c>
      <c r="F232" s="143" t="s">
        <v>101</v>
      </c>
      <c r="G232" s="148" t="s">
        <v>58</v>
      </c>
      <c r="H232" s="148" t="s">
        <v>775</v>
      </c>
      <c r="I232" s="143" t="s">
        <v>107</v>
      </c>
      <c r="J232" s="110">
        <f>J233</f>
        <v>0</v>
      </c>
      <c r="K232" s="110">
        <f t="shared" si="344"/>
        <v>0</v>
      </c>
      <c r="L232" s="110">
        <f t="shared" si="344"/>
        <v>0</v>
      </c>
      <c r="M232" s="110">
        <f t="shared" si="344"/>
        <v>0</v>
      </c>
      <c r="N232" s="110">
        <f t="shared" si="344"/>
        <v>7572</v>
      </c>
      <c r="O232" s="110">
        <f t="shared" si="344"/>
        <v>0</v>
      </c>
      <c r="P232" s="110">
        <f t="shared" si="344"/>
        <v>7572</v>
      </c>
      <c r="Q232" s="110">
        <f t="shared" si="344"/>
        <v>0</v>
      </c>
      <c r="R232" s="110">
        <f t="shared" si="344"/>
        <v>7572</v>
      </c>
      <c r="S232" s="110">
        <f t="shared" si="344"/>
        <v>0</v>
      </c>
      <c r="T232" s="110">
        <f t="shared" si="344"/>
        <v>7572</v>
      </c>
      <c r="U232" s="110">
        <f t="shared" si="344"/>
        <v>0</v>
      </c>
      <c r="V232" s="110"/>
      <c r="W232" s="110"/>
      <c r="X232" s="110"/>
      <c r="Y232" s="110"/>
      <c r="Z232" s="110"/>
      <c r="AA232" s="110"/>
      <c r="AB232" s="110"/>
      <c r="AC232" s="110"/>
      <c r="AD232" s="110">
        <f t="shared" si="344"/>
        <v>0</v>
      </c>
      <c r="AE232" s="110">
        <f t="shared" si="344"/>
        <v>0</v>
      </c>
      <c r="AF232" s="110">
        <f t="shared" si="344"/>
        <v>0</v>
      </c>
      <c r="AG232" s="110">
        <f t="shared" si="344"/>
        <v>0</v>
      </c>
      <c r="AH232" s="110">
        <f t="shared" si="345"/>
        <v>0</v>
      </c>
      <c r="AI232" s="110">
        <f t="shared" si="346"/>
        <v>0</v>
      </c>
      <c r="AJ232" s="110">
        <f t="shared" si="347"/>
        <v>0</v>
      </c>
      <c r="AK232" s="110">
        <f t="shared" si="348"/>
        <v>0</v>
      </c>
      <c r="AL232" s="110">
        <f t="shared" si="349"/>
        <v>0</v>
      </c>
      <c r="AM232" s="110">
        <f t="shared" si="350"/>
        <v>0</v>
      </c>
      <c r="AN232" s="110">
        <f t="shared" si="351"/>
        <v>0</v>
      </c>
      <c r="AO232" s="110">
        <f t="shared" si="352"/>
        <v>0</v>
      </c>
      <c r="AP232" s="110">
        <f t="shared" si="353"/>
        <v>0</v>
      </c>
      <c r="AQ232" s="110">
        <f t="shared" si="344"/>
        <v>0</v>
      </c>
      <c r="AR232" s="110">
        <f t="shared" si="344"/>
        <v>0</v>
      </c>
      <c r="AS232" s="110">
        <f t="shared" si="344"/>
        <v>0</v>
      </c>
      <c r="AT232" s="110">
        <f t="shared" si="344"/>
        <v>0</v>
      </c>
      <c r="AU232" s="110">
        <f t="shared" si="354"/>
        <v>0</v>
      </c>
      <c r="AV232" s="110">
        <f t="shared" si="355"/>
        <v>0</v>
      </c>
      <c r="AW232" s="110">
        <f t="shared" si="356"/>
        <v>0</v>
      </c>
      <c r="AX232" s="110">
        <f t="shared" si="357"/>
        <v>0</v>
      </c>
      <c r="AY232" s="110">
        <f t="shared" si="358"/>
        <v>0</v>
      </c>
      <c r="AZ232" s="110">
        <f t="shared" si="359"/>
        <v>0</v>
      </c>
      <c r="BA232" s="110">
        <f t="shared" si="360"/>
        <v>0</v>
      </c>
      <c r="BB232" s="110">
        <f t="shared" si="361"/>
        <v>0</v>
      </c>
    </row>
    <row r="233" spans="1:54" s="109" customFormat="1" ht="30" x14ac:dyDescent="0.25">
      <c r="A233" s="35" t="s">
        <v>108</v>
      </c>
      <c r="B233" s="35"/>
      <c r="C233" s="35"/>
      <c r="D233" s="35"/>
      <c r="E233" s="120">
        <v>852</v>
      </c>
      <c r="F233" s="143" t="s">
        <v>101</v>
      </c>
      <c r="G233" s="148" t="s">
        <v>58</v>
      </c>
      <c r="H233" s="148" t="s">
        <v>775</v>
      </c>
      <c r="I233" s="143" t="s">
        <v>109</v>
      </c>
      <c r="J233" s="110">
        <f>'6.ВС'!J291</f>
        <v>0</v>
      </c>
      <c r="K233" s="110">
        <f>'6.ВС'!K291</f>
        <v>0</v>
      </c>
      <c r="L233" s="110">
        <f>'6.ВС'!L291</f>
        <v>0</v>
      </c>
      <c r="M233" s="110">
        <f>'6.ВС'!M291</f>
        <v>0</v>
      </c>
      <c r="N233" s="110">
        <f>'6.ВС'!N291</f>
        <v>7572</v>
      </c>
      <c r="O233" s="110">
        <f>'6.ВС'!O291</f>
        <v>0</v>
      </c>
      <c r="P233" s="110">
        <f>'6.ВС'!P291</f>
        <v>7572</v>
      </c>
      <c r="Q233" s="110">
        <f>'6.ВС'!Q291</f>
        <v>0</v>
      </c>
      <c r="R233" s="110">
        <f>'6.ВС'!R291</f>
        <v>7572</v>
      </c>
      <c r="S233" s="110">
        <f>'6.ВС'!S291</f>
        <v>0</v>
      </c>
      <c r="T233" s="110">
        <f>'6.ВС'!T291</f>
        <v>7572</v>
      </c>
      <c r="U233" s="110">
        <f>'6.ВС'!U291</f>
        <v>0</v>
      </c>
      <c r="V233" s="110"/>
      <c r="W233" s="110"/>
      <c r="X233" s="110"/>
      <c r="Y233" s="110"/>
      <c r="Z233" s="110"/>
      <c r="AA233" s="110"/>
      <c r="AB233" s="110"/>
      <c r="AC233" s="110"/>
      <c r="AD233" s="110">
        <f>'6.ВС'!V291</f>
        <v>0</v>
      </c>
      <c r="AE233" s="110">
        <f>'6.ВС'!W291</f>
        <v>0</v>
      </c>
      <c r="AF233" s="110">
        <f>'6.ВС'!X291</f>
        <v>0</v>
      </c>
      <c r="AG233" s="110">
        <f>'6.ВС'!Y291</f>
        <v>0</v>
      </c>
      <c r="AH233" s="110">
        <f>'6.ВС'!Z291</f>
        <v>0</v>
      </c>
      <c r="AI233" s="110">
        <f>'6.ВС'!AA291</f>
        <v>0</v>
      </c>
      <c r="AJ233" s="110">
        <f>'6.ВС'!AB291</f>
        <v>0</v>
      </c>
      <c r="AK233" s="110">
        <f>'6.ВС'!AC291</f>
        <v>0</v>
      </c>
      <c r="AL233" s="110">
        <f>'6.ВС'!AE291</f>
        <v>0</v>
      </c>
      <c r="AM233" s="110">
        <f>'6.ВС'!AF291</f>
        <v>0</v>
      </c>
      <c r="AN233" s="110">
        <f>'6.ВС'!AG291</f>
        <v>0</v>
      </c>
      <c r="AO233" s="110">
        <f>'6.ВС'!AH291</f>
        <v>0</v>
      </c>
      <c r="AP233" s="110">
        <f>'6.ВС'!AI291</f>
        <v>0</v>
      </c>
      <c r="AQ233" s="110">
        <f>'6.ВС'!Z291</f>
        <v>0</v>
      </c>
      <c r="AR233" s="110">
        <f>'6.ВС'!AA291</f>
        <v>0</v>
      </c>
      <c r="AS233" s="110">
        <f>'6.ВС'!AB291</f>
        <v>0</v>
      </c>
      <c r="AT233" s="110">
        <f>'6.ВС'!AC291</f>
        <v>0</v>
      </c>
      <c r="AU233" s="110">
        <f>'6.ВС'!AE291</f>
        <v>0</v>
      </c>
      <c r="AV233" s="110">
        <f>'6.ВС'!AF291</f>
        <v>0</v>
      </c>
      <c r="AW233" s="110">
        <f>'6.ВС'!AG291</f>
        <v>0</v>
      </c>
      <c r="AX233" s="110">
        <f>'6.ВС'!AH291</f>
        <v>0</v>
      </c>
      <c r="AY233" s="110">
        <f>'6.ВС'!AR291</f>
        <v>0</v>
      </c>
      <c r="AZ233" s="110">
        <f>'6.ВС'!AS291</f>
        <v>0</v>
      </c>
      <c r="BA233" s="110">
        <f>'6.ВС'!AT291</f>
        <v>0</v>
      </c>
      <c r="BB233" s="110">
        <f>'6.ВС'!AU291</f>
        <v>0</v>
      </c>
    </row>
    <row r="234" spans="1:54" s="12" customFormat="1" ht="270" hidden="1" x14ac:dyDescent="0.25">
      <c r="A234" s="177" t="s">
        <v>745</v>
      </c>
      <c r="B234" s="146"/>
      <c r="C234" s="146"/>
      <c r="D234" s="146"/>
      <c r="E234" s="120">
        <v>852</v>
      </c>
      <c r="F234" s="143" t="s">
        <v>101</v>
      </c>
      <c r="G234" s="143" t="s">
        <v>58</v>
      </c>
      <c r="H234" s="178" t="s">
        <v>746</v>
      </c>
      <c r="I234" s="143"/>
      <c r="J234" s="110">
        <f t="shared" ref="J234:BB235" si="362">J235</f>
        <v>219600</v>
      </c>
      <c r="K234" s="110">
        <f t="shared" si="362"/>
        <v>219600</v>
      </c>
      <c r="L234" s="110">
        <f t="shared" si="362"/>
        <v>0</v>
      </c>
      <c r="M234" s="110">
        <f t="shared" si="362"/>
        <v>0</v>
      </c>
      <c r="N234" s="110">
        <f t="shared" si="362"/>
        <v>0</v>
      </c>
      <c r="O234" s="110">
        <f t="shared" si="362"/>
        <v>0</v>
      </c>
      <c r="P234" s="110">
        <f t="shared" si="362"/>
        <v>0</v>
      </c>
      <c r="Q234" s="110">
        <f t="shared" si="362"/>
        <v>0</v>
      </c>
      <c r="R234" s="110">
        <f t="shared" si="362"/>
        <v>219600</v>
      </c>
      <c r="S234" s="110">
        <f t="shared" si="362"/>
        <v>219600</v>
      </c>
      <c r="T234" s="110">
        <f t="shared" si="362"/>
        <v>0</v>
      </c>
      <c r="U234" s="110">
        <f t="shared" si="362"/>
        <v>0</v>
      </c>
      <c r="V234" s="110"/>
      <c r="W234" s="110"/>
      <c r="X234" s="110"/>
      <c r="Y234" s="110"/>
      <c r="Z234" s="110"/>
      <c r="AA234" s="110"/>
      <c r="AB234" s="110"/>
      <c r="AC234" s="110"/>
      <c r="AD234" s="110">
        <f t="shared" si="362"/>
        <v>219600</v>
      </c>
      <c r="AE234" s="110">
        <f t="shared" si="362"/>
        <v>219600</v>
      </c>
      <c r="AF234" s="110">
        <f t="shared" si="362"/>
        <v>0</v>
      </c>
      <c r="AG234" s="110">
        <f t="shared" si="362"/>
        <v>0</v>
      </c>
      <c r="AH234" s="110">
        <f t="shared" si="362"/>
        <v>0</v>
      </c>
      <c r="AI234" s="110">
        <f t="shared" si="362"/>
        <v>0</v>
      </c>
      <c r="AJ234" s="110">
        <f t="shared" si="362"/>
        <v>0</v>
      </c>
      <c r="AK234" s="110">
        <f t="shared" si="362"/>
        <v>0</v>
      </c>
      <c r="AL234" s="110">
        <f t="shared" si="362"/>
        <v>219600</v>
      </c>
      <c r="AM234" s="110">
        <f t="shared" si="362"/>
        <v>219600</v>
      </c>
      <c r="AN234" s="110">
        <f t="shared" si="362"/>
        <v>0</v>
      </c>
      <c r="AO234" s="110">
        <f t="shared" si="362"/>
        <v>0</v>
      </c>
      <c r="AP234" s="110">
        <f t="shared" si="362"/>
        <v>0</v>
      </c>
      <c r="AQ234" s="110">
        <f t="shared" si="362"/>
        <v>219600</v>
      </c>
      <c r="AR234" s="110">
        <f t="shared" si="362"/>
        <v>219600</v>
      </c>
      <c r="AS234" s="110">
        <f t="shared" si="362"/>
        <v>0</v>
      </c>
      <c r="AT234" s="110">
        <f t="shared" si="362"/>
        <v>0</v>
      </c>
      <c r="AU234" s="110">
        <f t="shared" si="362"/>
        <v>0</v>
      </c>
      <c r="AV234" s="110">
        <f t="shared" si="362"/>
        <v>0</v>
      </c>
      <c r="AW234" s="110">
        <f t="shared" si="362"/>
        <v>0</v>
      </c>
      <c r="AX234" s="110">
        <f t="shared" si="362"/>
        <v>0</v>
      </c>
      <c r="AY234" s="110">
        <f t="shared" si="362"/>
        <v>219600</v>
      </c>
      <c r="AZ234" s="110">
        <f t="shared" si="362"/>
        <v>219600</v>
      </c>
      <c r="BA234" s="110">
        <f t="shared" si="362"/>
        <v>0</v>
      </c>
      <c r="BB234" s="110">
        <f t="shared" si="362"/>
        <v>0</v>
      </c>
    </row>
    <row r="235" spans="1:54" s="12" customFormat="1" ht="75" hidden="1" x14ac:dyDescent="0.25">
      <c r="A235" s="177" t="s">
        <v>53</v>
      </c>
      <c r="B235" s="146"/>
      <c r="C235" s="146"/>
      <c r="D235" s="146"/>
      <c r="E235" s="120">
        <v>852</v>
      </c>
      <c r="F235" s="143" t="s">
        <v>101</v>
      </c>
      <c r="G235" s="143" t="s">
        <v>58</v>
      </c>
      <c r="H235" s="178" t="s">
        <v>746</v>
      </c>
      <c r="I235" s="143" t="s">
        <v>107</v>
      </c>
      <c r="J235" s="110">
        <f t="shared" si="362"/>
        <v>219600</v>
      </c>
      <c r="K235" s="110">
        <f t="shared" si="362"/>
        <v>219600</v>
      </c>
      <c r="L235" s="110">
        <f t="shared" si="362"/>
        <v>0</v>
      </c>
      <c r="M235" s="110">
        <f t="shared" si="362"/>
        <v>0</v>
      </c>
      <c r="N235" s="110">
        <f t="shared" si="362"/>
        <v>0</v>
      </c>
      <c r="O235" s="110">
        <f t="shared" si="362"/>
        <v>0</v>
      </c>
      <c r="P235" s="110">
        <f t="shared" si="362"/>
        <v>0</v>
      </c>
      <c r="Q235" s="110">
        <f t="shared" si="362"/>
        <v>0</v>
      </c>
      <c r="R235" s="110">
        <f t="shared" si="362"/>
        <v>219600</v>
      </c>
      <c r="S235" s="110">
        <f t="shared" si="362"/>
        <v>219600</v>
      </c>
      <c r="T235" s="110">
        <f t="shared" si="362"/>
        <v>0</v>
      </c>
      <c r="U235" s="110">
        <f t="shared" si="362"/>
        <v>0</v>
      </c>
      <c r="V235" s="110"/>
      <c r="W235" s="110"/>
      <c r="X235" s="110"/>
      <c r="Y235" s="110"/>
      <c r="Z235" s="110"/>
      <c r="AA235" s="110"/>
      <c r="AB235" s="110"/>
      <c r="AC235" s="110"/>
      <c r="AD235" s="110">
        <f t="shared" si="362"/>
        <v>219600</v>
      </c>
      <c r="AE235" s="110">
        <f t="shared" si="362"/>
        <v>219600</v>
      </c>
      <c r="AF235" s="110">
        <f t="shared" si="362"/>
        <v>0</v>
      </c>
      <c r="AG235" s="110">
        <f t="shared" si="362"/>
        <v>0</v>
      </c>
      <c r="AH235" s="110">
        <f t="shared" si="362"/>
        <v>0</v>
      </c>
      <c r="AI235" s="110">
        <f t="shared" si="362"/>
        <v>0</v>
      </c>
      <c r="AJ235" s="110">
        <f t="shared" si="362"/>
        <v>0</v>
      </c>
      <c r="AK235" s="110">
        <f t="shared" si="362"/>
        <v>0</v>
      </c>
      <c r="AL235" s="110">
        <f t="shared" si="362"/>
        <v>219600</v>
      </c>
      <c r="AM235" s="110">
        <f t="shared" si="362"/>
        <v>219600</v>
      </c>
      <c r="AN235" s="110">
        <f t="shared" si="362"/>
        <v>0</v>
      </c>
      <c r="AO235" s="110">
        <f t="shared" si="362"/>
        <v>0</v>
      </c>
      <c r="AP235" s="110">
        <f t="shared" si="362"/>
        <v>0</v>
      </c>
      <c r="AQ235" s="110">
        <f t="shared" si="362"/>
        <v>219600</v>
      </c>
      <c r="AR235" s="110">
        <f t="shared" si="362"/>
        <v>219600</v>
      </c>
      <c r="AS235" s="110">
        <f t="shared" si="362"/>
        <v>0</v>
      </c>
      <c r="AT235" s="110">
        <f t="shared" si="362"/>
        <v>0</v>
      </c>
      <c r="AU235" s="110">
        <f t="shared" si="362"/>
        <v>0</v>
      </c>
      <c r="AV235" s="110">
        <f t="shared" si="362"/>
        <v>0</v>
      </c>
      <c r="AW235" s="110">
        <f t="shared" si="362"/>
        <v>0</v>
      </c>
      <c r="AX235" s="110">
        <f t="shared" si="362"/>
        <v>0</v>
      </c>
      <c r="AY235" s="110">
        <f t="shared" si="362"/>
        <v>219600</v>
      </c>
      <c r="AZ235" s="110">
        <f t="shared" si="362"/>
        <v>219600</v>
      </c>
      <c r="BA235" s="110">
        <f t="shared" si="362"/>
        <v>0</v>
      </c>
      <c r="BB235" s="110">
        <f t="shared" si="362"/>
        <v>0</v>
      </c>
    </row>
    <row r="236" spans="1:54" s="12" customFormat="1" ht="30" hidden="1" x14ac:dyDescent="0.25">
      <c r="A236" s="177" t="s">
        <v>108</v>
      </c>
      <c r="B236" s="146"/>
      <c r="C236" s="146"/>
      <c r="D236" s="146"/>
      <c r="E236" s="120">
        <v>852</v>
      </c>
      <c r="F236" s="143" t="s">
        <v>101</v>
      </c>
      <c r="G236" s="148" t="s">
        <v>58</v>
      </c>
      <c r="H236" s="178" t="s">
        <v>746</v>
      </c>
      <c r="I236" s="143" t="s">
        <v>109</v>
      </c>
      <c r="J236" s="110">
        <f>'6.ВС'!J294</f>
        <v>219600</v>
      </c>
      <c r="K236" s="110">
        <f>'6.ВС'!K294</f>
        <v>219600</v>
      </c>
      <c r="L236" s="110">
        <f>'6.ВС'!L294</f>
        <v>0</v>
      </c>
      <c r="M236" s="110">
        <f>'6.ВС'!M294</f>
        <v>0</v>
      </c>
      <c r="N236" s="110">
        <f>'6.ВС'!N294</f>
        <v>0</v>
      </c>
      <c r="O236" s="110">
        <f>'6.ВС'!O294</f>
        <v>0</v>
      </c>
      <c r="P236" s="110">
        <f>'6.ВС'!P294</f>
        <v>0</v>
      </c>
      <c r="Q236" s="110">
        <f>'6.ВС'!Q294</f>
        <v>0</v>
      </c>
      <c r="R236" s="110">
        <f>'6.ВС'!R294</f>
        <v>219600</v>
      </c>
      <c r="S236" s="110">
        <f>'6.ВС'!S294</f>
        <v>219600</v>
      </c>
      <c r="T236" s="110">
        <f>'6.ВС'!T294</f>
        <v>0</v>
      </c>
      <c r="U236" s="110">
        <f>'6.ВС'!U294</f>
        <v>0</v>
      </c>
      <c r="V236" s="110"/>
      <c r="W236" s="110"/>
      <c r="X236" s="110"/>
      <c r="Y236" s="110"/>
      <c r="Z236" s="110"/>
      <c r="AA236" s="110"/>
      <c r="AB236" s="110"/>
      <c r="AC236" s="110"/>
      <c r="AD236" s="110">
        <f>'6.ВС'!AE294</f>
        <v>219600</v>
      </c>
      <c r="AE236" s="110">
        <f>'6.ВС'!AF294</f>
        <v>219600</v>
      </c>
      <c r="AF236" s="110">
        <f>'6.ВС'!AG294</f>
        <v>0</v>
      </c>
      <c r="AG236" s="110">
        <f>'6.ВС'!AH294</f>
        <v>0</v>
      </c>
      <c r="AH236" s="110">
        <f>'6.ВС'!AI294</f>
        <v>0</v>
      </c>
      <c r="AI236" s="110">
        <f>'6.ВС'!AJ294</f>
        <v>0</v>
      </c>
      <c r="AJ236" s="110">
        <f>'6.ВС'!AK294</f>
        <v>0</v>
      </c>
      <c r="AK236" s="110">
        <f>'6.ВС'!AL294</f>
        <v>0</v>
      </c>
      <c r="AL236" s="110">
        <f>'6.ВС'!AM294</f>
        <v>219600</v>
      </c>
      <c r="AM236" s="110">
        <f>'6.ВС'!AN294</f>
        <v>219600</v>
      </c>
      <c r="AN236" s="110">
        <f>'6.ВС'!AO294</f>
        <v>0</v>
      </c>
      <c r="AO236" s="110">
        <f>'6.ВС'!AP294</f>
        <v>0</v>
      </c>
      <c r="AP236" s="110">
        <f>'6.ВС'!AQ294</f>
        <v>0</v>
      </c>
      <c r="AQ236" s="110">
        <f>'6.ВС'!AR294</f>
        <v>219600</v>
      </c>
      <c r="AR236" s="110">
        <f>'6.ВС'!AS294</f>
        <v>219600</v>
      </c>
      <c r="AS236" s="110">
        <f>'6.ВС'!AT294</f>
        <v>0</v>
      </c>
      <c r="AT236" s="110">
        <f>'6.ВС'!AU294</f>
        <v>0</v>
      </c>
      <c r="AU236" s="110">
        <f>'6.ВС'!AV294</f>
        <v>0</v>
      </c>
      <c r="AV236" s="110">
        <f>'6.ВС'!AW294</f>
        <v>0</v>
      </c>
      <c r="AW236" s="110">
        <f>'6.ВС'!AX294</f>
        <v>0</v>
      </c>
      <c r="AX236" s="110">
        <f>'6.ВС'!AY294</f>
        <v>0</v>
      </c>
      <c r="AY236" s="110">
        <f>'6.ВС'!AR294</f>
        <v>219600</v>
      </c>
      <c r="AZ236" s="110">
        <f>'6.ВС'!AS294</f>
        <v>219600</v>
      </c>
      <c r="BA236" s="110">
        <f>'6.ВС'!AT294</f>
        <v>0</v>
      </c>
      <c r="BB236" s="110">
        <f>'6.ВС'!AU294</f>
        <v>0</v>
      </c>
    </row>
    <row r="237" spans="1:54" s="109" customFormat="1" hidden="1" x14ac:dyDescent="0.25">
      <c r="A237" s="158" t="s">
        <v>166</v>
      </c>
      <c r="B237" s="146"/>
      <c r="C237" s="146"/>
      <c r="D237" s="146"/>
      <c r="E237" s="120">
        <v>852</v>
      </c>
      <c r="F237" s="25" t="s">
        <v>101</v>
      </c>
      <c r="G237" s="25" t="s">
        <v>101</v>
      </c>
      <c r="H237" s="90"/>
      <c r="I237" s="25"/>
      <c r="J237" s="26">
        <f t="shared" ref="J237:BB237" si="363">J238</f>
        <v>123400</v>
      </c>
      <c r="K237" s="26">
        <f t="shared" si="363"/>
        <v>0</v>
      </c>
      <c r="L237" s="26">
        <f t="shared" si="363"/>
        <v>123400</v>
      </c>
      <c r="M237" s="26">
        <f t="shared" si="363"/>
        <v>0</v>
      </c>
      <c r="N237" s="26">
        <f t="shared" si="363"/>
        <v>0</v>
      </c>
      <c r="O237" s="26">
        <f t="shared" si="363"/>
        <v>0</v>
      </c>
      <c r="P237" s="26">
        <f t="shared" si="363"/>
        <v>0</v>
      </c>
      <c r="Q237" s="26">
        <f t="shared" si="363"/>
        <v>0</v>
      </c>
      <c r="R237" s="26">
        <f t="shared" si="363"/>
        <v>123400</v>
      </c>
      <c r="S237" s="26">
        <f t="shared" si="363"/>
        <v>0</v>
      </c>
      <c r="T237" s="26">
        <f t="shared" si="363"/>
        <v>123400</v>
      </c>
      <c r="U237" s="26">
        <f t="shared" si="363"/>
        <v>0</v>
      </c>
      <c r="V237" s="26"/>
      <c r="W237" s="26"/>
      <c r="X237" s="26"/>
      <c r="Y237" s="26"/>
      <c r="Z237" s="26"/>
      <c r="AA237" s="26"/>
      <c r="AB237" s="26"/>
      <c r="AC237" s="26"/>
      <c r="AD237" s="26">
        <f t="shared" si="363"/>
        <v>53400</v>
      </c>
      <c r="AE237" s="26">
        <f t="shared" si="363"/>
        <v>0</v>
      </c>
      <c r="AF237" s="26">
        <f t="shared" si="363"/>
        <v>53400</v>
      </c>
      <c r="AG237" s="26">
        <f t="shared" si="363"/>
        <v>0</v>
      </c>
      <c r="AH237" s="26">
        <f t="shared" si="363"/>
        <v>0</v>
      </c>
      <c r="AI237" s="26">
        <f t="shared" si="363"/>
        <v>0</v>
      </c>
      <c r="AJ237" s="26">
        <f t="shared" si="363"/>
        <v>0</v>
      </c>
      <c r="AK237" s="26">
        <f t="shared" si="363"/>
        <v>0</v>
      </c>
      <c r="AL237" s="26">
        <f t="shared" si="363"/>
        <v>53400</v>
      </c>
      <c r="AM237" s="26">
        <f t="shared" si="363"/>
        <v>0</v>
      </c>
      <c r="AN237" s="26">
        <f t="shared" si="363"/>
        <v>53400</v>
      </c>
      <c r="AO237" s="26">
        <f t="shared" si="363"/>
        <v>0</v>
      </c>
      <c r="AP237" s="26">
        <f t="shared" si="363"/>
        <v>0</v>
      </c>
      <c r="AQ237" s="26">
        <f t="shared" si="363"/>
        <v>53400</v>
      </c>
      <c r="AR237" s="26">
        <f t="shared" si="363"/>
        <v>0</v>
      </c>
      <c r="AS237" s="26">
        <f t="shared" si="363"/>
        <v>53400</v>
      </c>
      <c r="AT237" s="26">
        <f t="shared" si="363"/>
        <v>0</v>
      </c>
      <c r="AU237" s="26">
        <f t="shared" si="363"/>
        <v>0</v>
      </c>
      <c r="AV237" s="26">
        <f t="shared" si="363"/>
        <v>0</v>
      </c>
      <c r="AW237" s="26">
        <f t="shared" si="363"/>
        <v>0</v>
      </c>
      <c r="AX237" s="26">
        <f t="shared" si="363"/>
        <v>0</v>
      </c>
      <c r="AY237" s="26">
        <f t="shared" si="363"/>
        <v>53400</v>
      </c>
      <c r="AZ237" s="26">
        <f t="shared" si="363"/>
        <v>0</v>
      </c>
      <c r="BA237" s="26">
        <f t="shared" si="363"/>
        <v>53400</v>
      </c>
      <c r="BB237" s="26">
        <f t="shared" si="363"/>
        <v>0</v>
      </c>
    </row>
    <row r="238" spans="1:54" s="109" customFormat="1" ht="45" hidden="1" x14ac:dyDescent="0.25">
      <c r="A238" s="155" t="s">
        <v>167</v>
      </c>
      <c r="B238" s="35"/>
      <c r="C238" s="35"/>
      <c r="D238" s="35"/>
      <c r="E238" s="120">
        <v>852</v>
      </c>
      <c r="F238" s="143" t="s">
        <v>101</v>
      </c>
      <c r="G238" s="143" t="s">
        <v>101</v>
      </c>
      <c r="H238" s="148" t="s">
        <v>168</v>
      </c>
      <c r="I238" s="143"/>
      <c r="J238" s="110">
        <f t="shared" ref="J238" si="364">J239+J241</f>
        <v>123400</v>
      </c>
      <c r="K238" s="110">
        <f t="shared" ref="K238:N238" si="365">K239+K241</f>
        <v>0</v>
      </c>
      <c r="L238" s="110">
        <f t="shared" si="365"/>
        <v>123400</v>
      </c>
      <c r="M238" s="110">
        <f t="shared" si="365"/>
        <v>0</v>
      </c>
      <c r="N238" s="110">
        <f t="shared" si="365"/>
        <v>0</v>
      </c>
      <c r="O238" s="110">
        <f t="shared" ref="O238:U238" si="366">O239+O241</f>
        <v>0</v>
      </c>
      <c r="P238" s="110">
        <f t="shared" si="366"/>
        <v>0</v>
      </c>
      <c r="Q238" s="110">
        <f t="shared" si="366"/>
        <v>0</v>
      </c>
      <c r="R238" s="110">
        <f t="shared" si="366"/>
        <v>123400</v>
      </c>
      <c r="S238" s="110">
        <f t="shared" si="366"/>
        <v>0</v>
      </c>
      <c r="T238" s="110">
        <f t="shared" si="366"/>
        <v>123400</v>
      </c>
      <c r="U238" s="110">
        <f t="shared" si="366"/>
        <v>0</v>
      </c>
      <c r="V238" s="110"/>
      <c r="W238" s="110"/>
      <c r="X238" s="110"/>
      <c r="Y238" s="110"/>
      <c r="Z238" s="110"/>
      <c r="AA238" s="110"/>
      <c r="AB238" s="110"/>
      <c r="AC238" s="110"/>
      <c r="AD238" s="110">
        <f t="shared" ref="AD238:AQ238" si="367">AD239+AD241</f>
        <v>53400</v>
      </c>
      <c r="AE238" s="110">
        <f t="shared" ref="AE238:AG238" si="368">AE239+AE241</f>
        <v>0</v>
      </c>
      <c r="AF238" s="110">
        <f t="shared" si="368"/>
        <v>53400</v>
      </c>
      <c r="AG238" s="110">
        <f t="shared" si="368"/>
        <v>0</v>
      </c>
      <c r="AH238" s="110">
        <f t="shared" ref="AH238:AP238" si="369">AH239+AH241</f>
        <v>0</v>
      </c>
      <c r="AI238" s="110">
        <f t="shared" si="369"/>
        <v>0</v>
      </c>
      <c r="AJ238" s="110">
        <f t="shared" si="369"/>
        <v>0</v>
      </c>
      <c r="AK238" s="110">
        <f t="shared" si="369"/>
        <v>0</v>
      </c>
      <c r="AL238" s="110">
        <f t="shared" si="369"/>
        <v>53400</v>
      </c>
      <c r="AM238" s="110">
        <f t="shared" si="369"/>
        <v>0</v>
      </c>
      <c r="AN238" s="110">
        <f t="shared" si="369"/>
        <v>53400</v>
      </c>
      <c r="AO238" s="110">
        <f t="shared" si="369"/>
        <v>0</v>
      </c>
      <c r="AP238" s="110">
        <f t="shared" si="369"/>
        <v>0</v>
      </c>
      <c r="AQ238" s="110">
        <f t="shared" si="367"/>
        <v>53400</v>
      </c>
      <c r="AR238" s="110">
        <f t="shared" ref="AR238:BB238" si="370">AR239+AR241</f>
        <v>0</v>
      </c>
      <c r="AS238" s="110">
        <f t="shared" si="370"/>
        <v>53400</v>
      </c>
      <c r="AT238" s="110">
        <f t="shared" si="370"/>
        <v>0</v>
      </c>
      <c r="AU238" s="110">
        <f t="shared" ref="AU238:AX238" si="371">AU239+AU241</f>
        <v>0</v>
      </c>
      <c r="AV238" s="110">
        <f t="shared" si="371"/>
        <v>0</v>
      </c>
      <c r="AW238" s="110">
        <f t="shared" si="371"/>
        <v>0</v>
      </c>
      <c r="AX238" s="110">
        <f t="shared" si="371"/>
        <v>0</v>
      </c>
      <c r="AY238" s="110">
        <f t="shared" si="370"/>
        <v>53400</v>
      </c>
      <c r="AZ238" s="110">
        <f t="shared" si="370"/>
        <v>0</v>
      </c>
      <c r="BA238" s="110">
        <f t="shared" si="370"/>
        <v>53400</v>
      </c>
      <c r="BB238" s="110">
        <f t="shared" si="370"/>
        <v>0</v>
      </c>
    </row>
    <row r="239" spans="1:54" s="109" customFormat="1" ht="165" hidden="1" x14ac:dyDescent="0.25">
      <c r="A239" s="111" t="s">
        <v>16</v>
      </c>
      <c r="B239" s="35"/>
      <c r="C239" s="35"/>
      <c r="D239" s="35"/>
      <c r="E239" s="120">
        <v>852</v>
      </c>
      <c r="F239" s="143" t="s">
        <v>101</v>
      </c>
      <c r="G239" s="143" t="s">
        <v>101</v>
      </c>
      <c r="H239" s="148" t="s">
        <v>168</v>
      </c>
      <c r="I239" s="143" t="s">
        <v>18</v>
      </c>
      <c r="J239" s="110">
        <f t="shared" ref="J239:BB239" si="372">J240</f>
        <v>16900</v>
      </c>
      <c r="K239" s="110">
        <f t="shared" si="372"/>
        <v>0</v>
      </c>
      <c r="L239" s="110">
        <f t="shared" si="372"/>
        <v>16900</v>
      </c>
      <c r="M239" s="110">
        <f t="shared" si="372"/>
        <v>0</v>
      </c>
      <c r="N239" s="110">
        <f t="shared" si="372"/>
        <v>0</v>
      </c>
      <c r="O239" s="110">
        <f t="shared" si="372"/>
        <v>0</v>
      </c>
      <c r="P239" s="110">
        <f t="shared" si="372"/>
        <v>0</v>
      </c>
      <c r="Q239" s="110">
        <f t="shared" si="372"/>
        <v>0</v>
      </c>
      <c r="R239" s="110">
        <f t="shared" si="372"/>
        <v>16900</v>
      </c>
      <c r="S239" s="110">
        <f t="shared" si="372"/>
        <v>0</v>
      </c>
      <c r="T239" s="110">
        <f t="shared" si="372"/>
        <v>16900</v>
      </c>
      <c r="U239" s="110">
        <f t="shared" si="372"/>
        <v>0</v>
      </c>
      <c r="V239" s="110"/>
      <c r="W239" s="110"/>
      <c r="X239" s="110"/>
      <c r="Y239" s="110"/>
      <c r="Z239" s="110"/>
      <c r="AA239" s="110"/>
      <c r="AB239" s="110"/>
      <c r="AC239" s="110"/>
      <c r="AD239" s="110">
        <f t="shared" si="372"/>
        <v>16900</v>
      </c>
      <c r="AE239" s="110">
        <f t="shared" si="372"/>
        <v>0</v>
      </c>
      <c r="AF239" s="110">
        <f t="shared" si="372"/>
        <v>16900</v>
      </c>
      <c r="AG239" s="110">
        <f t="shared" si="372"/>
        <v>0</v>
      </c>
      <c r="AH239" s="110">
        <f t="shared" si="372"/>
        <v>0</v>
      </c>
      <c r="AI239" s="110">
        <f t="shared" si="372"/>
        <v>0</v>
      </c>
      <c r="AJ239" s="110">
        <f t="shared" si="372"/>
        <v>0</v>
      </c>
      <c r="AK239" s="110">
        <f t="shared" si="372"/>
        <v>0</v>
      </c>
      <c r="AL239" s="110">
        <f t="shared" si="372"/>
        <v>16900</v>
      </c>
      <c r="AM239" s="110">
        <f t="shared" si="372"/>
        <v>0</v>
      </c>
      <c r="AN239" s="110">
        <f t="shared" si="372"/>
        <v>16900</v>
      </c>
      <c r="AO239" s="110">
        <f t="shared" si="372"/>
        <v>0</v>
      </c>
      <c r="AP239" s="110">
        <f t="shared" si="372"/>
        <v>0</v>
      </c>
      <c r="AQ239" s="110">
        <f t="shared" si="372"/>
        <v>16900</v>
      </c>
      <c r="AR239" s="110">
        <f t="shared" si="372"/>
        <v>0</v>
      </c>
      <c r="AS239" s="110">
        <f t="shared" si="372"/>
        <v>16900</v>
      </c>
      <c r="AT239" s="110">
        <f t="shared" si="372"/>
        <v>0</v>
      </c>
      <c r="AU239" s="110">
        <f t="shared" si="372"/>
        <v>0</v>
      </c>
      <c r="AV239" s="110">
        <f t="shared" si="372"/>
        <v>0</v>
      </c>
      <c r="AW239" s="110">
        <f t="shared" si="372"/>
        <v>0</v>
      </c>
      <c r="AX239" s="110">
        <f t="shared" si="372"/>
        <v>0</v>
      </c>
      <c r="AY239" s="110">
        <f t="shared" si="372"/>
        <v>16900</v>
      </c>
      <c r="AZ239" s="110">
        <f t="shared" si="372"/>
        <v>0</v>
      </c>
      <c r="BA239" s="110">
        <f t="shared" si="372"/>
        <v>16900</v>
      </c>
      <c r="BB239" s="110">
        <f t="shared" si="372"/>
        <v>0</v>
      </c>
    </row>
    <row r="240" spans="1:54" s="109" customFormat="1" ht="45" hidden="1" x14ac:dyDescent="0.25">
      <c r="A240" s="35" t="s">
        <v>7</v>
      </c>
      <c r="B240" s="35"/>
      <c r="C240" s="35"/>
      <c r="D240" s="35"/>
      <c r="E240" s="120">
        <v>852</v>
      </c>
      <c r="F240" s="143" t="s">
        <v>101</v>
      </c>
      <c r="G240" s="143" t="s">
        <v>101</v>
      </c>
      <c r="H240" s="148" t="s">
        <v>168</v>
      </c>
      <c r="I240" s="143" t="s">
        <v>67</v>
      </c>
      <c r="J240" s="110">
        <f>'6.ВС'!J298</f>
        <v>16900</v>
      </c>
      <c r="K240" s="110">
        <f>'6.ВС'!K298</f>
        <v>0</v>
      </c>
      <c r="L240" s="110">
        <f>'6.ВС'!L298</f>
        <v>16900</v>
      </c>
      <c r="M240" s="110">
        <f>'6.ВС'!M298</f>
        <v>0</v>
      </c>
      <c r="N240" s="110">
        <f>'6.ВС'!N298</f>
        <v>0</v>
      </c>
      <c r="O240" s="110">
        <f>'6.ВС'!O298</f>
        <v>0</v>
      </c>
      <c r="P240" s="110">
        <f>'6.ВС'!P298</f>
        <v>0</v>
      </c>
      <c r="Q240" s="110">
        <f>'6.ВС'!Q298</f>
        <v>0</v>
      </c>
      <c r="R240" s="110">
        <f>'6.ВС'!R298</f>
        <v>16900</v>
      </c>
      <c r="S240" s="110">
        <f>'6.ВС'!S298</f>
        <v>0</v>
      </c>
      <c r="T240" s="110">
        <f>'6.ВС'!T298</f>
        <v>16900</v>
      </c>
      <c r="U240" s="110">
        <f>'6.ВС'!U298</f>
        <v>0</v>
      </c>
      <c r="V240" s="110"/>
      <c r="W240" s="110"/>
      <c r="X240" s="110"/>
      <c r="Y240" s="110"/>
      <c r="Z240" s="110"/>
      <c r="AA240" s="110"/>
      <c r="AB240" s="110"/>
      <c r="AC240" s="110"/>
      <c r="AD240" s="110">
        <f>'6.ВС'!AE298</f>
        <v>16900</v>
      </c>
      <c r="AE240" s="110">
        <f>'6.ВС'!AF298</f>
        <v>0</v>
      </c>
      <c r="AF240" s="110">
        <f>'6.ВС'!AG298</f>
        <v>16900</v>
      </c>
      <c r="AG240" s="110">
        <f>'6.ВС'!AH298</f>
        <v>0</v>
      </c>
      <c r="AH240" s="110">
        <f>'6.ВС'!AI298</f>
        <v>0</v>
      </c>
      <c r="AI240" s="110">
        <f>'6.ВС'!AJ298</f>
        <v>0</v>
      </c>
      <c r="AJ240" s="110">
        <f>'6.ВС'!AK298</f>
        <v>0</v>
      </c>
      <c r="AK240" s="110">
        <f>'6.ВС'!AL298</f>
        <v>0</v>
      </c>
      <c r="AL240" s="110">
        <f>'6.ВС'!AM298</f>
        <v>16900</v>
      </c>
      <c r="AM240" s="110">
        <f>'6.ВС'!AN298</f>
        <v>0</v>
      </c>
      <c r="AN240" s="110">
        <f>'6.ВС'!AO298</f>
        <v>16900</v>
      </c>
      <c r="AO240" s="110">
        <f>'6.ВС'!AP298</f>
        <v>0</v>
      </c>
      <c r="AP240" s="110">
        <f>'6.ВС'!AQ298</f>
        <v>0</v>
      </c>
      <c r="AQ240" s="110">
        <f>'6.ВС'!AR298</f>
        <v>16900</v>
      </c>
      <c r="AR240" s="110">
        <f>'6.ВС'!AS298</f>
        <v>0</v>
      </c>
      <c r="AS240" s="110">
        <f>'6.ВС'!AT298</f>
        <v>16900</v>
      </c>
      <c r="AT240" s="110">
        <f>'6.ВС'!AU298</f>
        <v>0</v>
      </c>
      <c r="AU240" s="110">
        <f>'6.ВС'!AV298</f>
        <v>0</v>
      </c>
      <c r="AV240" s="110">
        <f>'6.ВС'!AW298</f>
        <v>0</v>
      </c>
      <c r="AW240" s="110">
        <f>'6.ВС'!AX298</f>
        <v>0</v>
      </c>
      <c r="AX240" s="110">
        <f>'6.ВС'!AY298</f>
        <v>0</v>
      </c>
      <c r="AY240" s="110">
        <f>'6.ВС'!AR298</f>
        <v>16900</v>
      </c>
      <c r="AZ240" s="110">
        <f>'6.ВС'!AS298</f>
        <v>0</v>
      </c>
      <c r="BA240" s="110">
        <f>'6.ВС'!AT298</f>
        <v>16900</v>
      </c>
      <c r="BB240" s="110">
        <f>'6.ВС'!AU298</f>
        <v>0</v>
      </c>
    </row>
    <row r="241" spans="1:54" s="109" customFormat="1" ht="60" hidden="1" x14ac:dyDescent="0.25">
      <c r="A241" s="35" t="s">
        <v>22</v>
      </c>
      <c r="B241" s="111"/>
      <c r="C241" s="111"/>
      <c r="D241" s="111"/>
      <c r="E241" s="120">
        <v>852</v>
      </c>
      <c r="F241" s="143" t="s">
        <v>101</v>
      </c>
      <c r="G241" s="143" t="s">
        <v>101</v>
      </c>
      <c r="H241" s="148" t="s">
        <v>168</v>
      </c>
      <c r="I241" s="143" t="s">
        <v>23</v>
      </c>
      <c r="J241" s="110">
        <f t="shared" ref="J241:BB241" si="373">J242</f>
        <v>106500</v>
      </c>
      <c r="K241" s="110">
        <f t="shared" si="373"/>
        <v>0</v>
      </c>
      <c r="L241" s="110">
        <f t="shared" si="373"/>
        <v>106500</v>
      </c>
      <c r="M241" s="110">
        <f t="shared" si="373"/>
        <v>0</v>
      </c>
      <c r="N241" s="110">
        <f t="shared" si="373"/>
        <v>0</v>
      </c>
      <c r="O241" s="110">
        <f t="shared" si="373"/>
        <v>0</v>
      </c>
      <c r="P241" s="110">
        <f t="shared" si="373"/>
        <v>0</v>
      </c>
      <c r="Q241" s="110">
        <f t="shared" si="373"/>
        <v>0</v>
      </c>
      <c r="R241" s="110">
        <f t="shared" si="373"/>
        <v>106500</v>
      </c>
      <c r="S241" s="110">
        <f t="shared" si="373"/>
        <v>0</v>
      </c>
      <c r="T241" s="110">
        <f t="shared" si="373"/>
        <v>106500</v>
      </c>
      <c r="U241" s="110">
        <f t="shared" si="373"/>
        <v>0</v>
      </c>
      <c r="V241" s="110"/>
      <c r="W241" s="110"/>
      <c r="X241" s="110"/>
      <c r="Y241" s="110"/>
      <c r="Z241" s="110"/>
      <c r="AA241" s="110"/>
      <c r="AB241" s="110"/>
      <c r="AC241" s="110"/>
      <c r="AD241" s="110">
        <f t="shared" si="373"/>
        <v>36500</v>
      </c>
      <c r="AE241" s="110">
        <f t="shared" si="373"/>
        <v>0</v>
      </c>
      <c r="AF241" s="110">
        <f t="shared" si="373"/>
        <v>36500</v>
      </c>
      <c r="AG241" s="110">
        <f t="shared" si="373"/>
        <v>0</v>
      </c>
      <c r="AH241" s="110">
        <f t="shared" si="373"/>
        <v>0</v>
      </c>
      <c r="AI241" s="110">
        <f t="shared" si="373"/>
        <v>0</v>
      </c>
      <c r="AJ241" s="110">
        <f t="shared" si="373"/>
        <v>0</v>
      </c>
      <c r="AK241" s="110">
        <f t="shared" si="373"/>
        <v>0</v>
      </c>
      <c r="AL241" s="110">
        <f t="shared" si="373"/>
        <v>36500</v>
      </c>
      <c r="AM241" s="110">
        <f t="shared" si="373"/>
        <v>0</v>
      </c>
      <c r="AN241" s="110">
        <f t="shared" si="373"/>
        <v>36500</v>
      </c>
      <c r="AO241" s="110">
        <f t="shared" si="373"/>
        <v>0</v>
      </c>
      <c r="AP241" s="110">
        <f t="shared" si="373"/>
        <v>0</v>
      </c>
      <c r="AQ241" s="110">
        <f t="shared" si="373"/>
        <v>36500</v>
      </c>
      <c r="AR241" s="110">
        <f t="shared" si="373"/>
        <v>0</v>
      </c>
      <c r="AS241" s="110">
        <f t="shared" si="373"/>
        <v>36500</v>
      </c>
      <c r="AT241" s="110">
        <f t="shared" si="373"/>
        <v>0</v>
      </c>
      <c r="AU241" s="110">
        <f t="shared" si="373"/>
        <v>0</v>
      </c>
      <c r="AV241" s="110">
        <f t="shared" si="373"/>
        <v>0</v>
      </c>
      <c r="AW241" s="110">
        <f t="shared" si="373"/>
        <v>0</v>
      </c>
      <c r="AX241" s="110">
        <f t="shared" si="373"/>
        <v>0</v>
      </c>
      <c r="AY241" s="110">
        <f t="shared" si="373"/>
        <v>36500</v>
      </c>
      <c r="AZ241" s="110">
        <f t="shared" si="373"/>
        <v>0</v>
      </c>
      <c r="BA241" s="110">
        <f t="shared" si="373"/>
        <v>36500</v>
      </c>
      <c r="BB241" s="110">
        <f t="shared" si="373"/>
        <v>0</v>
      </c>
    </row>
    <row r="242" spans="1:54" s="109" customFormat="1" ht="75" hidden="1" x14ac:dyDescent="0.25">
      <c r="A242" s="35" t="s">
        <v>9</v>
      </c>
      <c r="B242" s="35"/>
      <c r="C242" s="35"/>
      <c r="D242" s="35"/>
      <c r="E242" s="120">
        <v>852</v>
      </c>
      <c r="F242" s="143" t="s">
        <v>101</v>
      </c>
      <c r="G242" s="143" t="s">
        <v>101</v>
      </c>
      <c r="H242" s="148" t="s">
        <v>168</v>
      </c>
      <c r="I242" s="143" t="s">
        <v>24</v>
      </c>
      <c r="J242" s="110">
        <f>'6.ВС'!J300</f>
        <v>106500</v>
      </c>
      <c r="K242" s="110">
        <f>'6.ВС'!K300</f>
        <v>0</v>
      </c>
      <c r="L242" s="110">
        <f>'6.ВС'!L300</f>
        <v>106500</v>
      </c>
      <c r="M242" s="110">
        <f>'6.ВС'!M300</f>
        <v>0</v>
      </c>
      <c r="N242" s="110">
        <f>'6.ВС'!N300</f>
        <v>0</v>
      </c>
      <c r="O242" s="110">
        <f>'6.ВС'!O300</f>
        <v>0</v>
      </c>
      <c r="P242" s="110">
        <f>'6.ВС'!P300</f>
        <v>0</v>
      </c>
      <c r="Q242" s="110">
        <f>'6.ВС'!Q300</f>
        <v>0</v>
      </c>
      <c r="R242" s="110">
        <f>'6.ВС'!R300</f>
        <v>106500</v>
      </c>
      <c r="S242" s="110">
        <f>'6.ВС'!S300</f>
        <v>0</v>
      </c>
      <c r="T242" s="110">
        <f>'6.ВС'!T300</f>
        <v>106500</v>
      </c>
      <c r="U242" s="110">
        <f>'6.ВС'!U300</f>
        <v>0</v>
      </c>
      <c r="V242" s="110"/>
      <c r="W242" s="110"/>
      <c r="X242" s="110"/>
      <c r="Y242" s="110"/>
      <c r="Z242" s="110"/>
      <c r="AA242" s="110"/>
      <c r="AB242" s="110"/>
      <c r="AC242" s="110"/>
      <c r="AD242" s="110">
        <f>'6.ВС'!AE300</f>
        <v>36500</v>
      </c>
      <c r="AE242" s="110">
        <f>'6.ВС'!AF300</f>
        <v>0</v>
      </c>
      <c r="AF242" s="110">
        <f>'6.ВС'!AG300</f>
        <v>36500</v>
      </c>
      <c r="AG242" s="110">
        <f>'6.ВС'!AH300</f>
        <v>0</v>
      </c>
      <c r="AH242" s="110">
        <f>'6.ВС'!AI300</f>
        <v>0</v>
      </c>
      <c r="AI242" s="110">
        <f>'6.ВС'!AJ300</f>
        <v>0</v>
      </c>
      <c r="AJ242" s="110">
        <f>'6.ВС'!AK300</f>
        <v>0</v>
      </c>
      <c r="AK242" s="110">
        <f>'6.ВС'!AL300</f>
        <v>0</v>
      </c>
      <c r="AL242" s="110">
        <f>'6.ВС'!AM300</f>
        <v>36500</v>
      </c>
      <c r="AM242" s="110">
        <f>'6.ВС'!AN300</f>
        <v>0</v>
      </c>
      <c r="AN242" s="110">
        <f>'6.ВС'!AO300</f>
        <v>36500</v>
      </c>
      <c r="AO242" s="110">
        <f>'6.ВС'!AP300</f>
        <v>0</v>
      </c>
      <c r="AP242" s="110">
        <f>'6.ВС'!AQ300</f>
        <v>0</v>
      </c>
      <c r="AQ242" s="110">
        <f>'6.ВС'!AR300</f>
        <v>36500</v>
      </c>
      <c r="AR242" s="110">
        <f>'6.ВС'!AS300</f>
        <v>0</v>
      </c>
      <c r="AS242" s="110">
        <f>'6.ВС'!AT300</f>
        <v>36500</v>
      </c>
      <c r="AT242" s="110">
        <f>'6.ВС'!AU300</f>
        <v>0</v>
      </c>
      <c r="AU242" s="110">
        <f>'6.ВС'!AV300</f>
        <v>0</v>
      </c>
      <c r="AV242" s="110">
        <f>'6.ВС'!AW300</f>
        <v>0</v>
      </c>
      <c r="AW242" s="110">
        <f>'6.ВС'!AX300</f>
        <v>0</v>
      </c>
      <c r="AX242" s="110">
        <f>'6.ВС'!AY300</f>
        <v>0</v>
      </c>
      <c r="AY242" s="110">
        <f>'6.ВС'!AR300</f>
        <v>36500</v>
      </c>
      <c r="AZ242" s="110">
        <f>'6.ВС'!AS300</f>
        <v>0</v>
      </c>
      <c r="BA242" s="110">
        <f>'6.ВС'!AT300</f>
        <v>36500</v>
      </c>
      <c r="BB242" s="110">
        <f>'6.ВС'!AU300</f>
        <v>0</v>
      </c>
    </row>
    <row r="243" spans="1:54" s="109" customFormat="1" ht="28.5" x14ac:dyDescent="0.25">
      <c r="A243" s="158" t="s">
        <v>169</v>
      </c>
      <c r="B243" s="146"/>
      <c r="C243" s="146"/>
      <c r="D243" s="146"/>
      <c r="E243" s="120">
        <v>852</v>
      </c>
      <c r="F243" s="25" t="s">
        <v>101</v>
      </c>
      <c r="G243" s="25" t="s">
        <v>64</v>
      </c>
      <c r="H243" s="90"/>
      <c r="I243" s="25"/>
      <c r="J243" s="26">
        <f>J244+J247+J254</f>
        <v>16478900</v>
      </c>
      <c r="K243" s="26">
        <f t="shared" ref="K243:M243" si="374">K244+K247+K254</f>
        <v>1428000</v>
      </c>
      <c r="L243" s="26">
        <f t="shared" si="374"/>
        <v>15050900</v>
      </c>
      <c r="M243" s="26">
        <f t="shared" si="374"/>
        <v>0</v>
      </c>
      <c r="N243" s="26">
        <f>N244+N247+N254</f>
        <v>278300</v>
      </c>
      <c r="O243" s="26">
        <f t="shared" ref="O243" si="375">O244+O247+O254</f>
        <v>0</v>
      </c>
      <c r="P243" s="26">
        <f t="shared" ref="P243" si="376">P244+P247+P254</f>
        <v>278300</v>
      </c>
      <c r="Q243" s="26">
        <f t="shared" ref="Q243" si="377">Q244+Q247+Q254</f>
        <v>0</v>
      </c>
      <c r="R243" s="26">
        <f>R244+R247+R254</f>
        <v>16757200</v>
      </c>
      <c r="S243" s="26">
        <f t="shared" ref="S243" si="378">S244+S247+S254</f>
        <v>1428000</v>
      </c>
      <c r="T243" s="26">
        <f t="shared" ref="T243" si="379">T244+T247+T254</f>
        <v>15329200</v>
      </c>
      <c r="U243" s="26">
        <f t="shared" ref="U243" si="380">U244+U247+U254</f>
        <v>0</v>
      </c>
      <c r="V243" s="26"/>
      <c r="W243" s="26"/>
      <c r="X243" s="26"/>
      <c r="Y243" s="26"/>
      <c r="Z243" s="26"/>
      <c r="AA243" s="26"/>
      <c r="AB243" s="26"/>
      <c r="AC243" s="26"/>
      <c r="AD243" s="26">
        <f>AD244+AD247+AD254</f>
        <v>16478900</v>
      </c>
      <c r="AE243" s="26">
        <f t="shared" ref="AE243:AG243" si="381">AE244+AE247+AE254</f>
        <v>1428000</v>
      </c>
      <c r="AF243" s="26">
        <f t="shared" si="381"/>
        <v>15050900</v>
      </c>
      <c r="AG243" s="26">
        <f t="shared" si="381"/>
        <v>0</v>
      </c>
      <c r="AH243" s="26">
        <f t="shared" ref="AH243:AP243" si="382">AH244+AH247+AH254</f>
        <v>0</v>
      </c>
      <c r="AI243" s="26">
        <f t="shared" si="382"/>
        <v>0</v>
      </c>
      <c r="AJ243" s="26">
        <f t="shared" si="382"/>
        <v>0</v>
      </c>
      <c r="AK243" s="26">
        <f t="shared" si="382"/>
        <v>0</v>
      </c>
      <c r="AL243" s="26">
        <f t="shared" si="382"/>
        <v>16478900</v>
      </c>
      <c r="AM243" s="26">
        <f t="shared" si="382"/>
        <v>1428000</v>
      </c>
      <c r="AN243" s="26">
        <f t="shared" si="382"/>
        <v>15050900</v>
      </c>
      <c r="AO243" s="26">
        <f t="shared" si="382"/>
        <v>0</v>
      </c>
      <c r="AP243" s="26">
        <f t="shared" si="382"/>
        <v>0</v>
      </c>
      <c r="AQ243" s="26">
        <f>AQ244+AQ247+AQ254</f>
        <v>16478900</v>
      </c>
      <c r="AR243" s="26">
        <f t="shared" ref="AR243:AT243" si="383">AR244+AR247+AR254</f>
        <v>1428000</v>
      </c>
      <c r="AS243" s="26">
        <f t="shared" si="383"/>
        <v>15050900</v>
      </c>
      <c r="AT243" s="26">
        <f t="shared" si="383"/>
        <v>0</v>
      </c>
      <c r="AU243" s="26">
        <f t="shared" ref="AU243:AX243" si="384">AU244+AU247+AU254</f>
        <v>0</v>
      </c>
      <c r="AV243" s="26">
        <f t="shared" si="384"/>
        <v>0</v>
      </c>
      <c r="AW243" s="26">
        <f t="shared" si="384"/>
        <v>0</v>
      </c>
      <c r="AX243" s="26">
        <f t="shared" si="384"/>
        <v>0</v>
      </c>
      <c r="AY243" s="26">
        <f>AY244+AY247+AY254</f>
        <v>16478900</v>
      </c>
      <c r="AZ243" s="26">
        <f t="shared" ref="AZ243:BB243" si="385">AZ244+AZ247+AZ254</f>
        <v>1428000</v>
      </c>
      <c r="BA243" s="26">
        <f t="shared" si="385"/>
        <v>15050900</v>
      </c>
      <c r="BB243" s="26">
        <f t="shared" si="385"/>
        <v>0</v>
      </c>
    </row>
    <row r="244" spans="1:54" s="109" customFormat="1" ht="60" hidden="1" x14ac:dyDescent="0.25">
      <c r="A244" s="155" t="s">
        <v>20</v>
      </c>
      <c r="B244" s="120"/>
      <c r="C244" s="120"/>
      <c r="D244" s="120"/>
      <c r="E244" s="120">
        <v>852</v>
      </c>
      <c r="F244" s="143" t="s">
        <v>101</v>
      </c>
      <c r="G244" s="143" t="s">
        <v>64</v>
      </c>
      <c r="H244" s="148" t="s">
        <v>170</v>
      </c>
      <c r="I244" s="143"/>
      <c r="J244" s="110">
        <f t="shared" ref="J244:BB245" si="386">J245</f>
        <v>1178200</v>
      </c>
      <c r="K244" s="110">
        <f t="shared" si="386"/>
        <v>0</v>
      </c>
      <c r="L244" s="110">
        <f t="shared" si="386"/>
        <v>1178200</v>
      </c>
      <c r="M244" s="110">
        <f t="shared" si="386"/>
        <v>0</v>
      </c>
      <c r="N244" s="110">
        <f t="shared" si="386"/>
        <v>0</v>
      </c>
      <c r="O244" s="110">
        <f t="shared" si="386"/>
        <v>0</v>
      </c>
      <c r="P244" s="110">
        <f t="shared" si="386"/>
        <v>0</v>
      </c>
      <c r="Q244" s="110">
        <f t="shared" si="386"/>
        <v>0</v>
      </c>
      <c r="R244" s="110">
        <f t="shared" si="386"/>
        <v>1178200</v>
      </c>
      <c r="S244" s="110">
        <f t="shared" si="386"/>
        <v>0</v>
      </c>
      <c r="T244" s="110">
        <f t="shared" si="386"/>
        <v>1178200</v>
      </c>
      <c r="U244" s="110">
        <f t="shared" si="386"/>
        <v>0</v>
      </c>
      <c r="V244" s="110"/>
      <c r="W244" s="110"/>
      <c r="X244" s="110"/>
      <c r="Y244" s="110"/>
      <c r="Z244" s="110"/>
      <c r="AA244" s="110"/>
      <c r="AB244" s="110"/>
      <c r="AC244" s="110"/>
      <c r="AD244" s="110">
        <f t="shared" si="386"/>
        <v>1178200</v>
      </c>
      <c r="AE244" s="110">
        <f t="shared" si="386"/>
        <v>0</v>
      </c>
      <c r="AF244" s="110">
        <f t="shared" si="386"/>
        <v>1178200</v>
      </c>
      <c r="AG244" s="110">
        <f t="shared" si="386"/>
        <v>0</v>
      </c>
      <c r="AH244" s="110">
        <f t="shared" si="386"/>
        <v>0</v>
      </c>
      <c r="AI244" s="110">
        <f t="shared" si="386"/>
        <v>0</v>
      </c>
      <c r="AJ244" s="110">
        <f t="shared" si="386"/>
        <v>0</v>
      </c>
      <c r="AK244" s="110">
        <f t="shared" si="386"/>
        <v>0</v>
      </c>
      <c r="AL244" s="110">
        <f t="shared" si="386"/>
        <v>1178200</v>
      </c>
      <c r="AM244" s="110">
        <f t="shared" si="386"/>
        <v>0</v>
      </c>
      <c r="AN244" s="110">
        <f t="shared" si="386"/>
        <v>1178200</v>
      </c>
      <c r="AO244" s="110">
        <f t="shared" si="386"/>
        <v>0</v>
      </c>
      <c r="AP244" s="110">
        <f t="shared" si="386"/>
        <v>0</v>
      </c>
      <c r="AQ244" s="110">
        <f t="shared" si="386"/>
        <v>1178200</v>
      </c>
      <c r="AR244" s="110">
        <f t="shared" si="386"/>
        <v>0</v>
      </c>
      <c r="AS244" s="110">
        <f t="shared" si="386"/>
        <v>1178200</v>
      </c>
      <c r="AT244" s="110">
        <f t="shared" si="386"/>
        <v>0</v>
      </c>
      <c r="AU244" s="110">
        <f t="shared" si="386"/>
        <v>0</v>
      </c>
      <c r="AV244" s="110">
        <f t="shared" si="386"/>
        <v>0</v>
      </c>
      <c r="AW244" s="110">
        <f t="shared" si="386"/>
        <v>0</v>
      </c>
      <c r="AX244" s="110">
        <f t="shared" si="386"/>
        <v>0</v>
      </c>
      <c r="AY244" s="110">
        <f t="shared" si="386"/>
        <v>1178200</v>
      </c>
      <c r="AZ244" s="110">
        <f t="shared" si="386"/>
        <v>0</v>
      </c>
      <c r="BA244" s="110">
        <f t="shared" si="386"/>
        <v>1178200</v>
      </c>
      <c r="BB244" s="110">
        <f t="shared" si="386"/>
        <v>0</v>
      </c>
    </row>
    <row r="245" spans="1:54" s="109" customFormat="1" ht="165" hidden="1" x14ac:dyDescent="0.25">
      <c r="A245" s="111" t="s">
        <v>16</v>
      </c>
      <c r="B245" s="120"/>
      <c r="C245" s="120"/>
      <c r="D245" s="120"/>
      <c r="E245" s="120">
        <v>852</v>
      </c>
      <c r="F245" s="143" t="s">
        <v>101</v>
      </c>
      <c r="G245" s="143" t="s">
        <v>64</v>
      </c>
      <c r="H245" s="148" t="s">
        <v>170</v>
      </c>
      <c r="I245" s="143" t="s">
        <v>18</v>
      </c>
      <c r="J245" s="110">
        <f t="shared" si="386"/>
        <v>1178200</v>
      </c>
      <c r="K245" s="110">
        <f t="shared" si="386"/>
        <v>0</v>
      </c>
      <c r="L245" s="110">
        <f t="shared" si="386"/>
        <v>1178200</v>
      </c>
      <c r="M245" s="110">
        <f t="shared" si="386"/>
        <v>0</v>
      </c>
      <c r="N245" s="110">
        <f t="shared" si="386"/>
        <v>0</v>
      </c>
      <c r="O245" s="110">
        <f t="shared" si="386"/>
        <v>0</v>
      </c>
      <c r="P245" s="110">
        <f t="shared" si="386"/>
        <v>0</v>
      </c>
      <c r="Q245" s="110">
        <f t="shared" si="386"/>
        <v>0</v>
      </c>
      <c r="R245" s="110">
        <f t="shared" si="386"/>
        <v>1178200</v>
      </c>
      <c r="S245" s="110">
        <f t="shared" si="386"/>
        <v>0</v>
      </c>
      <c r="T245" s="110">
        <f t="shared" si="386"/>
        <v>1178200</v>
      </c>
      <c r="U245" s="110">
        <f t="shared" si="386"/>
        <v>0</v>
      </c>
      <c r="V245" s="110"/>
      <c r="W245" s="110"/>
      <c r="X245" s="110"/>
      <c r="Y245" s="110"/>
      <c r="Z245" s="110"/>
      <c r="AA245" s="110"/>
      <c r="AB245" s="110"/>
      <c r="AC245" s="110"/>
      <c r="AD245" s="110">
        <f t="shared" si="386"/>
        <v>1178200</v>
      </c>
      <c r="AE245" s="110">
        <f t="shared" si="386"/>
        <v>0</v>
      </c>
      <c r="AF245" s="110">
        <f t="shared" si="386"/>
        <v>1178200</v>
      </c>
      <c r="AG245" s="110">
        <f t="shared" si="386"/>
        <v>0</v>
      </c>
      <c r="AH245" s="110">
        <f t="shared" si="386"/>
        <v>0</v>
      </c>
      <c r="AI245" s="110">
        <f t="shared" si="386"/>
        <v>0</v>
      </c>
      <c r="AJ245" s="110">
        <f t="shared" si="386"/>
        <v>0</v>
      </c>
      <c r="AK245" s="110">
        <f t="shared" si="386"/>
        <v>0</v>
      </c>
      <c r="AL245" s="110">
        <f t="shared" si="386"/>
        <v>1178200</v>
      </c>
      <c r="AM245" s="110">
        <f t="shared" si="386"/>
        <v>0</v>
      </c>
      <c r="AN245" s="110">
        <f t="shared" si="386"/>
        <v>1178200</v>
      </c>
      <c r="AO245" s="110">
        <f t="shared" si="386"/>
        <v>0</v>
      </c>
      <c r="AP245" s="110">
        <f t="shared" si="386"/>
        <v>0</v>
      </c>
      <c r="AQ245" s="110">
        <f t="shared" si="386"/>
        <v>1178200</v>
      </c>
      <c r="AR245" s="110">
        <f t="shared" si="386"/>
        <v>0</v>
      </c>
      <c r="AS245" s="110">
        <f t="shared" si="386"/>
        <v>1178200</v>
      </c>
      <c r="AT245" s="110">
        <f t="shared" si="386"/>
        <v>0</v>
      </c>
      <c r="AU245" s="110">
        <f t="shared" si="386"/>
        <v>0</v>
      </c>
      <c r="AV245" s="110">
        <f t="shared" si="386"/>
        <v>0</v>
      </c>
      <c r="AW245" s="110">
        <f t="shared" si="386"/>
        <v>0</v>
      </c>
      <c r="AX245" s="110">
        <f t="shared" si="386"/>
        <v>0</v>
      </c>
      <c r="AY245" s="110">
        <f t="shared" si="386"/>
        <v>1178200</v>
      </c>
      <c r="AZ245" s="110">
        <f t="shared" si="386"/>
        <v>0</v>
      </c>
      <c r="BA245" s="110">
        <f t="shared" si="386"/>
        <v>1178200</v>
      </c>
      <c r="BB245" s="110">
        <f t="shared" si="386"/>
        <v>0</v>
      </c>
    </row>
    <row r="246" spans="1:54" s="109" customFormat="1" ht="60" hidden="1" x14ac:dyDescent="0.25">
      <c r="A246" s="111" t="s">
        <v>8</v>
      </c>
      <c r="B246" s="120"/>
      <c r="C246" s="120"/>
      <c r="D246" s="120"/>
      <c r="E246" s="120">
        <v>852</v>
      </c>
      <c r="F246" s="143" t="s">
        <v>101</v>
      </c>
      <c r="G246" s="143" t="s">
        <v>64</v>
      </c>
      <c r="H246" s="148" t="s">
        <v>170</v>
      </c>
      <c r="I246" s="143" t="s">
        <v>19</v>
      </c>
      <c r="J246" s="110">
        <f>'6.ВС'!J304</f>
        <v>1178200</v>
      </c>
      <c r="K246" s="110">
        <f>'6.ВС'!K304</f>
        <v>0</v>
      </c>
      <c r="L246" s="110">
        <f>'6.ВС'!L304</f>
        <v>1178200</v>
      </c>
      <c r="M246" s="110">
        <f>'6.ВС'!M304</f>
        <v>0</v>
      </c>
      <c r="N246" s="110">
        <f>'6.ВС'!N304</f>
        <v>0</v>
      </c>
      <c r="O246" s="110">
        <f>'6.ВС'!O304</f>
        <v>0</v>
      </c>
      <c r="P246" s="110">
        <f>'6.ВС'!P304</f>
        <v>0</v>
      </c>
      <c r="Q246" s="110">
        <f>'6.ВС'!Q304</f>
        <v>0</v>
      </c>
      <c r="R246" s="110">
        <f>'6.ВС'!R304</f>
        <v>1178200</v>
      </c>
      <c r="S246" s="110">
        <f>'6.ВС'!S304</f>
        <v>0</v>
      </c>
      <c r="T246" s="110">
        <f>'6.ВС'!T304</f>
        <v>1178200</v>
      </c>
      <c r="U246" s="110">
        <f>'6.ВС'!U304</f>
        <v>0</v>
      </c>
      <c r="V246" s="110"/>
      <c r="W246" s="110"/>
      <c r="X246" s="110"/>
      <c r="Y246" s="110"/>
      <c r="Z246" s="110"/>
      <c r="AA246" s="110"/>
      <c r="AB246" s="110"/>
      <c r="AC246" s="110"/>
      <c r="AD246" s="110">
        <f>'6.ВС'!AE304</f>
        <v>1178200</v>
      </c>
      <c r="AE246" s="110">
        <f>'6.ВС'!AF304</f>
        <v>0</v>
      </c>
      <c r="AF246" s="110">
        <f>'6.ВС'!AG304</f>
        <v>1178200</v>
      </c>
      <c r="AG246" s="110">
        <f>'6.ВС'!AH304</f>
        <v>0</v>
      </c>
      <c r="AH246" s="110">
        <f>'6.ВС'!AI304</f>
        <v>0</v>
      </c>
      <c r="AI246" s="110">
        <f>'6.ВС'!AJ304</f>
        <v>0</v>
      </c>
      <c r="AJ246" s="110">
        <f>'6.ВС'!AK304</f>
        <v>0</v>
      </c>
      <c r="AK246" s="110">
        <f>'6.ВС'!AL304</f>
        <v>0</v>
      </c>
      <c r="AL246" s="110">
        <f>'6.ВС'!AM304</f>
        <v>1178200</v>
      </c>
      <c r="AM246" s="110">
        <f>'6.ВС'!AN304</f>
        <v>0</v>
      </c>
      <c r="AN246" s="110">
        <f>'6.ВС'!AO304</f>
        <v>1178200</v>
      </c>
      <c r="AO246" s="110">
        <f>'6.ВС'!AP304</f>
        <v>0</v>
      </c>
      <c r="AP246" s="110">
        <f>'6.ВС'!AQ304</f>
        <v>0</v>
      </c>
      <c r="AQ246" s="110">
        <f>'6.ВС'!AR304</f>
        <v>1178200</v>
      </c>
      <c r="AR246" s="110">
        <f>'6.ВС'!AS304</f>
        <v>0</v>
      </c>
      <c r="AS246" s="110">
        <f>'6.ВС'!AT304</f>
        <v>1178200</v>
      </c>
      <c r="AT246" s="110">
        <f>'6.ВС'!AU304</f>
        <v>0</v>
      </c>
      <c r="AU246" s="110">
        <f>'6.ВС'!AV304</f>
        <v>0</v>
      </c>
      <c r="AV246" s="110">
        <f>'6.ВС'!AW304</f>
        <v>0</v>
      </c>
      <c r="AW246" s="110">
        <f>'6.ВС'!AX304</f>
        <v>0</v>
      </c>
      <c r="AX246" s="110">
        <f>'6.ВС'!AY304</f>
        <v>0</v>
      </c>
      <c r="AY246" s="110">
        <f>'6.ВС'!AR304</f>
        <v>1178200</v>
      </c>
      <c r="AZ246" s="110">
        <f>'6.ВС'!AS304</f>
        <v>0</v>
      </c>
      <c r="BA246" s="110">
        <f>'6.ВС'!AT304</f>
        <v>1178200</v>
      </c>
      <c r="BB246" s="110">
        <f>'6.ВС'!AU304</f>
        <v>0</v>
      </c>
    </row>
    <row r="247" spans="1:54" s="109" customFormat="1" ht="72.75" customHeight="1" x14ac:dyDescent="0.25">
      <c r="A247" s="155" t="s">
        <v>171</v>
      </c>
      <c r="B247" s="35"/>
      <c r="C247" s="35"/>
      <c r="D247" s="35"/>
      <c r="E247" s="120">
        <v>852</v>
      </c>
      <c r="F247" s="143" t="s">
        <v>101</v>
      </c>
      <c r="G247" s="143" t="s">
        <v>64</v>
      </c>
      <c r="H247" s="148" t="s">
        <v>172</v>
      </c>
      <c r="I247" s="143"/>
      <c r="J247" s="110">
        <f>J248+J250+J252</f>
        <v>13872700</v>
      </c>
      <c r="K247" s="110">
        <f t="shared" ref="K247:M247" si="387">K248+K250+K252</f>
        <v>0</v>
      </c>
      <c r="L247" s="110">
        <f t="shared" si="387"/>
        <v>13872700</v>
      </c>
      <c r="M247" s="110">
        <f t="shared" si="387"/>
        <v>0</v>
      </c>
      <c r="N247" s="110">
        <f>N248+N250+N252</f>
        <v>278300</v>
      </c>
      <c r="O247" s="110">
        <f t="shared" ref="O247" si="388">O248+O250+O252</f>
        <v>0</v>
      </c>
      <c r="P247" s="110">
        <f t="shared" ref="P247" si="389">P248+P250+P252</f>
        <v>278300</v>
      </c>
      <c r="Q247" s="110">
        <f t="shared" ref="Q247" si="390">Q248+Q250+Q252</f>
        <v>0</v>
      </c>
      <c r="R247" s="110">
        <f>R248+R250+R252</f>
        <v>14151000</v>
      </c>
      <c r="S247" s="110">
        <f t="shared" ref="S247" si="391">S248+S250+S252</f>
        <v>0</v>
      </c>
      <c r="T247" s="110">
        <f t="shared" ref="T247" si="392">T248+T250+T252</f>
        <v>14151000</v>
      </c>
      <c r="U247" s="110">
        <f t="shared" ref="U247" si="393">U248+U250+U252</f>
        <v>0</v>
      </c>
      <c r="V247" s="110"/>
      <c r="W247" s="110"/>
      <c r="X247" s="110"/>
      <c r="Y247" s="110"/>
      <c r="Z247" s="110"/>
      <c r="AA247" s="110"/>
      <c r="AB247" s="110"/>
      <c r="AC247" s="110"/>
      <c r="AD247" s="110">
        <f t="shared" ref="AD247:AQ247" si="394">AD248+AD250+AD252</f>
        <v>13872700</v>
      </c>
      <c r="AE247" s="110">
        <f t="shared" ref="AE247:AG247" si="395">AE248+AE250+AE252</f>
        <v>0</v>
      </c>
      <c r="AF247" s="110">
        <f t="shared" si="395"/>
        <v>13872700</v>
      </c>
      <c r="AG247" s="110">
        <f t="shared" si="395"/>
        <v>0</v>
      </c>
      <c r="AH247" s="110">
        <f t="shared" ref="AH247:AP247" si="396">AH248+AH250+AH252</f>
        <v>0</v>
      </c>
      <c r="AI247" s="110">
        <f t="shared" si="396"/>
        <v>0</v>
      </c>
      <c r="AJ247" s="110">
        <f t="shared" si="396"/>
        <v>0</v>
      </c>
      <c r="AK247" s="110">
        <f t="shared" si="396"/>
        <v>0</v>
      </c>
      <c r="AL247" s="110">
        <f t="shared" si="396"/>
        <v>13872700</v>
      </c>
      <c r="AM247" s="110">
        <f t="shared" si="396"/>
        <v>0</v>
      </c>
      <c r="AN247" s="110">
        <f t="shared" si="396"/>
        <v>13872700</v>
      </c>
      <c r="AO247" s="110">
        <f t="shared" si="396"/>
        <v>0</v>
      </c>
      <c r="AP247" s="110">
        <f t="shared" si="396"/>
        <v>0</v>
      </c>
      <c r="AQ247" s="110">
        <f t="shared" si="394"/>
        <v>13872700</v>
      </c>
      <c r="AR247" s="110">
        <f t="shared" ref="AR247:AT247" si="397">AR248+AR250+AR252</f>
        <v>0</v>
      </c>
      <c r="AS247" s="110">
        <f t="shared" si="397"/>
        <v>13872700</v>
      </c>
      <c r="AT247" s="110">
        <f t="shared" si="397"/>
        <v>0</v>
      </c>
      <c r="AU247" s="110">
        <f t="shared" ref="AU247:AX247" si="398">AU248+AU250+AU252</f>
        <v>0</v>
      </c>
      <c r="AV247" s="110">
        <f t="shared" si="398"/>
        <v>0</v>
      </c>
      <c r="AW247" s="110">
        <f t="shared" si="398"/>
        <v>0</v>
      </c>
      <c r="AX247" s="110">
        <f t="shared" si="398"/>
        <v>0</v>
      </c>
      <c r="AY247" s="110">
        <f>AY248+AY250+AY252</f>
        <v>13872700</v>
      </c>
      <c r="AZ247" s="110">
        <f t="shared" ref="AZ247:BB247" si="399">AZ248+AZ250+AZ252</f>
        <v>0</v>
      </c>
      <c r="BA247" s="110">
        <f t="shared" si="399"/>
        <v>13872700</v>
      </c>
      <c r="BB247" s="110">
        <f t="shared" si="399"/>
        <v>0</v>
      </c>
    </row>
    <row r="248" spans="1:54" s="109" customFormat="1" ht="147" customHeight="1" x14ac:dyDescent="0.25">
      <c r="A248" s="111" t="s">
        <v>16</v>
      </c>
      <c r="B248" s="120"/>
      <c r="C248" s="120"/>
      <c r="D248" s="120"/>
      <c r="E248" s="120">
        <v>852</v>
      </c>
      <c r="F248" s="143" t="s">
        <v>101</v>
      </c>
      <c r="G248" s="143" t="s">
        <v>64</v>
      </c>
      <c r="H248" s="148" t="s">
        <v>172</v>
      </c>
      <c r="I248" s="143" t="s">
        <v>18</v>
      </c>
      <c r="J248" s="110">
        <f t="shared" ref="J248:BB248" si="400">J249</f>
        <v>13012000</v>
      </c>
      <c r="K248" s="110">
        <f t="shared" si="400"/>
        <v>0</v>
      </c>
      <c r="L248" s="110">
        <f t="shared" si="400"/>
        <v>13012000</v>
      </c>
      <c r="M248" s="110">
        <f t="shared" si="400"/>
        <v>0</v>
      </c>
      <c r="N248" s="110">
        <f t="shared" si="400"/>
        <v>61000</v>
      </c>
      <c r="O248" s="110">
        <f t="shared" si="400"/>
        <v>0</v>
      </c>
      <c r="P248" s="110">
        <f t="shared" si="400"/>
        <v>61000</v>
      </c>
      <c r="Q248" s="110">
        <f t="shared" si="400"/>
        <v>0</v>
      </c>
      <c r="R248" s="110">
        <f t="shared" si="400"/>
        <v>13073000</v>
      </c>
      <c r="S248" s="110">
        <f t="shared" si="400"/>
        <v>0</v>
      </c>
      <c r="T248" s="110">
        <f t="shared" si="400"/>
        <v>13073000</v>
      </c>
      <c r="U248" s="110">
        <f t="shared" si="400"/>
        <v>0</v>
      </c>
      <c r="V248" s="110"/>
      <c r="W248" s="110"/>
      <c r="X248" s="110"/>
      <c r="Y248" s="110"/>
      <c r="Z248" s="110"/>
      <c r="AA248" s="110"/>
      <c r="AB248" s="110"/>
      <c r="AC248" s="110"/>
      <c r="AD248" s="110">
        <f t="shared" si="400"/>
        <v>13012000</v>
      </c>
      <c r="AE248" s="110">
        <f t="shared" si="400"/>
        <v>0</v>
      </c>
      <c r="AF248" s="110">
        <f t="shared" si="400"/>
        <v>13012000</v>
      </c>
      <c r="AG248" s="110">
        <f t="shared" si="400"/>
        <v>0</v>
      </c>
      <c r="AH248" s="110">
        <f t="shared" si="400"/>
        <v>0</v>
      </c>
      <c r="AI248" s="110">
        <f t="shared" si="400"/>
        <v>0</v>
      </c>
      <c r="AJ248" s="110">
        <f t="shared" si="400"/>
        <v>0</v>
      </c>
      <c r="AK248" s="110">
        <f t="shared" si="400"/>
        <v>0</v>
      </c>
      <c r="AL248" s="110">
        <f t="shared" si="400"/>
        <v>13012000</v>
      </c>
      <c r="AM248" s="110">
        <f t="shared" si="400"/>
        <v>0</v>
      </c>
      <c r="AN248" s="110">
        <f t="shared" si="400"/>
        <v>13012000</v>
      </c>
      <c r="AO248" s="110">
        <f t="shared" si="400"/>
        <v>0</v>
      </c>
      <c r="AP248" s="110">
        <f t="shared" si="400"/>
        <v>0</v>
      </c>
      <c r="AQ248" s="110">
        <f t="shared" si="400"/>
        <v>13012000</v>
      </c>
      <c r="AR248" s="110">
        <f t="shared" si="400"/>
        <v>0</v>
      </c>
      <c r="AS248" s="110">
        <f t="shared" si="400"/>
        <v>13012000</v>
      </c>
      <c r="AT248" s="110">
        <f t="shared" si="400"/>
        <v>0</v>
      </c>
      <c r="AU248" s="110">
        <f t="shared" si="400"/>
        <v>0</v>
      </c>
      <c r="AV248" s="110">
        <f t="shared" si="400"/>
        <v>0</v>
      </c>
      <c r="AW248" s="110">
        <f t="shared" si="400"/>
        <v>0</v>
      </c>
      <c r="AX248" s="110">
        <f t="shared" si="400"/>
        <v>0</v>
      </c>
      <c r="AY248" s="110">
        <f t="shared" si="400"/>
        <v>13012000</v>
      </c>
      <c r="AZ248" s="110">
        <f t="shared" si="400"/>
        <v>0</v>
      </c>
      <c r="BA248" s="110">
        <f t="shared" si="400"/>
        <v>13012000</v>
      </c>
      <c r="BB248" s="110">
        <f t="shared" si="400"/>
        <v>0</v>
      </c>
    </row>
    <row r="249" spans="1:54" s="109" customFormat="1" ht="60" x14ac:dyDescent="0.25">
      <c r="A249" s="111" t="s">
        <v>8</v>
      </c>
      <c r="B249" s="120"/>
      <c r="C249" s="120"/>
      <c r="D249" s="120"/>
      <c r="E249" s="120">
        <v>852</v>
      </c>
      <c r="F249" s="143" t="s">
        <v>101</v>
      </c>
      <c r="G249" s="143" t="s">
        <v>64</v>
      </c>
      <c r="H249" s="148" t="s">
        <v>172</v>
      </c>
      <c r="I249" s="143" t="s">
        <v>19</v>
      </c>
      <c r="J249" s="110">
        <f>'6.ВС'!J307</f>
        <v>13012000</v>
      </c>
      <c r="K249" s="110">
        <f>'6.ВС'!K307</f>
        <v>0</v>
      </c>
      <c r="L249" s="110">
        <f>'6.ВС'!L307</f>
        <v>13012000</v>
      </c>
      <c r="M249" s="110">
        <f>'6.ВС'!M307</f>
        <v>0</v>
      </c>
      <c r="N249" s="110">
        <f>'6.ВС'!N307</f>
        <v>61000</v>
      </c>
      <c r="O249" s="110">
        <f>'6.ВС'!O307</f>
        <v>0</v>
      </c>
      <c r="P249" s="110">
        <f>'6.ВС'!P307</f>
        <v>61000</v>
      </c>
      <c r="Q249" s="110">
        <f>'6.ВС'!Q307</f>
        <v>0</v>
      </c>
      <c r="R249" s="110">
        <f>'6.ВС'!R307</f>
        <v>13073000</v>
      </c>
      <c r="S249" s="110">
        <f>'6.ВС'!S307</f>
        <v>0</v>
      </c>
      <c r="T249" s="110">
        <f>'6.ВС'!T307</f>
        <v>13073000</v>
      </c>
      <c r="U249" s="110">
        <f>'6.ВС'!U307</f>
        <v>0</v>
      </c>
      <c r="V249" s="110"/>
      <c r="W249" s="110"/>
      <c r="X249" s="110"/>
      <c r="Y249" s="110"/>
      <c r="Z249" s="110"/>
      <c r="AA249" s="110"/>
      <c r="AB249" s="110"/>
      <c r="AC249" s="110"/>
      <c r="AD249" s="110">
        <f>'6.ВС'!AE307</f>
        <v>13012000</v>
      </c>
      <c r="AE249" s="110">
        <f>'6.ВС'!AF307</f>
        <v>0</v>
      </c>
      <c r="AF249" s="110">
        <f>'6.ВС'!AG307</f>
        <v>13012000</v>
      </c>
      <c r="AG249" s="110">
        <f>'6.ВС'!AH307</f>
        <v>0</v>
      </c>
      <c r="AH249" s="110">
        <f>'6.ВС'!AI307</f>
        <v>0</v>
      </c>
      <c r="AI249" s="110">
        <f>'6.ВС'!AJ307</f>
        <v>0</v>
      </c>
      <c r="AJ249" s="110">
        <f>'6.ВС'!AK307</f>
        <v>0</v>
      </c>
      <c r="AK249" s="110">
        <f>'6.ВС'!AL307</f>
        <v>0</v>
      </c>
      <c r="AL249" s="110">
        <f>'6.ВС'!AM307</f>
        <v>13012000</v>
      </c>
      <c r="AM249" s="110">
        <f>'6.ВС'!AN307</f>
        <v>0</v>
      </c>
      <c r="AN249" s="110">
        <f>'6.ВС'!AO307</f>
        <v>13012000</v>
      </c>
      <c r="AO249" s="110">
        <f>'6.ВС'!AP307</f>
        <v>0</v>
      </c>
      <c r="AP249" s="110">
        <f>'6.ВС'!AQ307</f>
        <v>0</v>
      </c>
      <c r="AQ249" s="110">
        <f>'6.ВС'!AR307</f>
        <v>13012000</v>
      </c>
      <c r="AR249" s="110">
        <f>'6.ВС'!AS307</f>
        <v>0</v>
      </c>
      <c r="AS249" s="110">
        <f>'6.ВС'!AT307</f>
        <v>13012000</v>
      </c>
      <c r="AT249" s="110">
        <f>'6.ВС'!AU307</f>
        <v>0</v>
      </c>
      <c r="AU249" s="110">
        <f>'6.ВС'!AV307</f>
        <v>0</v>
      </c>
      <c r="AV249" s="110">
        <f>'6.ВС'!AW307</f>
        <v>0</v>
      </c>
      <c r="AW249" s="110">
        <f>'6.ВС'!AX307</f>
        <v>0</v>
      </c>
      <c r="AX249" s="110">
        <f>'6.ВС'!AY307</f>
        <v>0</v>
      </c>
      <c r="AY249" s="110">
        <f>'6.ВС'!AR307</f>
        <v>13012000</v>
      </c>
      <c r="AZ249" s="110">
        <f>'6.ВС'!AS307</f>
        <v>0</v>
      </c>
      <c r="BA249" s="110">
        <f>'6.ВС'!AT307</f>
        <v>13012000</v>
      </c>
      <c r="BB249" s="110">
        <f>'6.ВС'!AU307</f>
        <v>0</v>
      </c>
    </row>
    <row r="250" spans="1:54" s="109" customFormat="1" ht="60" x14ac:dyDescent="0.25">
      <c r="A250" s="35" t="s">
        <v>22</v>
      </c>
      <c r="B250" s="111"/>
      <c r="C250" s="111"/>
      <c r="D250" s="111"/>
      <c r="E250" s="120">
        <v>852</v>
      </c>
      <c r="F250" s="143" t="s">
        <v>101</v>
      </c>
      <c r="G250" s="143" t="s">
        <v>64</v>
      </c>
      <c r="H250" s="148" t="s">
        <v>172</v>
      </c>
      <c r="I250" s="143" t="s">
        <v>23</v>
      </c>
      <c r="J250" s="110">
        <f t="shared" ref="J250:BB250" si="401">J251</f>
        <v>839500</v>
      </c>
      <c r="K250" s="110">
        <f t="shared" si="401"/>
        <v>0</v>
      </c>
      <c r="L250" s="110">
        <f t="shared" si="401"/>
        <v>839500</v>
      </c>
      <c r="M250" s="110">
        <f t="shared" si="401"/>
        <v>0</v>
      </c>
      <c r="N250" s="110">
        <f t="shared" si="401"/>
        <v>217300</v>
      </c>
      <c r="O250" s="110">
        <f t="shared" si="401"/>
        <v>0</v>
      </c>
      <c r="P250" s="110">
        <f t="shared" si="401"/>
        <v>217300</v>
      </c>
      <c r="Q250" s="110">
        <f t="shared" si="401"/>
        <v>0</v>
      </c>
      <c r="R250" s="110">
        <f t="shared" si="401"/>
        <v>1056800</v>
      </c>
      <c r="S250" s="110">
        <f t="shared" si="401"/>
        <v>0</v>
      </c>
      <c r="T250" s="110">
        <f t="shared" si="401"/>
        <v>1056800</v>
      </c>
      <c r="U250" s="110">
        <f t="shared" si="401"/>
        <v>0</v>
      </c>
      <c r="V250" s="110"/>
      <c r="W250" s="110"/>
      <c r="X250" s="110"/>
      <c r="Y250" s="110"/>
      <c r="Z250" s="110"/>
      <c r="AA250" s="110"/>
      <c r="AB250" s="110"/>
      <c r="AC250" s="110"/>
      <c r="AD250" s="110">
        <f t="shared" si="401"/>
        <v>839500</v>
      </c>
      <c r="AE250" s="110">
        <f t="shared" si="401"/>
        <v>0</v>
      </c>
      <c r="AF250" s="110">
        <f t="shared" si="401"/>
        <v>839500</v>
      </c>
      <c r="AG250" s="110">
        <f t="shared" si="401"/>
        <v>0</v>
      </c>
      <c r="AH250" s="110">
        <f t="shared" si="401"/>
        <v>0</v>
      </c>
      <c r="AI250" s="110">
        <f t="shared" si="401"/>
        <v>0</v>
      </c>
      <c r="AJ250" s="110">
        <f t="shared" si="401"/>
        <v>0</v>
      </c>
      <c r="AK250" s="110">
        <f t="shared" si="401"/>
        <v>0</v>
      </c>
      <c r="AL250" s="110">
        <f t="shared" si="401"/>
        <v>839500</v>
      </c>
      <c r="AM250" s="110">
        <f t="shared" si="401"/>
        <v>0</v>
      </c>
      <c r="AN250" s="110">
        <f t="shared" si="401"/>
        <v>839500</v>
      </c>
      <c r="AO250" s="110">
        <f t="shared" si="401"/>
        <v>0</v>
      </c>
      <c r="AP250" s="110">
        <f t="shared" si="401"/>
        <v>0</v>
      </c>
      <c r="AQ250" s="110">
        <f t="shared" si="401"/>
        <v>839500</v>
      </c>
      <c r="AR250" s="110">
        <f t="shared" si="401"/>
        <v>0</v>
      </c>
      <c r="AS250" s="110">
        <f t="shared" si="401"/>
        <v>839500</v>
      </c>
      <c r="AT250" s="110">
        <f t="shared" si="401"/>
        <v>0</v>
      </c>
      <c r="AU250" s="110">
        <f t="shared" si="401"/>
        <v>0</v>
      </c>
      <c r="AV250" s="110">
        <f t="shared" si="401"/>
        <v>0</v>
      </c>
      <c r="AW250" s="110">
        <f t="shared" si="401"/>
        <v>0</v>
      </c>
      <c r="AX250" s="110">
        <f t="shared" si="401"/>
        <v>0</v>
      </c>
      <c r="AY250" s="110">
        <f t="shared" si="401"/>
        <v>839500</v>
      </c>
      <c r="AZ250" s="110">
        <f t="shared" si="401"/>
        <v>0</v>
      </c>
      <c r="BA250" s="110">
        <f t="shared" si="401"/>
        <v>839500</v>
      </c>
      <c r="BB250" s="110">
        <f t="shared" si="401"/>
        <v>0</v>
      </c>
    </row>
    <row r="251" spans="1:54" s="109" customFormat="1" ht="75" x14ac:dyDescent="0.25">
      <c r="A251" s="35" t="s">
        <v>9</v>
      </c>
      <c r="B251" s="35"/>
      <c r="C251" s="35"/>
      <c r="D251" s="35"/>
      <c r="E251" s="120">
        <v>852</v>
      </c>
      <c r="F251" s="143" t="s">
        <v>101</v>
      </c>
      <c r="G251" s="143" t="s">
        <v>64</v>
      </c>
      <c r="H251" s="148" t="s">
        <v>172</v>
      </c>
      <c r="I251" s="143" t="s">
        <v>24</v>
      </c>
      <c r="J251" s="110">
        <f>'6.ВС'!J309</f>
        <v>839500</v>
      </c>
      <c r="K251" s="110">
        <f>'6.ВС'!K309</f>
        <v>0</v>
      </c>
      <c r="L251" s="110">
        <f>'6.ВС'!L309</f>
        <v>839500</v>
      </c>
      <c r="M251" s="110">
        <f>'6.ВС'!M309</f>
        <v>0</v>
      </c>
      <c r="N251" s="110">
        <f>'6.ВС'!N309</f>
        <v>217300</v>
      </c>
      <c r="O251" s="110">
        <f>'6.ВС'!O309</f>
        <v>0</v>
      </c>
      <c r="P251" s="110">
        <f>'6.ВС'!P309</f>
        <v>217300</v>
      </c>
      <c r="Q251" s="110">
        <f>'6.ВС'!Q309</f>
        <v>0</v>
      </c>
      <c r="R251" s="110">
        <f>'6.ВС'!R309</f>
        <v>1056800</v>
      </c>
      <c r="S251" s="110">
        <f>'6.ВС'!S309</f>
        <v>0</v>
      </c>
      <c r="T251" s="110">
        <f>'6.ВС'!T309</f>
        <v>1056800</v>
      </c>
      <c r="U251" s="110">
        <f>'6.ВС'!U309</f>
        <v>0</v>
      </c>
      <c r="V251" s="110"/>
      <c r="W251" s="110"/>
      <c r="X251" s="110"/>
      <c r="Y251" s="110"/>
      <c r="Z251" s="110"/>
      <c r="AA251" s="110"/>
      <c r="AB251" s="110"/>
      <c r="AC251" s="110"/>
      <c r="AD251" s="110">
        <f>'6.ВС'!AE309</f>
        <v>839500</v>
      </c>
      <c r="AE251" s="110">
        <f>'6.ВС'!AF309</f>
        <v>0</v>
      </c>
      <c r="AF251" s="110">
        <f>'6.ВС'!AG309</f>
        <v>839500</v>
      </c>
      <c r="AG251" s="110">
        <f>'6.ВС'!AH309</f>
        <v>0</v>
      </c>
      <c r="AH251" s="110">
        <f>'6.ВС'!AI309</f>
        <v>0</v>
      </c>
      <c r="AI251" s="110">
        <f>'6.ВС'!AJ309</f>
        <v>0</v>
      </c>
      <c r="AJ251" s="110">
        <f>'6.ВС'!AK309</f>
        <v>0</v>
      </c>
      <c r="AK251" s="110">
        <f>'6.ВС'!AL309</f>
        <v>0</v>
      </c>
      <c r="AL251" s="110">
        <f>'6.ВС'!AM309</f>
        <v>839500</v>
      </c>
      <c r="AM251" s="110">
        <f>'6.ВС'!AN309</f>
        <v>0</v>
      </c>
      <c r="AN251" s="110">
        <f>'6.ВС'!AO309</f>
        <v>839500</v>
      </c>
      <c r="AO251" s="110">
        <f>'6.ВС'!AP309</f>
        <v>0</v>
      </c>
      <c r="AP251" s="110">
        <f>'6.ВС'!AQ309</f>
        <v>0</v>
      </c>
      <c r="AQ251" s="110">
        <f>'6.ВС'!AR309</f>
        <v>839500</v>
      </c>
      <c r="AR251" s="110">
        <f>'6.ВС'!AS309</f>
        <v>0</v>
      </c>
      <c r="AS251" s="110">
        <f>'6.ВС'!AT309</f>
        <v>839500</v>
      </c>
      <c r="AT251" s="110">
        <f>'6.ВС'!AU309</f>
        <v>0</v>
      </c>
      <c r="AU251" s="110">
        <f>'6.ВС'!AV309</f>
        <v>0</v>
      </c>
      <c r="AV251" s="110">
        <f>'6.ВС'!AW309</f>
        <v>0</v>
      </c>
      <c r="AW251" s="110">
        <f>'6.ВС'!AX309</f>
        <v>0</v>
      </c>
      <c r="AX251" s="110">
        <f>'6.ВС'!AY309</f>
        <v>0</v>
      </c>
      <c r="AY251" s="110">
        <f>'6.ВС'!AR309</f>
        <v>839500</v>
      </c>
      <c r="AZ251" s="110">
        <f>'6.ВС'!AS309</f>
        <v>0</v>
      </c>
      <c r="BA251" s="110">
        <f>'6.ВС'!AT309</f>
        <v>839500</v>
      </c>
      <c r="BB251" s="110">
        <f>'6.ВС'!AU309</f>
        <v>0</v>
      </c>
    </row>
    <row r="252" spans="1:54" s="109" customFormat="1" ht="30" hidden="1" x14ac:dyDescent="0.25">
      <c r="A252" s="35" t="s">
        <v>25</v>
      </c>
      <c r="B252" s="35"/>
      <c r="C252" s="35"/>
      <c r="D252" s="35"/>
      <c r="E252" s="120">
        <v>852</v>
      </c>
      <c r="F252" s="143" t="s">
        <v>101</v>
      </c>
      <c r="G252" s="143" t="s">
        <v>64</v>
      </c>
      <c r="H252" s="148" t="s">
        <v>172</v>
      </c>
      <c r="I252" s="143" t="s">
        <v>26</v>
      </c>
      <c r="J252" s="110">
        <f t="shared" ref="J252:BB252" si="402">J253</f>
        <v>21200</v>
      </c>
      <c r="K252" s="110">
        <f t="shared" si="402"/>
        <v>0</v>
      </c>
      <c r="L252" s="110">
        <f t="shared" si="402"/>
        <v>21200</v>
      </c>
      <c r="M252" s="110">
        <f t="shared" si="402"/>
        <v>0</v>
      </c>
      <c r="N252" s="110">
        <f t="shared" si="402"/>
        <v>0</v>
      </c>
      <c r="O252" s="110">
        <f t="shared" si="402"/>
        <v>0</v>
      </c>
      <c r="P252" s="110">
        <f t="shared" si="402"/>
        <v>0</v>
      </c>
      <c r="Q252" s="110">
        <f t="shared" si="402"/>
        <v>0</v>
      </c>
      <c r="R252" s="110">
        <f t="shared" si="402"/>
        <v>21200</v>
      </c>
      <c r="S252" s="110">
        <f t="shared" si="402"/>
        <v>0</v>
      </c>
      <c r="T252" s="110">
        <f t="shared" si="402"/>
        <v>21200</v>
      </c>
      <c r="U252" s="110">
        <f t="shared" si="402"/>
        <v>0</v>
      </c>
      <c r="V252" s="110"/>
      <c r="W252" s="110"/>
      <c r="X252" s="110"/>
      <c r="Y252" s="110"/>
      <c r="Z252" s="110"/>
      <c r="AA252" s="110"/>
      <c r="AB252" s="110"/>
      <c r="AC252" s="110"/>
      <c r="AD252" s="110">
        <f t="shared" si="402"/>
        <v>21200</v>
      </c>
      <c r="AE252" s="110">
        <f t="shared" si="402"/>
        <v>0</v>
      </c>
      <c r="AF252" s="110">
        <f t="shared" si="402"/>
        <v>21200</v>
      </c>
      <c r="AG252" s="110">
        <f t="shared" si="402"/>
        <v>0</v>
      </c>
      <c r="AH252" s="110">
        <f t="shared" si="402"/>
        <v>0</v>
      </c>
      <c r="AI252" s="110">
        <f t="shared" si="402"/>
        <v>0</v>
      </c>
      <c r="AJ252" s="110">
        <f t="shared" si="402"/>
        <v>0</v>
      </c>
      <c r="AK252" s="110">
        <f t="shared" si="402"/>
        <v>0</v>
      </c>
      <c r="AL252" s="110">
        <f t="shared" si="402"/>
        <v>21200</v>
      </c>
      <c r="AM252" s="110">
        <f t="shared" si="402"/>
        <v>0</v>
      </c>
      <c r="AN252" s="110">
        <f t="shared" si="402"/>
        <v>21200</v>
      </c>
      <c r="AO252" s="110">
        <f t="shared" si="402"/>
        <v>0</v>
      </c>
      <c r="AP252" s="110">
        <f t="shared" si="402"/>
        <v>0</v>
      </c>
      <c r="AQ252" s="110">
        <f t="shared" si="402"/>
        <v>21200</v>
      </c>
      <c r="AR252" s="110">
        <f t="shared" si="402"/>
        <v>0</v>
      </c>
      <c r="AS252" s="110">
        <f t="shared" si="402"/>
        <v>21200</v>
      </c>
      <c r="AT252" s="110">
        <f t="shared" si="402"/>
        <v>0</v>
      </c>
      <c r="AU252" s="110">
        <f t="shared" si="402"/>
        <v>0</v>
      </c>
      <c r="AV252" s="110">
        <f t="shared" si="402"/>
        <v>0</v>
      </c>
      <c r="AW252" s="110">
        <f t="shared" si="402"/>
        <v>0</v>
      </c>
      <c r="AX252" s="110">
        <f t="shared" si="402"/>
        <v>0</v>
      </c>
      <c r="AY252" s="110">
        <f t="shared" si="402"/>
        <v>21200</v>
      </c>
      <c r="AZ252" s="110">
        <f t="shared" si="402"/>
        <v>0</v>
      </c>
      <c r="BA252" s="110">
        <f t="shared" si="402"/>
        <v>21200</v>
      </c>
      <c r="BB252" s="110">
        <f t="shared" si="402"/>
        <v>0</v>
      </c>
    </row>
    <row r="253" spans="1:54" s="109" customFormat="1" ht="30" hidden="1" x14ac:dyDescent="0.25">
      <c r="A253" s="35" t="s">
        <v>27</v>
      </c>
      <c r="B253" s="35"/>
      <c r="C253" s="35"/>
      <c r="D253" s="35"/>
      <c r="E253" s="120">
        <v>852</v>
      </c>
      <c r="F253" s="143" t="s">
        <v>101</v>
      </c>
      <c r="G253" s="143" t="s">
        <v>64</v>
      </c>
      <c r="H253" s="148" t="s">
        <v>172</v>
      </c>
      <c r="I253" s="143" t="s">
        <v>28</v>
      </c>
      <c r="J253" s="110">
        <f>'6.ВС'!J311</f>
        <v>21200</v>
      </c>
      <c r="K253" s="110">
        <f>'6.ВС'!K311</f>
        <v>0</v>
      </c>
      <c r="L253" s="110">
        <f>'6.ВС'!L311</f>
        <v>21200</v>
      </c>
      <c r="M253" s="110">
        <f>'6.ВС'!M311</f>
        <v>0</v>
      </c>
      <c r="N253" s="110">
        <f>'6.ВС'!N311</f>
        <v>0</v>
      </c>
      <c r="O253" s="110">
        <f>'6.ВС'!O311</f>
        <v>0</v>
      </c>
      <c r="P253" s="110">
        <f>'6.ВС'!P311</f>
        <v>0</v>
      </c>
      <c r="Q253" s="110">
        <f>'6.ВС'!Q311</f>
        <v>0</v>
      </c>
      <c r="R253" s="110">
        <f>'6.ВС'!R311</f>
        <v>21200</v>
      </c>
      <c r="S253" s="110">
        <f>'6.ВС'!S311</f>
        <v>0</v>
      </c>
      <c r="T253" s="110">
        <f>'6.ВС'!T311</f>
        <v>21200</v>
      </c>
      <c r="U253" s="110">
        <f>'6.ВС'!U311</f>
        <v>0</v>
      </c>
      <c r="V253" s="110"/>
      <c r="W253" s="110"/>
      <c r="X253" s="110"/>
      <c r="Y253" s="110"/>
      <c r="Z253" s="110"/>
      <c r="AA253" s="110"/>
      <c r="AB253" s="110"/>
      <c r="AC253" s="110"/>
      <c r="AD253" s="110">
        <f>'6.ВС'!AE311</f>
        <v>21200</v>
      </c>
      <c r="AE253" s="110">
        <f>'6.ВС'!AF311</f>
        <v>0</v>
      </c>
      <c r="AF253" s="110">
        <f>'6.ВС'!AG311</f>
        <v>21200</v>
      </c>
      <c r="AG253" s="110">
        <f>'6.ВС'!AH311</f>
        <v>0</v>
      </c>
      <c r="AH253" s="110">
        <f>'6.ВС'!AI311</f>
        <v>0</v>
      </c>
      <c r="AI253" s="110">
        <f>'6.ВС'!AJ311</f>
        <v>0</v>
      </c>
      <c r="AJ253" s="110">
        <f>'6.ВС'!AK311</f>
        <v>0</v>
      </c>
      <c r="AK253" s="110">
        <f>'6.ВС'!AL311</f>
        <v>0</v>
      </c>
      <c r="AL253" s="110">
        <f>'6.ВС'!AM311</f>
        <v>21200</v>
      </c>
      <c r="AM253" s="110">
        <f>'6.ВС'!AN311</f>
        <v>0</v>
      </c>
      <c r="AN253" s="110">
        <f>'6.ВС'!AO311</f>
        <v>21200</v>
      </c>
      <c r="AO253" s="110">
        <f>'6.ВС'!AP311</f>
        <v>0</v>
      </c>
      <c r="AP253" s="110">
        <f>'6.ВС'!AQ311</f>
        <v>0</v>
      </c>
      <c r="AQ253" s="110">
        <f>'6.ВС'!AR311</f>
        <v>21200</v>
      </c>
      <c r="AR253" s="110">
        <f>'6.ВС'!AS311</f>
        <v>0</v>
      </c>
      <c r="AS253" s="110">
        <f>'6.ВС'!AT311</f>
        <v>21200</v>
      </c>
      <c r="AT253" s="110">
        <f>'6.ВС'!AU311</f>
        <v>0</v>
      </c>
      <c r="AU253" s="110">
        <f>'6.ВС'!AV311</f>
        <v>0</v>
      </c>
      <c r="AV253" s="110">
        <f>'6.ВС'!AW311</f>
        <v>0</v>
      </c>
      <c r="AW253" s="110">
        <f>'6.ВС'!AX311</f>
        <v>0</v>
      </c>
      <c r="AX253" s="110">
        <f>'6.ВС'!AY311</f>
        <v>0</v>
      </c>
      <c r="AY253" s="110">
        <f>'6.ВС'!AR311</f>
        <v>21200</v>
      </c>
      <c r="AZ253" s="110">
        <f>'6.ВС'!AS311</f>
        <v>0</v>
      </c>
      <c r="BA253" s="110">
        <f>'6.ВС'!AT311</f>
        <v>21200</v>
      </c>
      <c r="BB253" s="110">
        <f>'6.ВС'!AU311</f>
        <v>0</v>
      </c>
    </row>
    <row r="254" spans="1:54" s="12" customFormat="1" ht="270" hidden="1" x14ac:dyDescent="0.25">
      <c r="A254" s="177" t="s">
        <v>745</v>
      </c>
      <c r="B254" s="146"/>
      <c r="C254" s="146"/>
      <c r="D254" s="146"/>
      <c r="E254" s="120">
        <v>852</v>
      </c>
      <c r="F254" s="143" t="s">
        <v>101</v>
      </c>
      <c r="G254" s="143" t="s">
        <v>64</v>
      </c>
      <c r="H254" s="178" t="s">
        <v>746</v>
      </c>
      <c r="I254" s="143"/>
      <c r="J254" s="110">
        <f t="shared" ref="J254:BB255" si="403">J255</f>
        <v>1428000</v>
      </c>
      <c r="K254" s="110">
        <f t="shared" si="403"/>
        <v>1428000</v>
      </c>
      <c r="L254" s="110">
        <f t="shared" si="403"/>
        <v>0</v>
      </c>
      <c r="M254" s="110">
        <f t="shared" si="403"/>
        <v>0</v>
      </c>
      <c r="N254" s="110">
        <f t="shared" si="403"/>
        <v>0</v>
      </c>
      <c r="O254" s="110">
        <f t="shared" si="403"/>
        <v>0</v>
      </c>
      <c r="P254" s="110">
        <f t="shared" si="403"/>
        <v>0</v>
      </c>
      <c r="Q254" s="110">
        <f t="shared" si="403"/>
        <v>0</v>
      </c>
      <c r="R254" s="110">
        <f t="shared" si="403"/>
        <v>1428000</v>
      </c>
      <c r="S254" s="110">
        <f t="shared" si="403"/>
        <v>1428000</v>
      </c>
      <c r="T254" s="110">
        <f t="shared" si="403"/>
        <v>0</v>
      </c>
      <c r="U254" s="110">
        <f t="shared" si="403"/>
        <v>0</v>
      </c>
      <c r="V254" s="110"/>
      <c r="W254" s="110"/>
      <c r="X254" s="110"/>
      <c r="Y254" s="110"/>
      <c r="Z254" s="110"/>
      <c r="AA254" s="110"/>
      <c r="AB254" s="110"/>
      <c r="AC254" s="110"/>
      <c r="AD254" s="110">
        <f t="shared" si="403"/>
        <v>1428000</v>
      </c>
      <c r="AE254" s="110">
        <f t="shared" si="403"/>
        <v>1428000</v>
      </c>
      <c r="AF254" s="110">
        <f t="shared" si="403"/>
        <v>0</v>
      </c>
      <c r="AG254" s="110">
        <f t="shared" si="403"/>
        <v>0</v>
      </c>
      <c r="AH254" s="110">
        <f t="shared" si="403"/>
        <v>0</v>
      </c>
      <c r="AI254" s="110">
        <f t="shared" si="403"/>
        <v>0</v>
      </c>
      <c r="AJ254" s="110">
        <f t="shared" si="403"/>
        <v>0</v>
      </c>
      <c r="AK254" s="110">
        <f t="shared" si="403"/>
        <v>0</v>
      </c>
      <c r="AL254" s="110">
        <f t="shared" si="403"/>
        <v>1428000</v>
      </c>
      <c r="AM254" s="110">
        <f t="shared" si="403"/>
        <v>1428000</v>
      </c>
      <c r="AN254" s="110">
        <f t="shared" si="403"/>
        <v>0</v>
      </c>
      <c r="AO254" s="110">
        <f t="shared" si="403"/>
        <v>0</v>
      </c>
      <c r="AP254" s="110">
        <f t="shared" si="403"/>
        <v>0</v>
      </c>
      <c r="AQ254" s="110">
        <f t="shared" si="403"/>
        <v>1428000</v>
      </c>
      <c r="AR254" s="110">
        <f t="shared" si="403"/>
        <v>1428000</v>
      </c>
      <c r="AS254" s="110">
        <f t="shared" si="403"/>
        <v>0</v>
      </c>
      <c r="AT254" s="110">
        <f t="shared" si="403"/>
        <v>0</v>
      </c>
      <c r="AU254" s="110">
        <f t="shared" si="403"/>
        <v>0</v>
      </c>
      <c r="AV254" s="110">
        <f t="shared" si="403"/>
        <v>0</v>
      </c>
      <c r="AW254" s="110">
        <f t="shared" si="403"/>
        <v>0</v>
      </c>
      <c r="AX254" s="110">
        <f t="shared" si="403"/>
        <v>0</v>
      </c>
      <c r="AY254" s="110">
        <f t="shared" si="403"/>
        <v>1428000</v>
      </c>
      <c r="AZ254" s="110">
        <f t="shared" si="403"/>
        <v>1428000</v>
      </c>
      <c r="BA254" s="110">
        <f t="shared" si="403"/>
        <v>0</v>
      </c>
      <c r="BB254" s="110">
        <f t="shared" si="403"/>
        <v>0</v>
      </c>
    </row>
    <row r="255" spans="1:54" s="12" customFormat="1" ht="30" hidden="1" x14ac:dyDescent="0.25">
      <c r="A255" s="177" t="s">
        <v>126</v>
      </c>
      <c r="B255" s="146"/>
      <c r="C255" s="146"/>
      <c r="D255" s="146"/>
      <c r="E255" s="120">
        <v>852</v>
      </c>
      <c r="F255" s="143" t="s">
        <v>101</v>
      </c>
      <c r="G255" s="143" t="s">
        <v>64</v>
      </c>
      <c r="H255" s="178" t="s">
        <v>746</v>
      </c>
      <c r="I255" s="143" t="s">
        <v>127</v>
      </c>
      <c r="J255" s="110">
        <f t="shared" si="403"/>
        <v>1428000</v>
      </c>
      <c r="K255" s="110">
        <f t="shared" si="403"/>
        <v>1428000</v>
      </c>
      <c r="L255" s="110">
        <f t="shared" si="403"/>
        <v>0</v>
      </c>
      <c r="M255" s="110">
        <f t="shared" si="403"/>
        <v>0</v>
      </c>
      <c r="N255" s="110">
        <f t="shared" si="403"/>
        <v>0</v>
      </c>
      <c r="O255" s="110">
        <f t="shared" si="403"/>
        <v>0</v>
      </c>
      <c r="P255" s="110">
        <f t="shared" si="403"/>
        <v>0</v>
      </c>
      <c r="Q255" s="110">
        <f t="shared" si="403"/>
        <v>0</v>
      </c>
      <c r="R255" s="110">
        <f t="shared" si="403"/>
        <v>1428000</v>
      </c>
      <c r="S255" s="110">
        <f t="shared" si="403"/>
        <v>1428000</v>
      </c>
      <c r="T255" s="110">
        <f t="shared" si="403"/>
        <v>0</v>
      </c>
      <c r="U255" s="110">
        <f t="shared" si="403"/>
        <v>0</v>
      </c>
      <c r="V255" s="110"/>
      <c r="W255" s="110"/>
      <c r="X255" s="110"/>
      <c r="Y255" s="110"/>
      <c r="Z255" s="110"/>
      <c r="AA255" s="110"/>
      <c r="AB255" s="110"/>
      <c r="AC255" s="110"/>
      <c r="AD255" s="110">
        <f t="shared" si="403"/>
        <v>1428000</v>
      </c>
      <c r="AE255" s="110">
        <f t="shared" si="403"/>
        <v>1428000</v>
      </c>
      <c r="AF255" s="110">
        <f t="shared" si="403"/>
        <v>0</v>
      </c>
      <c r="AG255" s="110">
        <f t="shared" si="403"/>
        <v>0</v>
      </c>
      <c r="AH255" s="110">
        <f t="shared" si="403"/>
        <v>0</v>
      </c>
      <c r="AI255" s="110">
        <f t="shared" si="403"/>
        <v>0</v>
      </c>
      <c r="AJ255" s="110">
        <f t="shared" si="403"/>
        <v>0</v>
      </c>
      <c r="AK255" s="110">
        <f t="shared" si="403"/>
        <v>0</v>
      </c>
      <c r="AL255" s="110">
        <f t="shared" si="403"/>
        <v>1428000</v>
      </c>
      <c r="AM255" s="110">
        <f t="shared" si="403"/>
        <v>1428000</v>
      </c>
      <c r="AN255" s="110">
        <f t="shared" si="403"/>
        <v>0</v>
      </c>
      <c r="AO255" s="110">
        <f t="shared" si="403"/>
        <v>0</v>
      </c>
      <c r="AP255" s="110">
        <f t="shared" si="403"/>
        <v>0</v>
      </c>
      <c r="AQ255" s="110">
        <f t="shared" si="403"/>
        <v>1428000</v>
      </c>
      <c r="AR255" s="110">
        <f t="shared" si="403"/>
        <v>1428000</v>
      </c>
      <c r="AS255" s="110">
        <f t="shared" si="403"/>
        <v>0</v>
      </c>
      <c r="AT255" s="110">
        <f t="shared" si="403"/>
        <v>0</v>
      </c>
      <c r="AU255" s="110">
        <f t="shared" si="403"/>
        <v>0</v>
      </c>
      <c r="AV255" s="110">
        <f t="shared" si="403"/>
        <v>0</v>
      </c>
      <c r="AW255" s="110">
        <f t="shared" si="403"/>
        <v>0</v>
      </c>
      <c r="AX255" s="110">
        <f t="shared" si="403"/>
        <v>0</v>
      </c>
      <c r="AY255" s="110">
        <f t="shared" si="403"/>
        <v>1428000</v>
      </c>
      <c r="AZ255" s="110">
        <f t="shared" si="403"/>
        <v>1428000</v>
      </c>
      <c r="BA255" s="110">
        <f t="shared" si="403"/>
        <v>0</v>
      </c>
      <c r="BB255" s="110">
        <f t="shared" si="403"/>
        <v>0</v>
      </c>
    </row>
    <row r="256" spans="1:54" s="12" customFormat="1" ht="60" hidden="1" x14ac:dyDescent="0.25">
      <c r="A256" s="177" t="s">
        <v>128</v>
      </c>
      <c r="B256" s="146"/>
      <c r="C256" s="146"/>
      <c r="D256" s="146"/>
      <c r="E256" s="120">
        <v>852</v>
      </c>
      <c r="F256" s="143" t="s">
        <v>101</v>
      </c>
      <c r="G256" s="143" t="s">
        <v>64</v>
      </c>
      <c r="H256" s="178" t="s">
        <v>746</v>
      </c>
      <c r="I256" s="143" t="s">
        <v>129</v>
      </c>
      <c r="J256" s="110">
        <f>'6.ВС'!J314</f>
        <v>1428000</v>
      </c>
      <c r="K256" s="110">
        <f>'6.ВС'!K314</f>
        <v>1428000</v>
      </c>
      <c r="L256" s="110">
        <f>'6.ВС'!L314</f>
        <v>0</v>
      </c>
      <c r="M256" s="110">
        <f>'6.ВС'!M314</f>
        <v>0</v>
      </c>
      <c r="N256" s="110">
        <f>'6.ВС'!N314</f>
        <v>0</v>
      </c>
      <c r="O256" s="110">
        <f>'6.ВС'!O314</f>
        <v>0</v>
      </c>
      <c r="P256" s="110">
        <f>'6.ВС'!P314</f>
        <v>0</v>
      </c>
      <c r="Q256" s="110">
        <f>'6.ВС'!Q314</f>
        <v>0</v>
      </c>
      <c r="R256" s="110">
        <f>'6.ВС'!R314</f>
        <v>1428000</v>
      </c>
      <c r="S256" s="110">
        <f>'6.ВС'!S314</f>
        <v>1428000</v>
      </c>
      <c r="T256" s="110">
        <f>'6.ВС'!T314</f>
        <v>0</v>
      </c>
      <c r="U256" s="110">
        <f>'6.ВС'!U314</f>
        <v>0</v>
      </c>
      <c r="V256" s="110"/>
      <c r="W256" s="110"/>
      <c r="X256" s="110"/>
      <c r="Y256" s="110"/>
      <c r="Z256" s="110"/>
      <c r="AA256" s="110"/>
      <c r="AB256" s="110"/>
      <c r="AC256" s="110"/>
      <c r="AD256" s="110">
        <f>'6.ВС'!AE314</f>
        <v>1428000</v>
      </c>
      <c r="AE256" s="110">
        <f>'6.ВС'!AF314</f>
        <v>1428000</v>
      </c>
      <c r="AF256" s="110">
        <f>'6.ВС'!AG314</f>
        <v>0</v>
      </c>
      <c r="AG256" s="110">
        <f>'6.ВС'!AH314</f>
        <v>0</v>
      </c>
      <c r="AH256" s="110">
        <f>'6.ВС'!AI314</f>
        <v>0</v>
      </c>
      <c r="AI256" s="110">
        <f>'6.ВС'!AJ314</f>
        <v>0</v>
      </c>
      <c r="AJ256" s="110">
        <f>'6.ВС'!AK314</f>
        <v>0</v>
      </c>
      <c r="AK256" s="110">
        <f>'6.ВС'!AL314</f>
        <v>0</v>
      </c>
      <c r="AL256" s="110">
        <f>'6.ВС'!AM314</f>
        <v>1428000</v>
      </c>
      <c r="AM256" s="110">
        <f>'6.ВС'!AN314</f>
        <v>1428000</v>
      </c>
      <c r="AN256" s="110">
        <f>'6.ВС'!AO314</f>
        <v>0</v>
      </c>
      <c r="AO256" s="110">
        <f>'6.ВС'!AP314</f>
        <v>0</v>
      </c>
      <c r="AP256" s="110">
        <f>'6.ВС'!AQ314</f>
        <v>0</v>
      </c>
      <c r="AQ256" s="110">
        <f>'6.ВС'!AR314</f>
        <v>1428000</v>
      </c>
      <c r="AR256" s="110">
        <f>'6.ВС'!AS314</f>
        <v>1428000</v>
      </c>
      <c r="AS256" s="110">
        <f>'6.ВС'!AT314</f>
        <v>0</v>
      </c>
      <c r="AT256" s="110">
        <f>'6.ВС'!AU314</f>
        <v>0</v>
      </c>
      <c r="AU256" s="110">
        <f>'6.ВС'!AV314</f>
        <v>0</v>
      </c>
      <c r="AV256" s="110">
        <f>'6.ВС'!AW314</f>
        <v>0</v>
      </c>
      <c r="AW256" s="110">
        <f>'6.ВС'!AX314</f>
        <v>0</v>
      </c>
      <c r="AX256" s="110">
        <f>'6.ВС'!AY314</f>
        <v>0</v>
      </c>
      <c r="AY256" s="110">
        <f>'6.ВС'!AR314</f>
        <v>1428000</v>
      </c>
      <c r="AZ256" s="110">
        <f>'6.ВС'!AS314</f>
        <v>1428000</v>
      </c>
      <c r="BA256" s="110">
        <f>'6.ВС'!AT314</f>
        <v>0</v>
      </c>
      <c r="BB256" s="110">
        <f>'6.ВС'!AU314</f>
        <v>0</v>
      </c>
    </row>
    <row r="257" spans="1:54" s="109" customFormat="1" ht="28.5" x14ac:dyDescent="0.25">
      <c r="A257" s="158" t="s">
        <v>103</v>
      </c>
      <c r="B257" s="146"/>
      <c r="C257" s="146"/>
      <c r="D257" s="146"/>
      <c r="E257" s="120">
        <v>851</v>
      </c>
      <c r="F257" s="25" t="s">
        <v>75</v>
      </c>
      <c r="G257" s="25"/>
      <c r="H257" s="90"/>
      <c r="I257" s="25"/>
      <c r="J257" s="26">
        <f>J258+J290</f>
        <v>21382668.420000002</v>
      </c>
      <c r="K257" s="26">
        <f t="shared" ref="K257:M257" si="404">K258+K290</f>
        <v>2502100</v>
      </c>
      <c r="L257" s="26">
        <f t="shared" si="404"/>
        <v>13280568.42</v>
      </c>
      <c r="M257" s="26">
        <f t="shared" si="404"/>
        <v>5600000</v>
      </c>
      <c r="N257" s="26">
        <f>N258+N290</f>
        <v>204613.58000000007</v>
      </c>
      <c r="O257" s="26">
        <f t="shared" ref="O257" si="405">O258+O290</f>
        <v>-350815</v>
      </c>
      <c r="P257" s="26">
        <f t="shared" ref="P257" si="406">P258+P290</f>
        <v>555428.58000000007</v>
      </c>
      <c r="Q257" s="26">
        <f t="shared" ref="Q257" si="407">Q258+Q290</f>
        <v>0</v>
      </c>
      <c r="R257" s="26">
        <f>R258+R290</f>
        <v>21587282</v>
      </c>
      <c r="S257" s="26">
        <f t="shared" ref="S257" si="408">S258+S290</f>
        <v>2151285</v>
      </c>
      <c r="T257" s="26">
        <f t="shared" ref="T257" si="409">T258+T290</f>
        <v>13835997</v>
      </c>
      <c r="U257" s="26">
        <f t="shared" ref="U257" si="410">U258+U290</f>
        <v>5600000</v>
      </c>
      <c r="V257" s="26"/>
      <c r="W257" s="26"/>
      <c r="X257" s="26"/>
      <c r="Y257" s="26"/>
      <c r="Z257" s="26"/>
      <c r="AA257" s="26"/>
      <c r="AB257" s="26"/>
      <c r="AC257" s="26"/>
      <c r="AD257" s="26">
        <f>AD258+AD290</f>
        <v>19461690.16</v>
      </c>
      <c r="AE257" s="26">
        <f t="shared" ref="AE257:AG257" si="411">AE258+AE290</f>
        <v>1613769</v>
      </c>
      <c r="AF257" s="26">
        <f t="shared" si="411"/>
        <v>12247921.16</v>
      </c>
      <c r="AG257" s="26">
        <f t="shared" si="411"/>
        <v>5600000</v>
      </c>
      <c r="AH257" s="26">
        <f t="shared" ref="AH257:AP257" si="412">AH258+AH290</f>
        <v>0.84</v>
      </c>
      <c r="AI257" s="26">
        <f t="shared" si="412"/>
        <v>0</v>
      </c>
      <c r="AJ257" s="26">
        <f t="shared" si="412"/>
        <v>0.84</v>
      </c>
      <c r="AK257" s="26">
        <f t="shared" si="412"/>
        <v>0</v>
      </c>
      <c r="AL257" s="26">
        <f t="shared" si="412"/>
        <v>19461691</v>
      </c>
      <c r="AM257" s="26">
        <f t="shared" si="412"/>
        <v>1613769</v>
      </c>
      <c r="AN257" s="26">
        <f t="shared" si="412"/>
        <v>12247922</v>
      </c>
      <c r="AO257" s="26">
        <f t="shared" si="412"/>
        <v>5600000</v>
      </c>
      <c r="AP257" s="26">
        <f t="shared" si="412"/>
        <v>0</v>
      </c>
      <c r="AQ257" s="26">
        <f>AQ258+AQ290</f>
        <v>20530985.949999999</v>
      </c>
      <c r="AR257" s="26">
        <f t="shared" ref="AR257:AT257" si="413">AR258+AR290</f>
        <v>2629600</v>
      </c>
      <c r="AS257" s="26">
        <f t="shared" si="413"/>
        <v>12301385.949999999</v>
      </c>
      <c r="AT257" s="26">
        <f t="shared" si="413"/>
        <v>5600000</v>
      </c>
      <c r="AU257" s="26">
        <f t="shared" ref="AU257:AX257" si="414">AU258+AU290</f>
        <v>0.05</v>
      </c>
      <c r="AV257" s="26">
        <f t="shared" si="414"/>
        <v>0</v>
      </c>
      <c r="AW257" s="26">
        <f t="shared" si="414"/>
        <v>0.05</v>
      </c>
      <c r="AX257" s="26">
        <f t="shared" si="414"/>
        <v>0</v>
      </c>
      <c r="AY257" s="26">
        <f>AY258+AY290</f>
        <v>20530985.949999999</v>
      </c>
      <c r="AZ257" s="26">
        <f t="shared" ref="AZ257:BB257" si="415">AZ258+AZ290</f>
        <v>2629600</v>
      </c>
      <c r="BA257" s="26">
        <f t="shared" si="415"/>
        <v>12301385.949999999</v>
      </c>
      <c r="BB257" s="26">
        <f t="shared" si="415"/>
        <v>5600000</v>
      </c>
    </row>
    <row r="258" spans="1:54" s="109" customFormat="1" x14ac:dyDescent="0.25">
      <c r="A258" s="158" t="s">
        <v>104</v>
      </c>
      <c r="B258" s="146"/>
      <c r="C258" s="146"/>
      <c r="D258" s="146"/>
      <c r="E258" s="120">
        <v>851</v>
      </c>
      <c r="F258" s="25" t="s">
        <v>75</v>
      </c>
      <c r="G258" s="25" t="s">
        <v>11</v>
      </c>
      <c r="H258" s="90"/>
      <c r="I258" s="25"/>
      <c r="J258" s="26">
        <f>J262+J265+J276+J259+J268+J273+J281+J284+J287</f>
        <v>21377668.420000002</v>
      </c>
      <c r="K258" s="26">
        <f t="shared" ref="K258:BB258" si="416">K262+K265+K276+K259+K268+K273+K281+K284+K287</f>
        <v>2502100</v>
      </c>
      <c r="L258" s="26">
        <f t="shared" si="416"/>
        <v>13275568.42</v>
      </c>
      <c r="M258" s="26">
        <f t="shared" si="416"/>
        <v>5600000</v>
      </c>
      <c r="N258" s="26">
        <f t="shared" si="416"/>
        <v>204613.58000000007</v>
      </c>
      <c r="O258" s="26">
        <f t="shared" si="416"/>
        <v>-350815</v>
      </c>
      <c r="P258" s="26">
        <f t="shared" si="416"/>
        <v>555428.58000000007</v>
      </c>
      <c r="Q258" s="26">
        <f t="shared" si="416"/>
        <v>0</v>
      </c>
      <c r="R258" s="26">
        <f t="shared" si="416"/>
        <v>21582282</v>
      </c>
      <c r="S258" s="26">
        <f t="shared" si="416"/>
        <v>2151285</v>
      </c>
      <c r="T258" s="26">
        <f t="shared" si="416"/>
        <v>13830997</v>
      </c>
      <c r="U258" s="26">
        <f t="shared" si="416"/>
        <v>5600000</v>
      </c>
      <c r="V258" s="26">
        <f t="shared" si="416"/>
        <v>0</v>
      </c>
      <c r="W258" s="26">
        <f t="shared" si="416"/>
        <v>0</v>
      </c>
      <c r="X258" s="26">
        <f t="shared" si="416"/>
        <v>0</v>
      </c>
      <c r="Y258" s="26">
        <f t="shared" si="416"/>
        <v>0</v>
      </c>
      <c r="Z258" s="26">
        <f t="shared" si="416"/>
        <v>0</v>
      </c>
      <c r="AA258" s="26">
        <f t="shared" si="416"/>
        <v>0</v>
      </c>
      <c r="AB258" s="26">
        <f t="shared" si="416"/>
        <v>0</v>
      </c>
      <c r="AC258" s="26">
        <f t="shared" si="416"/>
        <v>0</v>
      </c>
      <c r="AD258" s="26">
        <f t="shared" si="416"/>
        <v>19456690.16</v>
      </c>
      <c r="AE258" s="26">
        <f t="shared" si="416"/>
        <v>1613769</v>
      </c>
      <c r="AF258" s="26">
        <f t="shared" si="416"/>
        <v>12242921.16</v>
      </c>
      <c r="AG258" s="26">
        <f t="shared" si="416"/>
        <v>5600000</v>
      </c>
      <c r="AH258" s="26">
        <f t="shared" si="416"/>
        <v>0.84</v>
      </c>
      <c r="AI258" s="26">
        <f t="shared" si="416"/>
        <v>0</v>
      </c>
      <c r="AJ258" s="26">
        <f t="shared" si="416"/>
        <v>0.84</v>
      </c>
      <c r="AK258" s="26">
        <f t="shared" si="416"/>
        <v>0</v>
      </c>
      <c r="AL258" s="26">
        <f t="shared" si="416"/>
        <v>19456691</v>
      </c>
      <c r="AM258" s="26">
        <f t="shared" si="416"/>
        <v>1613769</v>
      </c>
      <c r="AN258" s="26">
        <f t="shared" si="416"/>
        <v>12242922</v>
      </c>
      <c r="AO258" s="26">
        <f t="shared" si="416"/>
        <v>5600000</v>
      </c>
      <c r="AP258" s="26">
        <f t="shared" si="416"/>
        <v>0</v>
      </c>
      <c r="AQ258" s="26">
        <f t="shared" si="416"/>
        <v>20525985.949999999</v>
      </c>
      <c r="AR258" s="26">
        <f t="shared" si="416"/>
        <v>2629600</v>
      </c>
      <c r="AS258" s="26">
        <f t="shared" si="416"/>
        <v>12296385.949999999</v>
      </c>
      <c r="AT258" s="26">
        <f t="shared" si="416"/>
        <v>5600000</v>
      </c>
      <c r="AU258" s="26">
        <f t="shared" si="416"/>
        <v>0.05</v>
      </c>
      <c r="AV258" s="26">
        <f t="shared" si="416"/>
        <v>0</v>
      </c>
      <c r="AW258" s="26">
        <f t="shared" si="416"/>
        <v>0.05</v>
      </c>
      <c r="AX258" s="26">
        <f t="shared" si="416"/>
        <v>0</v>
      </c>
      <c r="AY258" s="26">
        <f t="shared" si="416"/>
        <v>20525985.949999999</v>
      </c>
      <c r="AZ258" s="26">
        <f t="shared" si="416"/>
        <v>2629600</v>
      </c>
      <c r="BA258" s="26">
        <f t="shared" si="416"/>
        <v>12296385.949999999</v>
      </c>
      <c r="BB258" s="26">
        <f t="shared" si="416"/>
        <v>5600000</v>
      </c>
    </row>
    <row r="259" spans="1:54" s="109" customFormat="1" ht="180" hidden="1" x14ac:dyDescent="0.25">
      <c r="A259" s="155" t="s">
        <v>114</v>
      </c>
      <c r="B259" s="35"/>
      <c r="C259" s="35"/>
      <c r="D259" s="35"/>
      <c r="E259" s="120">
        <v>851</v>
      </c>
      <c r="F259" s="143" t="s">
        <v>75</v>
      </c>
      <c r="G259" s="143" t="s">
        <v>11</v>
      </c>
      <c r="H259" s="148" t="s">
        <v>115</v>
      </c>
      <c r="I259" s="143"/>
      <c r="J259" s="110">
        <f t="shared" ref="J259:BB260" si="417">J260</f>
        <v>129600</v>
      </c>
      <c r="K259" s="110">
        <f t="shared" si="417"/>
        <v>129600</v>
      </c>
      <c r="L259" s="110">
        <f t="shared" si="417"/>
        <v>0</v>
      </c>
      <c r="M259" s="110">
        <f t="shared" si="417"/>
        <v>0</v>
      </c>
      <c r="N259" s="110">
        <f t="shared" si="417"/>
        <v>0</v>
      </c>
      <c r="O259" s="110">
        <f t="shared" si="417"/>
        <v>0</v>
      </c>
      <c r="P259" s="110">
        <f t="shared" si="417"/>
        <v>0</v>
      </c>
      <c r="Q259" s="110">
        <f t="shared" si="417"/>
        <v>0</v>
      </c>
      <c r="R259" s="110">
        <f t="shared" si="417"/>
        <v>129600</v>
      </c>
      <c r="S259" s="110">
        <f t="shared" si="417"/>
        <v>129600</v>
      </c>
      <c r="T259" s="110">
        <f t="shared" si="417"/>
        <v>0</v>
      </c>
      <c r="U259" s="110">
        <f t="shared" si="417"/>
        <v>0</v>
      </c>
      <c r="V259" s="110"/>
      <c r="W259" s="110"/>
      <c r="X259" s="110"/>
      <c r="Y259" s="110"/>
      <c r="Z259" s="110"/>
      <c r="AA259" s="110"/>
      <c r="AB259" s="110"/>
      <c r="AC259" s="110"/>
      <c r="AD259" s="110">
        <f t="shared" si="417"/>
        <v>129600</v>
      </c>
      <c r="AE259" s="110">
        <f t="shared" si="417"/>
        <v>129600</v>
      </c>
      <c r="AF259" s="110">
        <f t="shared" si="417"/>
        <v>0</v>
      </c>
      <c r="AG259" s="110">
        <f t="shared" si="417"/>
        <v>0</v>
      </c>
      <c r="AH259" s="110">
        <f t="shared" si="417"/>
        <v>0</v>
      </c>
      <c r="AI259" s="110">
        <f t="shared" si="417"/>
        <v>0</v>
      </c>
      <c r="AJ259" s="110">
        <f t="shared" si="417"/>
        <v>0</v>
      </c>
      <c r="AK259" s="110">
        <f t="shared" si="417"/>
        <v>0</v>
      </c>
      <c r="AL259" s="110">
        <f t="shared" si="417"/>
        <v>129600</v>
      </c>
      <c r="AM259" s="110">
        <f t="shared" si="417"/>
        <v>129600</v>
      </c>
      <c r="AN259" s="110">
        <f t="shared" si="417"/>
        <v>0</v>
      </c>
      <c r="AO259" s="110">
        <f t="shared" si="417"/>
        <v>0</v>
      </c>
      <c r="AP259" s="110">
        <f t="shared" si="417"/>
        <v>0</v>
      </c>
      <c r="AQ259" s="110">
        <f t="shared" si="417"/>
        <v>129600</v>
      </c>
      <c r="AR259" s="110">
        <f t="shared" si="417"/>
        <v>129600</v>
      </c>
      <c r="AS259" s="110">
        <f t="shared" si="417"/>
        <v>0</v>
      </c>
      <c r="AT259" s="110">
        <f t="shared" si="417"/>
        <v>0</v>
      </c>
      <c r="AU259" s="110">
        <f t="shared" si="417"/>
        <v>0</v>
      </c>
      <c r="AV259" s="110">
        <f t="shared" si="417"/>
        <v>0</v>
      </c>
      <c r="AW259" s="110">
        <f t="shared" si="417"/>
        <v>0</v>
      </c>
      <c r="AX259" s="110">
        <f t="shared" si="417"/>
        <v>0</v>
      </c>
      <c r="AY259" s="110">
        <f t="shared" si="417"/>
        <v>129600</v>
      </c>
      <c r="AZ259" s="110">
        <f t="shared" si="417"/>
        <v>129600</v>
      </c>
      <c r="BA259" s="110">
        <f t="shared" si="417"/>
        <v>0</v>
      </c>
      <c r="BB259" s="110">
        <f t="shared" si="417"/>
        <v>0</v>
      </c>
    </row>
    <row r="260" spans="1:54" s="109" customFormat="1" ht="75" hidden="1" x14ac:dyDescent="0.25">
      <c r="A260" s="35" t="s">
        <v>53</v>
      </c>
      <c r="B260" s="35"/>
      <c r="C260" s="35"/>
      <c r="D260" s="35"/>
      <c r="E260" s="120">
        <v>851</v>
      </c>
      <c r="F260" s="143" t="s">
        <v>75</v>
      </c>
      <c r="G260" s="143" t="s">
        <v>11</v>
      </c>
      <c r="H260" s="148" t="s">
        <v>115</v>
      </c>
      <c r="I260" s="143" t="s">
        <v>107</v>
      </c>
      <c r="J260" s="110">
        <f t="shared" si="417"/>
        <v>129600</v>
      </c>
      <c r="K260" s="110">
        <f t="shared" si="417"/>
        <v>129600</v>
      </c>
      <c r="L260" s="110">
        <f t="shared" si="417"/>
        <v>0</v>
      </c>
      <c r="M260" s="110">
        <f t="shared" si="417"/>
        <v>0</v>
      </c>
      <c r="N260" s="110">
        <f t="shared" si="417"/>
        <v>0</v>
      </c>
      <c r="O260" s="110">
        <f t="shared" si="417"/>
        <v>0</v>
      </c>
      <c r="P260" s="110">
        <f t="shared" si="417"/>
        <v>0</v>
      </c>
      <c r="Q260" s="110">
        <f t="shared" si="417"/>
        <v>0</v>
      </c>
      <c r="R260" s="110">
        <f t="shared" si="417"/>
        <v>129600</v>
      </c>
      <c r="S260" s="110">
        <f t="shared" si="417"/>
        <v>129600</v>
      </c>
      <c r="T260" s="110">
        <f t="shared" si="417"/>
        <v>0</v>
      </c>
      <c r="U260" s="110">
        <f t="shared" si="417"/>
        <v>0</v>
      </c>
      <c r="V260" s="110"/>
      <c r="W260" s="110"/>
      <c r="X260" s="110"/>
      <c r="Y260" s="110"/>
      <c r="Z260" s="110"/>
      <c r="AA260" s="110"/>
      <c r="AB260" s="110"/>
      <c r="AC260" s="110"/>
      <c r="AD260" s="110">
        <f t="shared" si="417"/>
        <v>129600</v>
      </c>
      <c r="AE260" s="110">
        <f t="shared" si="417"/>
        <v>129600</v>
      </c>
      <c r="AF260" s="110">
        <f t="shared" si="417"/>
        <v>0</v>
      </c>
      <c r="AG260" s="110">
        <f t="shared" si="417"/>
        <v>0</v>
      </c>
      <c r="AH260" s="110">
        <f t="shared" si="417"/>
        <v>0</v>
      </c>
      <c r="AI260" s="110">
        <f t="shared" si="417"/>
        <v>0</v>
      </c>
      <c r="AJ260" s="110">
        <f t="shared" si="417"/>
        <v>0</v>
      </c>
      <c r="AK260" s="110">
        <f t="shared" si="417"/>
        <v>0</v>
      </c>
      <c r="AL260" s="110">
        <f t="shared" si="417"/>
        <v>129600</v>
      </c>
      <c r="AM260" s="110">
        <f t="shared" si="417"/>
        <v>129600</v>
      </c>
      <c r="AN260" s="110">
        <f t="shared" si="417"/>
        <v>0</v>
      </c>
      <c r="AO260" s="110">
        <f t="shared" si="417"/>
        <v>0</v>
      </c>
      <c r="AP260" s="110">
        <f t="shared" si="417"/>
        <v>0</v>
      </c>
      <c r="AQ260" s="110">
        <f t="shared" si="417"/>
        <v>129600</v>
      </c>
      <c r="AR260" s="110">
        <f t="shared" si="417"/>
        <v>129600</v>
      </c>
      <c r="AS260" s="110">
        <f t="shared" si="417"/>
        <v>0</v>
      </c>
      <c r="AT260" s="110">
        <f t="shared" si="417"/>
        <v>0</v>
      </c>
      <c r="AU260" s="110">
        <f t="shared" si="417"/>
        <v>0</v>
      </c>
      <c r="AV260" s="110">
        <f t="shared" si="417"/>
        <v>0</v>
      </c>
      <c r="AW260" s="110">
        <f t="shared" si="417"/>
        <v>0</v>
      </c>
      <c r="AX260" s="110">
        <f t="shared" si="417"/>
        <v>0</v>
      </c>
      <c r="AY260" s="110">
        <f t="shared" si="417"/>
        <v>129600</v>
      </c>
      <c r="AZ260" s="110">
        <f t="shared" si="417"/>
        <v>129600</v>
      </c>
      <c r="BA260" s="110">
        <f t="shared" si="417"/>
        <v>0</v>
      </c>
      <c r="BB260" s="110">
        <f t="shared" si="417"/>
        <v>0</v>
      </c>
    </row>
    <row r="261" spans="1:54" s="109" customFormat="1" ht="30" hidden="1" x14ac:dyDescent="0.25">
      <c r="A261" s="35" t="s">
        <v>108</v>
      </c>
      <c r="B261" s="35"/>
      <c r="C261" s="35"/>
      <c r="D261" s="35"/>
      <c r="E261" s="120">
        <v>851</v>
      </c>
      <c r="F261" s="143" t="s">
        <v>75</v>
      </c>
      <c r="G261" s="143" t="s">
        <v>11</v>
      </c>
      <c r="H261" s="148" t="s">
        <v>115</v>
      </c>
      <c r="I261" s="143" t="s">
        <v>109</v>
      </c>
      <c r="J261" s="110">
        <f>'6.ВС'!J139</f>
        <v>129600</v>
      </c>
      <c r="K261" s="110">
        <f>'6.ВС'!K139</f>
        <v>129600</v>
      </c>
      <c r="L261" s="110">
        <f>'6.ВС'!L139</f>
        <v>0</v>
      </c>
      <c r="M261" s="110">
        <f>'6.ВС'!M139</f>
        <v>0</v>
      </c>
      <c r="N261" s="110">
        <f>'6.ВС'!N139</f>
        <v>0</v>
      </c>
      <c r="O261" s="110">
        <f>'6.ВС'!O139</f>
        <v>0</v>
      </c>
      <c r="P261" s="110">
        <f>'6.ВС'!P139</f>
        <v>0</v>
      </c>
      <c r="Q261" s="110">
        <f>'6.ВС'!Q139</f>
        <v>0</v>
      </c>
      <c r="R261" s="110">
        <f>'6.ВС'!R139</f>
        <v>129600</v>
      </c>
      <c r="S261" s="110">
        <f>'6.ВС'!S139</f>
        <v>129600</v>
      </c>
      <c r="T261" s="110">
        <f>'6.ВС'!T139</f>
        <v>0</v>
      </c>
      <c r="U261" s="110">
        <f>'6.ВС'!U139</f>
        <v>0</v>
      </c>
      <c r="V261" s="110"/>
      <c r="W261" s="110"/>
      <c r="X261" s="110"/>
      <c r="Y261" s="110"/>
      <c r="Z261" s="110"/>
      <c r="AA261" s="110"/>
      <c r="AB261" s="110"/>
      <c r="AC261" s="110"/>
      <c r="AD261" s="110">
        <f>'6.ВС'!AE139</f>
        <v>129600</v>
      </c>
      <c r="AE261" s="110">
        <f>'6.ВС'!AF139</f>
        <v>129600</v>
      </c>
      <c r="AF261" s="110">
        <f>'6.ВС'!AG139</f>
        <v>0</v>
      </c>
      <c r="AG261" s="110">
        <f>'6.ВС'!AH139</f>
        <v>0</v>
      </c>
      <c r="AH261" s="110">
        <f>'6.ВС'!AI139</f>
        <v>0</v>
      </c>
      <c r="AI261" s="110">
        <f>'6.ВС'!AJ139</f>
        <v>0</v>
      </c>
      <c r="AJ261" s="110">
        <f>'6.ВС'!AK139</f>
        <v>0</v>
      </c>
      <c r="AK261" s="110">
        <f>'6.ВС'!AL139</f>
        <v>0</v>
      </c>
      <c r="AL261" s="110">
        <f>'6.ВС'!AM139</f>
        <v>129600</v>
      </c>
      <c r="AM261" s="110">
        <f>'6.ВС'!AN139</f>
        <v>129600</v>
      </c>
      <c r="AN261" s="110">
        <f>'6.ВС'!AO139</f>
        <v>0</v>
      </c>
      <c r="AO261" s="110">
        <f>'6.ВС'!AP139</f>
        <v>0</v>
      </c>
      <c r="AP261" s="110">
        <f>'6.ВС'!AQ139</f>
        <v>0</v>
      </c>
      <c r="AQ261" s="110">
        <f>'6.ВС'!AR139</f>
        <v>129600</v>
      </c>
      <c r="AR261" s="110">
        <f>'6.ВС'!AS139</f>
        <v>129600</v>
      </c>
      <c r="AS261" s="110">
        <f>'6.ВС'!AT139</f>
        <v>0</v>
      </c>
      <c r="AT261" s="110">
        <f>'6.ВС'!AU139</f>
        <v>0</v>
      </c>
      <c r="AU261" s="110">
        <f>'6.ВС'!AV139</f>
        <v>0</v>
      </c>
      <c r="AV261" s="110">
        <f>'6.ВС'!AW139</f>
        <v>0</v>
      </c>
      <c r="AW261" s="110">
        <f>'6.ВС'!AX139</f>
        <v>0</v>
      </c>
      <c r="AX261" s="110">
        <f>'6.ВС'!AY139</f>
        <v>0</v>
      </c>
      <c r="AY261" s="110">
        <f>'6.ВС'!AR139</f>
        <v>129600</v>
      </c>
      <c r="AZ261" s="110">
        <f>'6.ВС'!AS139</f>
        <v>129600</v>
      </c>
      <c r="BA261" s="110">
        <f>'6.ВС'!AT139</f>
        <v>0</v>
      </c>
      <c r="BB261" s="110">
        <f>'6.ВС'!AU139</f>
        <v>0</v>
      </c>
    </row>
    <row r="262" spans="1:54" s="109" customFormat="1" x14ac:dyDescent="0.25">
      <c r="A262" s="155" t="s">
        <v>105</v>
      </c>
      <c r="B262" s="35"/>
      <c r="C262" s="35"/>
      <c r="D262" s="35"/>
      <c r="E262" s="120">
        <v>851</v>
      </c>
      <c r="F262" s="143" t="s">
        <v>75</v>
      </c>
      <c r="G262" s="143" t="s">
        <v>11</v>
      </c>
      <c r="H262" s="148" t="s">
        <v>106</v>
      </c>
      <c r="I262" s="143"/>
      <c r="J262" s="110">
        <f t="shared" ref="J262:BB262" si="418">J263</f>
        <v>6937900</v>
      </c>
      <c r="K262" s="110">
        <f t="shared" si="418"/>
        <v>0</v>
      </c>
      <c r="L262" s="110">
        <f t="shared" si="418"/>
        <v>6937900</v>
      </c>
      <c r="M262" s="110">
        <f t="shared" si="418"/>
        <v>0</v>
      </c>
      <c r="N262" s="110">
        <f t="shared" si="418"/>
        <v>100000</v>
      </c>
      <c r="O262" s="110">
        <f t="shared" si="418"/>
        <v>0</v>
      </c>
      <c r="P262" s="110">
        <f t="shared" si="418"/>
        <v>100000</v>
      </c>
      <c r="Q262" s="110">
        <f t="shared" si="418"/>
        <v>0</v>
      </c>
      <c r="R262" s="110">
        <f t="shared" si="418"/>
        <v>7037900</v>
      </c>
      <c r="S262" s="110">
        <f t="shared" si="418"/>
        <v>0</v>
      </c>
      <c r="T262" s="110">
        <f t="shared" si="418"/>
        <v>7037900</v>
      </c>
      <c r="U262" s="110">
        <f t="shared" si="418"/>
        <v>0</v>
      </c>
      <c r="V262" s="110"/>
      <c r="W262" s="110"/>
      <c r="X262" s="110"/>
      <c r="Y262" s="110"/>
      <c r="Z262" s="110"/>
      <c r="AA262" s="110"/>
      <c r="AB262" s="110"/>
      <c r="AC262" s="110"/>
      <c r="AD262" s="110">
        <f t="shared" si="418"/>
        <v>6532460</v>
      </c>
      <c r="AE262" s="110">
        <f t="shared" si="418"/>
        <v>0</v>
      </c>
      <c r="AF262" s="110">
        <f t="shared" si="418"/>
        <v>6532460</v>
      </c>
      <c r="AG262" s="110">
        <f t="shared" si="418"/>
        <v>0</v>
      </c>
      <c r="AH262" s="110">
        <f t="shared" si="418"/>
        <v>0</v>
      </c>
      <c r="AI262" s="110">
        <f t="shared" si="418"/>
        <v>0</v>
      </c>
      <c r="AJ262" s="110">
        <f t="shared" si="418"/>
        <v>0</v>
      </c>
      <c r="AK262" s="110">
        <f t="shared" si="418"/>
        <v>0</v>
      </c>
      <c r="AL262" s="110">
        <f t="shared" si="418"/>
        <v>6532460</v>
      </c>
      <c r="AM262" s="110">
        <f t="shared" si="418"/>
        <v>0</v>
      </c>
      <c r="AN262" s="110">
        <f t="shared" si="418"/>
        <v>6532460</v>
      </c>
      <c r="AO262" s="110">
        <f t="shared" si="418"/>
        <v>0</v>
      </c>
      <c r="AP262" s="110">
        <f t="shared" si="418"/>
        <v>0</v>
      </c>
      <c r="AQ262" s="110">
        <f t="shared" si="418"/>
        <v>6532460</v>
      </c>
      <c r="AR262" s="110">
        <f t="shared" si="418"/>
        <v>0</v>
      </c>
      <c r="AS262" s="110">
        <f t="shared" si="418"/>
        <v>6532460</v>
      </c>
      <c r="AT262" s="110">
        <f t="shared" si="418"/>
        <v>0</v>
      </c>
      <c r="AU262" s="110">
        <f t="shared" si="418"/>
        <v>0</v>
      </c>
      <c r="AV262" s="110">
        <f t="shared" si="418"/>
        <v>0</v>
      </c>
      <c r="AW262" s="110">
        <f t="shared" si="418"/>
        <v>0</v>
      </c>
      <c r="AX262" s="110">
        <f t="shared" si="418"/>
        <v>0</v>
      </c>
      <c r="AY262" s="110">
        <f t="shared" si="418"/>
        <v>6532460</v>
      </c>
      <c r="AZ262" s="110">
        <f t="shared" si="418"/>
        <v>0</v>
      </c>
      <c r="BA262" s="110">
        <f t="shared" si="418"/>
        <v>6532460</v>
      </c>
      <c r="BB262" s="110">
        <f t="shared" si="418"/>
        <v>0</v>
      </c>
    </row>
    <row r="263" spans="1:54" s="109" customFormat="1" ht="75" x14ac:dyDescent="0.25">
      <c r="A263" s="35" t="s">
        <v>53</v>
      </c>
      <c r="B263" s="146"/>
      <c r="C263" s="146"/>
      <c r="D263" s="146"/>
      <c r="E263" s="120">
        <v>851</v>
      </c>
      <c r="F263" s="143" t="s">
        <v>75</v>
      </c>
      <c r="G263" s="143" t="s">
        <v>11</v>
      </c>
      <c r="H263" s="148" t="s">
        <v>106</v>
      </c>
      <c r="I263" s="143" t="s">
        <v>107</v>
      </c>
      <c r="J263" s="110">
        <f t="shared" ref="J263:BB263" si="419">J264</f>
        <v>6937900</v>
      </c>
      <c r="K263" s="110">
        <f t="shared" si="419"/>
        <v>0</v>
      </c>
      <c r="L263" s="110">
        <f t="shared" si="419"/>
        <v>6937900</v>
      </c>
      <c r="M263" s="110">
        <f t="shared" si="419"/>
        <v>0</v>
      </c>
      <c r="N263" s="110">
        <f t="shared" si="419"/>
        <v>100000</v>
      </c>
      <c r="O263" s="110">
        <f t="shared" si="419"/>
        <v>0</v>
      </c>
      <c r="P263" s="110">
        <f t="shared" si="419"/>
        <v>100000</v>
      </c>
      <c r="Q263" s="110">
        <f t="shared" si="419"/>
        <v>0</v>
      </c>
      <c r="R263" s="110">
        <f t="shared" si="419"/>
        <v>7037900</v>
      </c>
      <c r="S263" s="110">
        <f t="shared" si="419"/>
        <v>0</v>
      </c>
      <c r="T263" s="110">
        <f t="shared" si="419"/>
        <v>7037900</v>
      </c>
      <c r="U263" s="110">
        <f t="shared" si="419"/>
        <v>0</v>
      </c>
      <c r="V263" s="110"/>
      <c r="W263" s="110"/>
      <c r="X263" s="110"/>
      <c r="Y263" s="110"/>
      <c r="Z263" s="110"/>
      <c r="AA263" s="110"/>
      <c r="AB263" s="110"/>
      <c r="AC263" s="110"/>
      <c r="AD263" s="110">
        <f t="shared" si="419"/>
        <v>6532460</v>
      </c>
      <c r="AE263" s="110">
        <f t="shared" si="419"/>
        <v>0</v>
      </c>
      <c r="AF263" s="110">
        <f t="shared" si="419"/>
        <v>6532460</v>
      </c>
      <c r="AG263" s="110">
        <f t="shared" si="419"/>
        <v>0</v>
      </c>
      <c r="AH263" s="110">
        <f t="shared" si="419"/>
        <v>0</v>
      </c>
      <c r="AI263" s="110">
        <f t="shared" si="419"/>
        <v>0</v>
      </c>
      <c r="AJ263" s="110">
        <f t="shared" si="419"/>
        <v>0</v>
      </c>
      <c r="AK263" s="110">
        <f t="shared" si="419"/>
        <v>0</v>
      </c>
      <c r="AL263" s="110">
        <f t="shared" si="419"/>
        <v>6532460</v>
      </c>
      <c r="AM263" s="110">
        <f t="shared" si="419"/>
        <v>0</v>
      </c>
      <c r="AN263" s="110">
        <f t="shared" si="419"/>
        <v>6532460</v>
      </c>
      <c r="AO263" s="110">
        <f t="shared" si="419"/>
        <v>0</v>
      </c>
      <c r="AP263" s="110">
        <f t="shared" si="419"/>
        <v>0</v>
      </c>
      <c r="AQ263" s="110">
        <f t="shared" si="419"/>
        <v>6532460</v>
      </c>
      <c r="AR263" s="110">
        <f t="shared" si="419"/>
        <v>0</v>
      </c>
      <c r="AS263" s="110">
        <f t="shared" si="419"/>
        <v>6532460</v>
      </c>
      <c r="AT263" s="110">
        <f t="shared" si="419"/>
        <v>0</v>
      </c>
      <c r="AU263" s="110">
        <f t="shared" si="419"/>
        <v>0</v>
      </c>
      <c r="AV263" s="110">
        <f t="shared" si="419"/>
        <v>0</v>
      </c>
      <c r="AW263" s="110">
        <f t="shared" si="419"/>
        <v>0</v>
      </c>
      <c r="AX263" s="110">
        <f t="shared" si="419"/>
        <v>0</v>
      </c>
      <c r="AY263" s="110">
        <f t="shared" si="419"/>
        <v>6532460</v>
      </c>
      <c r="AZ263" s="110">
        <f t="shared" si="419"/>
        <v>0</v>
      </c>
      <c r="BA263" s="110">
        <f t="shared" si="419"/>
        <v>6532460</v>
      </c>
      <c r="BB263" s="110">
        <f t="shared" si="419"/>
        <v>0</v>
      </c>
    </row>
    <row r="264" spans="1:54" s="109" customFormat="1" ht="30" x14ac:dyDescent="0.25">
      <c r="A264" s="35" t="s">
        <v>108</v>
      </c>
      <c r="B264" s="146"/>
      <c r="C264" s="146"/>
      <c r="D264" s="146"/>
      <c r="E264" s="120">
        <v>851</v>
      </c>
      <c r="F264" s="143" t="s">
        <v>75</v>
      </c>
      <c r="G264" s="143" t="s">
        <v>11</v>
      </c>
      <c r="H264" s="148" t="s">
        <v>106</v>
      </c>
      <c r="I264" s="143" t="s">
        <v>109</v>
      </c>
      <c r="J264" s="110">
        <f>'6.ВС'!J142</f>
        <v>6937900</v>
      </c>
      <c r="K264" s="110">
        <f>'6.ВС'!K142</f>
        <v>0</v>
      </c>
      <c r="L264" s="110">
        <f>'6.ВС'!L142</f>
        <v>6937900</v>
      </c>
      <c r="M264" s="110">
        <f>'6.ВС'!M142</f>
        <v>0</v>
      </c>
      <c r="N264" s="110">
        <f>'6.ВС'!N142</f>
        <v>100000</v>
      </c>
      <c r="O264" s="110">
        <f>'6.ВС'!O142</f>
        <v>0</v>
      </c>
      <c r="P264" s="110">
        <f>'6.ВС'!P142</f>
        <v>100000</v>
      </c>
      <c r="Q264" s="110">
        <f>'6.ВС'!Q142</f>
        <v>0</v>
      </c>
      <c r="R264" s="110">
        <f>'6.ВС'!R142</f>
        <v>7037900</v>
      </c>
      <c r="S264" s="110">
        <f>'6.ВС'!S142</f>
        <v>0</v>
      </c>
      <c r="T264" s="110">
        <f>'6.ВС'!T142</f>
        <v>7037900</v>
      </c>
      <c r="U264" s="110">
        <f>'6.ВС'!U142</f>
        <v>0</v>
      </c>
      <c r="V264" s="110"/>
      <c r="W264" s="110"/>
      <c r="X264" s="110"/>
      <c r="Y264" s="110"/>
      <c r="Z264" s="110"/>
      <c r="AA264" s="110"/>
      <c r="AB264" s="110"/>
      <c r="AC264" s="110"/>
      <c r="AD264" s="110">
        <f>'6.ВС'!AE142</f>
        <v>6532460</v>
      </c>
      <c r="AE264" s="110">
        <f>'6.ВС'!AF142</f>
        <v>0</v>
      </c>
      <c r="AF264" s="110">
        <f>'6.ВС'!AG142</f>
        <v>6532460</v>
      </c>
      <c r="AG264" s="110">
        <f>'6.ВС'!AH142</f>
        <v>0</v>
      </c>
      <c r="AH264" s="110">
        <f>'6.ВС'!AI142</f>
        <v>0</v>
      </c>
      <c r="AI264" s="110">
        <f>'6.ВС'!AJ142</f>
        <v>0</v>
      </c>
      <c r="AJ264" s="110">
        <f>'6.ВС'!AK142</f>
        <v>0</v>
      </c>
      <c r="AK264" s="110">
        <f>'6.ВС'!AL142</f>
        <v>0</v>
      </c>
      <c r="AL264" s="110">
        <f>'6.ВС'!AM142</f>
        <v>6532460</v>
      </c>
      <c r="AM264" s="110">
        <f>'6.ВС'!AN142</f>
        <v>0</v>
      </c>
      <c r="AN264" s="110">
        <f>'6.ВС'!AO142</f>
        <v>6532460</v>
      </c>
      <c r="AO264" s="110">
        <f>'6.ВС'!AP142</f>
        <v>0</v>
      </c>
      <c r="AP264" s="110">
        <f>'6.ВС'!AQ142</f>
        <v>0</v>
      </c>
      <c r="AQ264" s="110">
        <f>'6.ВС'!AR142</f>
        <v>6532460</v>
      </c>
      <c r="AR264" s="110">
        <f>'6.ВС'!AS142</f>
        <v>0</v>
      </c>
      <c r="AS264" s="110">
        <f>'6.ВС'!AT142</f>
        <v>6532460</v>
      </c>
      <c r="AT264" s="110">
        <f>'6.ВС'!AU142</f>
        <v>0</v>
      </c>
      <c r="AU264" s="110">
        <f>'6.ВС'!AV142</f>
        <v>0</v>
      </c>
      <c r="AV264" s="110">
        <f>'6.ВС'!AW142</f>
        <v>0</v>
      </c>
      <c r="AW264" s="110">
        <f>'6.ВС'!AX142</f>
        <v>0</v>
      </c>
      <c r="AX264" s="110">
        <f>'6.ВС'!AY142</f>
        <v>0</v>
      </c>
      <c r="AY264" s="110">
        <f>'6.ВС'!AR142</f>
        <v>6532460</v>
      </c>
      <c r="AZ264" s="110">
        <f>'6.ВС'!AS142</f>
        <v>0</v>
      </c>
      <c r="BA264" s="110">
        <f>'6.ВС'!AT142</f>
        <v>6532460</v>
      </c>
      <c r="BB264" s="110">
        <f>'6.ВС'!AU142</f>
        <v>0</v>
      </c>
    </row>
    <row r="265" spans="1:54" s="109" customFormat="1" ht="30" x14ac:dyDescent="0.25">
      <c r="A265" s="155" t="s">
        <v>110</v>
      </c>
      <c r="B265" s="35"/>
      <c r="C265" s="35"/>
      <c r="D265" s="35"/>
      <c r="E265" s="120">
        <v>851</v>
      </c>
      <c r="F265" s="143" t="s">
        <v>75</v>
      </c>
      <c r="G265" s="143" t="s">
        <v>11</v>
      </c>
      <c r="H265" s="148" t="s">
        <v>111</v>
      </c>
      <c r="I265" s="143"/>
      <c r="J265" s="110">
        <f t="shared" ref="J265:BB266" si="420">J266</f>
        <v>5980300</v>
      </c>
      <c r="K265" s="110">
        <f t="shared" si="420"/>
        <v>0</v>
      </c>
      <c r="L265" s="110">
        <f t="shared" si="420"/>
        <v>5980300</v>
      </c>
      <c r="M265" s="110">
        <f t="shared" si="420"/>
        <v>0</v>
      </c>
      <c r="N265" s="110">
        <f t="shared" si="420"/>
        <v>55967</v>
      </c>
      <c r="O265" s="110">
        <f t="shared" si="420"/>
        <v>0</v>
      </c>
      <c r="P265" s="110">
        <f t="shared" si="420"/>
        <v>55967</v>
      </c>
      <c r="Q265" s="110">
        <f t="shared" si="420"/>
        <v>0</v>
      </c>
      <c r="R265" s="110">
        <f t="shared" si="420"/>
        <v>6036267</v>
      </c>
      <c r="S265" s="110">
        <f t="shared" si="420"/>
        <v>0</v>
      </c>
      <c r="T265" s="110">
        <f t="shared" si="420"/>
        <v>6036267</v>
      </c>
      <c r="U265" s="110">
        <f t="shared" si="420"/>
        <v>0</v>
      </c>
      <c r="V265" s="110"/>
      <c r="W265" s="110"/>
      <c r="X265" s="110"/>
      <c r="Y265" s="110"/>
      <c r="Z265" s="110"/>
      <c r="AA265" s="110"/>
      <c r="AB265" s="110"/>
      <c r="AC265" s="110"/>
      <c r="AD265" s="110">
        <f t="shared" si="420"/>
        <v>5632347</v>
      </c>
      <c r="AE265" s="110">
        <f t="shared" si="420"/>
        <v>0</v>
      </c>
      <c r="AF265" s="110">
        <f t="shared" si="420"/>
        <v>5632347</v>
      </c>
      <c r="AG265" s="110">
        <f t="shared" si="420"/>
        <v>0</v>
      </c>
      <c r="AH265" s="110">
        <f t="shared" si="420"/>
        <v>0</v>
      </c>
      <c r="AI265" s="110">
        <f t="shared" si="420"/>
        <v>0</v>
      </c>
      <c r="AJ265" s="110">
        <f t="shared" si="420"/>
        <v>0</v>
      </c>
      <c r="AK265" s="110">
        <f t="shared" si="420"/>
        <v>0</v>
      </c>
      <c r="AL265" s="110">
        <f t="shared" si="420"/>
        <v>5632347</v>
      </c>
      <c r="AM265" s="110">
        <f t="shared" si="420"/>
        <v>0</v>
      </c>
      <c r="AN265" s="110">
        <f t="shared" si="420"/>
        <v>5632347</v>
      </c>
      <c r="AO265" s="110">
        <f t="shared" si="420"/>
        <v>0</v>
      </c>
      <c r="AP265" s="110">
        <f t="shared" si="420"/>
        <v>0</v>
      </c>
      <c r="AQ265" s="110">
        <f t="shared" si="420"/>
        <v>5632347</v>
      </c>
      <c r="AR265" s="110">
        <f t="shared" si="420"/>
        <v>0</v>
      </c>
      <c r="AS265" s="110">
        <f t="shared" si="420"/>
        <v>5632347</v>
      </c>
      <c r="AT265" s="110">
        <f t="shared" si="420"/>
        <v>0</v>
      </c>
      <c r="AU265" s="110">
        <f t="shared" si="420"/>
        <v>0</v>
      </c>
      <c r="AV265" s="110">
        <f t="shared" si="420"/>
        <v>0</v>
      </c>
      <c r="AW265" s="110">
        <f t="shared" si="420"/>
        <v>0</v>
      </c>
      <c r="AX265" s="110">
        <f t="shared" si="420"/>
        <v>0</v>
      </c>
      <c r="AY265" s="110">
        <f t="shared" si="420"/>
        <v>5632347</v>
      </c>
      <c r="AZ265" s="110">
        <f t="shared" si="420"/>
        <v>0</v>
      </c>
      <c r="BA265" s="110">
        <f t="shared" si="420"/>
        <v>5632347</v>
      </c>
      <c r="BB265" s="110">
        <f t="shared" si="420"/>
        <v>0</v>
      </c>
    </row>
    <row r="266" spans="1:54" s="109" customFormat="1" ht="75" x14ac:dyDescent="0.25">
      <c r="A266" s="35" t="s">
        <v>53</v>
      </c>
      <c r="B266" s="35"/>
      <c r="C266" s="35"/>
      <c r="D266" s="35"/>
      <c r="E266" s="120">
        <v>851</v>
      </c>
      <c r="F266" s="143" t="s">
        <v>75</v>
      </c>
      <c r="G266" s="143" t="s">
        <v>11</v>
      </c>
      <c r="H266" s="148" t="s">
        <v>111</v>
      </c>
      <c r="I266" s="36">
        <v>600</v>
      </c>
      <c r="J266" s="110">
        <f t="shared" si="420"/>
        <v>5980300</v>
      </c>
      <c r="K266" s="110">
        <f t="shared" si="420"/>
        <v>0</v>
      </c>
      <c r="L266" s="110">
        <f t="shared" si="420"/>
        <v>5980300</v>
      </c>
      <c r="M266" s="110">
        <f t="shared" si="420"/>
        <v>0</v>
      </c>
      <c r="N266" s="110">
        <f t="shared" si="420"/>
        <v>55967</v>
      </c>
      <c r="O266" s="110">
        <f t="shared" si="420"/>
        <v>0</v>
      </c>
      <c r="P266" s="110">
        <f t="shared" si="420"/>
        <v>55967</v>
      </c>
      <c r="Q266" s="110">
        <f t="shared" si="420"/>
        <v>0</v>
      </c>
      <c r="R266" s="110">
        <f t="shared" si="420"/>
        <v>6036267</v>
      </c>
      <c r="S266" s="110">
        <f t="shared" si="420"/>
        <v>0</v>
      </c>
      <c r="T266" s="110">
        <f t="shared" si="420"/>
        <v>6036267</v>
      </c>
      <c r="U266" s="110">
        <f t="shared" si="420"/>
        <v>0</v>
      </c>
      <c r="V266" s="110"/>
      <c r="W266" s="110"/>
      <c r="X266" s="110"/>
      <c r="Y266" s="110"/>
      <c r="Z266" s="110"/>
      <c r="AA266" s="110"/>
      <c r="AB266" s="110"/>
      <c r="AC266" s="110"/>
      <c r="AD266" s="110">
        <f t="shared" si="420"/>
        <v>5632347</v>
      </c>
      <c r="AE266" s="110">
        <f t="shared" si="420"/>
        <v>0</v>
      </c>
      <c r="AF266" s="110">
        <f t="shared" si="420"/>
        <v>5632347</v>
      </c>
      <c r="AG266" s="110">
        <f t="shared" si="420"/>
        <v>0</v>
      </c>
      <c r="AH266" s="110">
        <f t="shared" si="420"/>
        <v>0</v>
      </c>
      <c r="AI266" s="110">
        <f t="shared" si="420"/>
        <v>0</v>
      </c>
      <c r="AJ266" s="110">
        <f t="shared" si="420"/>
        <v>0</v>
      </c>
      <c r="AK266" s="110">
        <f t="shared" si="420"/>
        <v>0</v>
      </c>
      <c r="AL266" s="110">
        <f t="shared" si="420"/>
        <v>5632347</v>
      </c>
      <c r="AM266" s="110">
        <f t="shared" si="420"/>
        <v>0</v>
      </c>
      <c r="AN266" s="110">
        <f t="shared" si="420"/>
        <v>5632347</v>
      </c>
      <c r="AO266" s="110">
        <f t="shared" si="420"/>
        <v>0</v>
      </c>
      <c r="AP266" s="110">
        <f t="shared" si="420"/>
        <v>0</v>
      </c>
      <c r="AQ266" s="110">
        <f t="shared" si="420"/>
        <v>5632347</v>
      </c>
      <c r="AR266" s="110">
        <f t="shared" si="420"/>
        <v>0</v>
      </c>
      <c r="AS266" s="110">
        <f t="shared" si="420"/>
        <v>5632347</v>
      </c>
      <c r="AT266" s="110">
        <f t="shared" si="420"/>
        <v>0</v>
      </c>
      <c r="AU266" s="110">
        <f t="shared" si="420"/>
        <v>0</v>
      </c>
      <c r="AV266" s="110">
        <f t="shared" si="420"/>
        <v>0</v>
      </c>
      <c r="AW266" s="110">
        <f t="shared" si="420"/>
        <v>0</v>
      </c>
      <c r="AX266" s="110">
        <f t="shared" si="420"/>
        <v>0</v>
      </c>
      <c r="AY266" s="110">
        <f t="shared" si="420"/>
        <v>5632347</v>
      </c>
      <c r="AZ266" s="110">
        <f t="shared" si="420"/>
        <v>0</v>
      </c>
      <c r="BA266" s="110">
        <f t="shared" si="420"/>
        <v>5632347</v>
      </c>
      <c r="BB266" s="110">
        <f t="shared" si="420"/>
        <v>0</v>
      </c>
    </row>
    <row r="267" spans="1:54" s="109" customFormat="1" ht="30" x14ac:dyDescent="0.25">
      <c r="A267" s="35" t="s">
        <v>108</v>
      </c>
      <c r="B267" s="35"/>
      <c r="C267" s="35"/>
      <c r="D267" s="35"/>
      <c r="E267" s="120">
        <v>851</v>
      </c>
      <c r="F267" s="143" t="s">
        <v>75</v>
      </c>
      <c r="G267" s="143" t="s">
        <v>11</v>
      </c>
      <c r="H267" s="148" t="s">
        <v>111</v>
      </c>
      <c r="I267" s="143" t="s">
        <v>109</v>
      </c>
      <c r="J267" s="110">
        <f>'6.ВС'!J145</f>
        <v>5980300</v>
      </c>
      <c r="K267" s="110">
        <f>'6.ВС'!K145</f>
        <v>0</v>
      </c>
      <c r="L267" s="110">
        <f>'6.ВС'!L145</f>
        <v>5980300</v>
      </c>
      <c r="M267" s="110">
        <f>'6.ВС'!M145</f>
        <v>0</v>
      </c>
      <c r="N267" s="110">
        <f>'6.ВС'!N145</f>
        <v>55967</v>
      </c>
      <c r="O267" s="110">
        <f>'6.ВС'!O145</f>
        <v>0</v>
      </c>
      <c r="P267" s="110">
        <f>'6.ВС'!P145</f>
        <v>55967</v>
      </c>
      <c r="Q267" s="110">
        <f>'6.ВС'!Q145</f>
        <v>0</v>
      </c>
      <c r="R267" s="110">
        <f>'6.ВС'!R145</f>
        <v>6036267</v>
      </c>
      <c r="S267" s="110">
        <f>'6.ВС'!S145</f>
        <v>0</v>
      </c>
      <c r="T267" s="110">
        <f>'6.ВС'!T145</f>
        <v>6036267</v>
      </c>
      <c r="U267" s="110">
        <f>'6.ВС'!U145</f>
        <v>0</v>
      </c>
      <c r="V267" s="110"/>
      <c r="W267" s="110"/>
      <c r="X267" s="110"/>
      <c r="Y267" s="110"/>
      <c r="Z267" s="110"/>
      <c r="AA267" s="110"/>
      <c r="AB267" s="110"/>
      <c r="AC267" s="110"/>
      <c r="AD267" s="110">
        <f>'6.ВС'!AE145</f>
        <v>5632347</v>
      </c>
      <c r="AE267" s="110">
        <f>'6.ВС'!AF145</f>
        <v>0</v>
      </c>
      <c r="AF267" s="110">
        <f>'6.ВС'!AG145</f>
        <v>5632347</v>
      </c>
      <c r="AG267" s="110">
        <f>'6.ВС'!AH145</f>
        <v>0</v>
      </c>
      <c r="AH267" s="110">
        <f>'6.ВС'!AI145</f>
        <v>0</v>
      </c>
      <c r="AI267" s="110">
        <f>'6.ВС'!AJ145</f>
        <v>0</v>
      </c>
      <c r="AJ267" s="110">
        <f>'6.ВС'!AK145</f>
        <v>0</v>
      </c>
      <c r="AK267" s="110">
        <f>'6.ВС'!AL145</f>
        <v>0</v>
      </c>
      <c r="AL267" s="110">
        <f>'6.ВС'!AM145</f>
        <v>5632347</v>
      </c>
      <c r="AM267" s="110">
        <f>'6.ВС'!AN145</f>
        <v>0</v>
      </c>
      <c r="AN267" s="110">
        <f>'6.ВС'!AO145</f>
        <v>5632347</v>
      </c>
      <c r="AO267" s="110">
        <f>'6.ВС'!AP145</f>
        <v>0</v>
      </c>
      <c r="AP267" s="110">
        <f>'6.ВС'!AQ145</f>
        <v>0</v>
      </c>
      <c r="AQ267" s="110">
        <f>'6.ВС'!AR145</f>
        <v>5632347</v>
      </c>
      <c r="AR267" s="110">
        <f>'6.ВС'!AS145</f>
        <v>0</v>
      </c>
      <c r="AS267" s="110">
        <f>'6.ВС'!AT145</f>
        <v>5632347</v>
      </c>
      <c r="AT267" s="110">
        <f>'6.ВС'!AU145</f>
        <v>0</v>
      </c>
      <c r="AU267" s="110">
        <f>'6.ВС'!AV145</f>
        <v>0</v>
      </c>
      <c r="AV267" s="110">
        <f>'6.ВС'!AW145</f>
        <v>0</v>
      </c>
      <c r="AW267" s="110">
        <f>'6.ВС'!AX145</f>
        <v>0</v>
      </c>
      <c r="AX267" s="110">
        <f>'6.ВС'!AY145</f>
        <v>0</v>
      </c>
      <c r="AY267" s="110">
        <f>'6.ВС'!AR145</f>
        <v>5632347</v>
      </c>
      <c r="AZ267" s="110">
        <f>'6.ВС'!AS145</f>
        <v>0</v>
      </c>
      <c r="BA267" s="110">
        <f>'6.ВС'!AT145</f>
        <v>5632347</v>
      </c>
      <c r="BB267" s="110">
        <f>'6.ВС'!AU145</f>
        <v>0</v>
      </c>
    </row>
    <row r="268" spans="1:54" s="109" customFormat="1" ht="30" hidden="1" x14ac:dyDescent="0.25">
      <c r="A268" s="155" t="s">
        <v>116</v>
      </c>
      <c r="B268" s="35"/>
      <c r="C268" s="35"/>
      <c r="D268" s="35"/>
      <c r="E268" s="120">
        <v>851</v>
      </c>
      <c r="F268" s="143" t="s">
        <v>75</v>
      </c>
      <c r="G268" s="143" t="s">
        <v>11</v>
      </c>
      <c r="H268" s="148" t="s">
        <v>117</v>
      </c>
      <c r="I268" s="143"/>
      <c r="J268" s="110">
        <f t="shared" ref="J268" si="421">J269+J271</f>
        <v>232500</v>
      </c>
      <c r="K268" s="110">
        <f t="shared" ref="K268:N268" si="422">K269+K271</f>
        <v>0</v>
      </c>
      <c r="L268" s="110">
        <f t="shared" si="422"/>
        <v>232500</v>
      </c>
      <c r="M268" s="110">
        <f t="shared" si="422"/>
        <v>0</v>
      </c>
      <c r="N268" s="110">
        <f t="shared" si="422"/>
        <v>0</v>
      </c>
      <c r="O268" s="110">
        <f t="shared" ref="O268:U268" si="423">O269+O271</f>
        <v>0</v>
      </c>
      <c r="P268" s="110">
        <f t="shared" si="423"/>
        <v>0</v>
      </c>
      <c r="Q268" s="110">
        <f t="shared" si="423"/>
        <v>0</v>
      </c>
      <c r="R268" s="110">
        <f t="shared" si="423"/>
        <v>232500</v>
      </c>
      <c r="S268" s="110">
        <f t="shared" si="423"/>
        <v>0</v>
      </c>
      <c r="T268" s="110">
        <f t="shared" si="423"/>
        <v>232500</v>
      </c>
      <c r="U268" s="110">
        <f t="shared" si="423"/>
        <v>0</v>
      </c>
      <c r="V268" s="110"/>
      <c r="W268" s="110"/>
      <c r="X268" s="110"/>
      <c r="Y268" s="110"/>
      <c r="Z268" s="110"/>
      <c r="AA268" s="110"/>
      <c r="AB268" s="110"/>
      <c r="AC268" s="110"/>
      <c r="AD268" s="110">
        <f t="shared" ref="AD268:AQ268" si="424">AD269+AD271</f>
        <v>0</v>
      </c>
      <c r="AE268" s="110">
        <f t="shared" ref="AE268:AG268" si="425">AE269+AE271</f>
        <v>0</v>
      </c>
      <c r="AF268" s="110">
        <f t="shared" si="425"/>
        <v>0</v>
      </c>
      <c r="AG268" s="110">
        <f t="shared" si="425"/>
        <v>0</v>
      </c>
      <c r="AH268" s="110">
        <f t="shared" ref="AH268:AP268" si="426">AH269+AH271</f>
        <v>0</v>
      </c>
      <c r="AI268" s="110">
        <f t="shared" si="426"/>
        <v>0</v>
      </c>
      <c r="AJ268" s="110">
        <f t="shared" si="426"/>
        <v>0</v>
      </c>
      <c r="AK268" s="110">
        <f t="shared" si="426"/>
        <v>0</v>
      </c>
      <c r="AL268" s="110">
        <f t="shared" si="426"/>
        <v>0</v>
      </c>
      <c r="AM268" s="110">
        <f t="shared" si="426"/>
        <v>0</v>
      </c>
      <c r="AN268" s="110">
        <f t="shared" si="426"/>
        <v>0</v>
      </c>
      <c r="AO268" s="110">
        <f t="shared" si="426"/>
        <v>0</v>
      </c>
      <c r="AP268" s="110">
        <f t="shared" si="426"/>
        <v>0</v>
      </c>
      <c r="AQ268" s="110">
        <f t="shared" si="424"/>
        <v>0</v>
      </c>
      <c r="AR268" s="110">
        <f t="shared" ref="AR268:BB268" si="427">AR269+AR271</f>
        <v>0</v>
      </c>
      <c r="AS268" s="110">
        <f t="shared" si="427"/>
        <v>0</v>
      </c>
      <c r="AT268" s="110">
        <f t="shared" si="427"/>
        <v>0</v>
      </c>
      <c r="AU268" s="110">
        <f t="shared" ref="AU268:AX268" si="428">AU269+AU271</f>
        <v>0</v>
      </c>
      <c r="AV268" s="110">
        <f t="shared" si="428"/>
        <v>0</v>
      </c>
      <c r="AW268" s="110">
        <f t="shared" si="428"/>
        <v>0</v>
      </c>
      <c r="AX268" s="110">
        <f t="shared" si="428"/>
        <v>0</v>
      </c>
      <c r="AY268" s="110">
        <f t="shared" si="427"/>
        <v>0</v>
      </c>
      <c r="AZ268" s="110">
        <f t="shared" si="427"/>
        <v>0</v>
      </c>
      <c r="BA268" s="110">
        <f t="shared" si="427"/>
        <v>0</v>
      </c>
      <c r="BB268" s="110">
        <f t="shared" si="427"/>
        <v>0</v>
      </c>
    </row>
    <row r="269" spans="1:54" s="109" customFormat="1" ht="60" hidden="1" x14ac:dyDescent="0.25">
      <c r="A269" s="35" t="s">
        <v>22</v>
      </c>
      <c r="B269" s="111"/>
      <c r="C269" s="111"/>
      <c r="D269" s="111"/>
      <c r="E269" s="120">
        <v>851</v>
      </c>
      <c r="F269" s="143" t="s">
        <v>75</v>
      </c>
      <c r="G269" s="143" t="s">
        <v>11</v>
      </c>
      <c r="H269" s="148" t="s">
        <v>117</v>
      </c>
      <c r="I269" s="143" t="s">
        <v>23</v>
      </c>
      <c r="J269" s="110">
        <f t="shared" ref="J269:BB269" si="429">J270</f>
        <v>172500</v>
      </c>
      <c r="K269" s="110">
        <f t="shared" si="429"/>
        <v>0</v>
      </c>
      <c r="L269" s="110">
        <f t="shared" si="429"/>
        <v>172500</v>
      </c>
      <c r="M269" s="110">
        <f t="shared" si="429"/>
        <v>0</v>
      </c>
      <c r="N269" s="110">
        <f t="shared" si="429"/>
        <v>0</v>
      </c>
      <c r="O269" s="110">
        <f t="shared" si="429"/>
        <v>0</v>
      </c>
      <c r="P269" s="110">
        <f t="shared" si="429"/>
        <v>0</v>
      </c>
      <c r="Q269" s="110">
        <f t="shared" si="429"/>
        <v>0</v>
      </c>
      <c r="R269" s="110">
        <f t="shared" si="429"/>
        <v>172500</v>
      </c>
      <c r="S269" s="110">
        <f t="shared" si="429"/>
        <v>0</v>
      </c>
      <c r="T269" s="110">
        <f t="shared" si="429"/>
        <v>172500</v>
      </c>
      <c r="U269" s="110">
        <f t="shared" si="429"/>
        <v>0</v>
      </c>
      <c r="V269" s="110"/>
      <c r="W269" s="110"/>
      <c r="X269" s="110"/>
      <c r="Y269" s="110"/>
      <c r="Z269" s="110"/>
      <c r="AA269" s="110"/>
      <c r="AB269" s="110"/>
      <c r="AC269" s="110"/>
      <c r="AD269" s="110">
        <f t="shared" si="429"/>
        <v>0</v>
      </c>
      <c r="AE269" s="110">
        <f t="shared" si="429"/>
        <v>0</v>
      </c>
      <c r="AF269" s="110">
        <f t="shared" si="429"/>
        <v>0</v>
      </c>
      <c r="AG269" s="110">
        <f t="shared" si="429"/>
        <v>0</v>
      </c>
      <c r="AH269" s="110">
        <f t="shared" si="429"/>
        <v>0</v>
      </c>
      <c r="AI269" s="110">
        <f t="shared" si="429"/>
        <v>0</v>
      </c>
      <c r="AJ269" s="110">
        <f t="shared" si="429"/>
        <v>0</v>
      </c>
      <c r="AK269" s="110">
        <f t="shared" si="429"/>
        <v>0</v>
      </c>
      <c r="AL269" s="110">
        <f t="shared" si="429"/>
        <v>0</v>
      </c>
      <c r="AM269" s="110">
        <f t="shared" si="429"/>
        <v>0</v>
      </c>
      <c r="AN269" s="110">
        <f t="shared" si="429"/>
        <v>0</v>
      </c>
      <c r="AO269" s="110">
        <f t="shared" si="429"/>
        <v>0</v>
      </c>
      <c r="AP269" s="110">
        <f t="shared" si="429"/>
        <v>0</v>
      </c>
      <c r="AQ269" s="110">
        <f t="shared" si="429"/>
        <v>0</v>
      </c>
      <c r="AR269" s="110">
        <f t="shared" si="429"/>
        <v>0</v>
      </c>
      <c r="AS269" s="110">
        <f t="shared" si="429"/>
        <v>0</v>
      </c>
      <c r="AT269" s="110">
        <f t="shared" si="429"/>
        <v>0</v>
      </c>
      <c r="AU269" s="110">
        <f t="shared" si="429"/>
        <v>0</v>
      </c>
      <c r="AV269" s="110">
        <f t="shared" si="429"/>
        <v>0</v>
      </c>
      <c r="AW269" s="110">
        <f t="shared" si="429"/>
        <v>0</v>
      </c>
      <c r="AX269" s="110">
        <f t="shared" si="429"/>
        <v>0</v>
      </c>
      <c r="AY269" s="110">
        <f t="shared" si="429"/>
        <v>0</v>
      </c>
      <c r="AZ269" s="110">
        <f t="shared" si="429"/>
        <v>0</v>
      </c>
      <c r="BA269" s="110">
        <f t="shared" si="429"/>
        <v>0</v>
      </c>
      <c r="BB269" s="110">
        <f t="shared" si="429"/>
        <v>0</v>
      </c>
    </row>
    <row r="270" spans="1:54" s="109" customFormat="1" ht="75" hidden="1" x14ac:dyDescent="0.25">
      <c r="A270" s="35" t="s">
        <v>9</v>
      </c>
      <c r="B270" s="35"/>
      <c r="C270" s="35"/>
      <c r="D270" s="35"/>
      <c r="E270" s="120">
        <v>851</v>
      </c>
      <c r="F270" s="143" t="s">
        <v>75</v>
      </c>
      <c r="G270" s="143" t="s">
        <v>11</v>
      </c>
      <c r="H270" s="148" t="s">
        <v>117</v>
      </c>
      <c r="I270" s="143" t="s">
        <v>24</v>
      </c>
      <c r="J270" s="110">
        <f>'6.ВС'!J148</f>
        <v>172500</v>
      </c>
      <c r="K270" s="110">
        <f>'6.ВС'!K148</f>
        <v>0</v>
      </c>
      <c r="L270" s="110">
        <f>'6.ВС'!L148</f>
        <v>172500</v>
      </c>
      <c r="M270" s="110">
        <f>'6.ВС'!M148</f>
        <v>0</v>
      </c>
      <c r="N270" s="110">
        <f>'6.ВС'!N148</f>
        <v>0</v>
      </c>
      <c r="O270" s="110">
        <f>'6.ВС'!O148</f>
        <v>0</v>
      </c>
      <c r="P270" s="110">
        <f>'6.ВС'!P148</f>
        <v>0</v>
      </c>
      <c r="Q270" s="110">
        <f>'6.ВС'!Q148</f>
        <v>0</v>
      </c>
      <c r="R270" s="110">
        <f>'6.ВС'!R148</f>
        <v>172500</v>
      </c>
      <c r="S270" s="110">
        <f>'6.ВС'!S148</f>
        <v>0</v>
      </c>
      <c r="T270" s="110">
        <f>'6.ВС'!T148</f>
        <v>172500</v>
      </c>
      <c r="U270" s="110">
        <f>'6.ВС'!U148</f>
        <v>0</v>
      </c>
      <c r="V270" s="110"/>
      <c r="W270" s="110"/>
      <c r="X270" s="110"/>
      <c r="Y270" s="110"/>
      <c r="Z270" s="110"/>
      <c r="AA270" s="110"/>
      <c r="AB270" s="110"/>
      <c r="AC270" s="110"/>
      <c r="AD270" s="110">
        <f>'6.ВС'!AE148</f>
        <v>0</v>
      </c>
      <c r="AE270" s="110">
        <f>'6.ВС'!AF148</f>
        <v>0</v>
      </c>
      <c r="AF270" s="110">
        <f>'6.ВС'!AG148</f>
        <v>0</v>
      </c>
      <c r="AG270" s="110">
        <f>'6.ВС'!AH148</f>
        <v>0</v>
      </c>
      <c r="AH270" s="110">
        <f>'6.ВС'!AI148</f>
        <v>0</v>
      </c>
      <c r="AI270" s="110">
        <f>'6.ВС'!AJ148</f>
        <v>0</v>
      </c>
      <c r="AJ270" s="110">
        <f>'6.ВС'!AK148</f>
        <v>0</v>
      </c>
      <c r="AK270" s="110">
        <f>'6.ВС'!AL148</f>
        <v>0</v>
      </c>
      <c r="AL270" s="110">
        <f>'6.ВС'!AM148</f>
        <v>0</v>
      </c>
      <c r="AM270" s="110">
        <f>'6.ВС'!AN148</f>
        <v>0</v>
      </c>
      <c r="AN270" s="110">
        <f>'6.ВС'!AO148</f>
        <v>0</v>
      </c>
      <c r="AO270" s="110">
        <f>'6.ВС'!AP148</f>
        <v>0</v>
      </c>
      <c r="AP270" s="110">
        <f>'6.ВС'!AQ148</f>
        <v>0</v>
      </c>
      <c r="AQ270" s="110">
        <f>'6.ВС'!AR148</f>
        <v>0</v>
      </c>
      <c r="AR270" s="110">
        <f>'6.ВС'!AS148</f>
        <v>0</v>
      </c>
      <c r="AS270" s="110">
        <f>'6.ВС'!AT148</f>
        <v>0</v>
      </c>
      <c r="AT270" s="110">
        <f>'6.ВС'!AU148</f>
        <v>0</v>
      </c>
      <c r="AU270" s="110">
        <f>'6.ВС'!AV148</f>
        <v>0</v>
      </c>
      <c r="AV270" s="110">
        <f>'6.ВС'!AW148</f>
        <v>0</v>
      </c>
      <c r="AW270" s="110">
        <f>'6.ВС'!AX148</f>
        <v>0</v>
      </c>
      <c r="AX270" s="110">
        <f>'6.ВС'!AY148</f>
        <v>0</v>
      </c>
      <c r="AY270" s="110">
        <f>'6.ВС'!AR148</f>
        <v>0</v>
      </c>
      <c r="AZ270" s="110">
        <f>'6.ВС'!AS148</f>
        <v>0</v>
      </c>
      <c r="BA270" s="110">
        <f>'6.ВС'!AT148</f>
        <v>0</v>
      </c>
      <c r="BB270" s="110">
        <f>'6.ВС'!AU148</f>
        <v>0</v>
      </c>
    </row>
    <row r="271" spans="1:54" s="109" customFormat="1" ht="75" hidden="1" x14ac:dyDescent="0.25">
      <c r="A271" s="35" t="s">
        <v>53</v>
      </c>
      <c r="B271" s="35"/>
      <c r="C271" s="35"/>
      <c r="D271" s="35"/>
      <c r="E271" s="120">
        <v>851</v>
      </c>
      <c r="F271" s="143" t="s">
        <v>75</v>
      </c>
      <c r="G271" s="143" t="s">
        <v>11</v>
      </c>
      <c r="H271" s="148" t="s">
        <v>117</v>
      </c>
      <c r="I271" s="143" t="s">
        <v>107</v>
      </c>
      <c r="J271" s="110">
        <f t="shared" ref="J271:BB271" si="430">J272</f>
        <v>60000</v>
      </c>
      <c r="K271" s="110">
        <f t="shared" si="430"/>
        <v>0</v>
      </c>
      <c r="L271" s="110">
        <f t="shared" si="430"/>
        <v>60000</v>
      </c>
      <c r="M271" s="110">
        <f t="shared" si="430"/>
        <v>0</v>
      </c>
      <c r="N271" s="110">
        <f t="shared" si="430"/>
        <v>0</v>
      </c>
      <c r="O271" s="110">
        <f t="shared" si="430"/>
        <v>0</v>
      </c>
      <c r="P271" s="110">
        <f t="shared" si="430"/>
        <v>0</v>
      </c>
      <c r="Q271" s="110">
        <f t="shared" si="430"/>
        <v>0</v>
      </c>
      <c r="R271" s="110">
        <f t="shared" si="430"/>
        <v>60000</v>
      </c>
      <c r="S271" s="110">
        <f t="shared" si="430"/>
        <v>0</v>
      </c>
      <c r="T271" s="110">
        <f t="shared" si="430"/>
        <v>60000</v>
      </c>
      <c r="U271" s="110">
        <f t="shared" si="430"/>
        <v>0</v>
      </c>
      <c r="V271" s="110"/>
      <c r="W271" s="110"/>
      <c r="X271" s="110"/>
      <c r="Y271" s="110"/>
      <c r="Z271" s="110"/>
      <c r="AA271" s="110"/>
      <c r="AB271" s="110"/>
      <c r="AC271" s="110"/>
      <c r="AD271" s="110">
        <f t="shared" si="430"/>
        <v>0</v>
      </c>
      <c r="AE271" s="110">
        <f t="shared" si="430"/>
        <v>0</v>
      </c>
      <c r="AF271" s="110">
        <f t="shared" si="430"/>
        <v>0</v>
      </c>
      <c r="AG271" s="110">
        <f t="shared" si="430"/>
        <v>0</v>
      </c>
      <c r="AH271" s="110">
        <f t="shared" si="430"/>
        <v>0</v>
      </c>
      <c r="AI271" s="110">
        <f t="shared" si="430"/>
        <v>0</v>
      </c>
      <c r="AJ271" s="110">
        <f t="shared" si="430"/>
        <v>0</v>
      </c>
      <c r="AK271" s="110">
        <f t="shared" si="430"/>
        <v>0</v>
      </c>
      <c r="AL271" s="110">
        <f t="shared" si="430"/>
        <v>0</v>
      </c>
      <c r="AM271" s="110">
        <f t="shared" si="430"/>
        <v>0</v>
      </c>
      <c r="AN271" s="110">
        <f t="shared" si="430"/>
        <v>0</v>
      </c>
      <c r="AO271" s="110">
        <f t="shared" si="430"/>
        <v>0</v>
      </c>
      <c r="AP271" s="110">
        <f t="shared" si="430"/>
        <v>0</v>
      </c>
      <c r="AQ271" s="110">
        <f t="shared" si="430"/>
        <v>0</v>
      </c>
      <c r="AR271" s="110">
        <f t="shared" si="430"/>
        <v>0</v>
      </c>
      <c r="AS271" s="110">
        <f t="shared" si="430"/>
        <v>0</v>
      </c>
      <c r="AT271" s="110">
        <f t="shared" si="430"/>
        <v>0</v>
      </c>
      <c r="AU271" s="110">
        <f t="shared" si="430"/>
        <v>0</v>
      </c>
      <c r="AV271" s="110">
        <f t="shared" si="430"/>
        <v>0</v>
      </c>
      <c r="AW271" s="110">
        <f t="shared" si="430"/>
        <v>0</v>
      </c>
      <c r="AX271" s="110">
        <f t="shared" si="430"/>
        <v>0</v>
      </c>
      <c r="AY271" s="110">
        <f t="shared" si="430"/>
        <v>0</v>
      </c>
      <c r="AZ271" s="110">
        <f t="shared" si="430"/>
        <v>0</v>
      </c>
      <c r="BA271" s="110">
        <f t="shared" si="430"/>
        <v>0</v>
      </c>
      <c r="BB271" s="110">
        <f t="shared" si="430"/>
        <v>0</v>
      </c>
    </row>
    <row r="272" spans="1:54" s="109" customFormat="1" ht="30" hidden="1" x14ac:dyDescent="0.25">
      <c r="A272" s="35" t="s">
        <v>108</v>
      </c>
      <c r="B272" s="35"/>
      <c r="C272" s="35"/>
      <c r="D272" s="35"/>
      <c r="E272" s="120">
        <v>851</v>
      </c>
      <c r="F272" s="143" t="s">
        <v>75</v>
      </c>
      <c r="G272" s="143" t="s">
        <v>11</v>
      </c>
      <c r="H272" s="148" t="s">
        <v>117</v>
      </c>
      <c r="I272" s="143" t="s">
        <v>109</v>
      </c>
      <c r="J272" s="110">
        <f>'6.ВС'!J150</f>
        <v>60000</v>
      </c>
      <c r="K272" s="110">
        <f>'6.ВС'!K150</f>
        <v>0</v>
      </c>
      <c r="L272" s="110">
        <f>'6.ВС'!L150</f>
        <v>60000</v>
      </c>
      <c r="M272" s="110">
        <f>'6.ВС'!M150</f>
        <v>0</v>
      </c>
      <c r="N272" s="110">
        <f>'6.ВС'!N150</f>
        <v>0</v>
      </c>
      <c r="O272" s="110">
        <f>'6.ВС'!O150</f>
        <v>0</v>
      </c>
      <c r="P272" s="110">
        <f>'6.ВС'!P150</f>
        <v>0</v>
      </c>
      <c r="Q272" s="110">
        <f>'6.ВС'!Q150</f>
        <v>0</v>
      </c>
      <c r="R272" s="110">
        <f>'6.ВС'!R150</f>
        <v>60000</v>
      </c>
      <c r="S272" s="110">
        <f>'6.ВС'!S150</f>
        <v>0</v>
      </c>
      <c r="T272" s="110">
        <f>'6.ВС'!T150</f>
        <v>60000</v>
      </c>
      <c r="U272" s="110">
        <f>'6.ВС'!U150</f>
        <v>0</v>
      </c>
      <c r="V272" s="110"/>
      <c r="W272" s="110"/>
      <c r="X272" s="110"/>
      <c r="Y272" s="110"/>
      <c r="Z272" s="110"/>
      <c r="AA272" s="110"/>
      <c r="AB272" s="110"/>
      <c r="AC272" s="110"/>
      <c r="AD272" s="110">
        <f>'6.ВС'!AE150</f>
        <v>0</v>
      </c>
      <c r="AE272" s="110">
        <f>'6.ВС'!AF150</f>
        <v>0</v>
      </c>
      <c r="AF272" s="110">
        <f>'6.ВС'!AG150</f>
        <v>0</v>
      </c>
      <c r="AG272" s="110">
        <f>'6.ВС'!AH150</f>
        <v>0</v>
      </c>
      <c r="AH272" s="110">
        <f>'6.ВС'!AI150</f>
        <v>0</v>
      </c>
      <c r="AI272" s="110">
        <f>'6.ВС'!AJ150</f>
        <v>0</v>
      </c>
      <c r="AJ272" s="110">
        <f>'6.ВС'!AK150</f>
        <v>0</v>
      </c>
      <c r="AK272" s="110">
        <f>'6.ВС'!AL150</f>
        <v>0</v>
      </c>
      <c r="AL272" s="110">
        <f>'6.ВС'!AM150</f>
        <v>0</v>
      </c>
      <c r="AM272" s="110">
        <f>'6.ВС'!AN150</f>
        <v>0</v>
      </c>
      <c r="AN272" s="110">
        <f>'6.ВС'!AO150</f>
        <v>0</v>
      </c>
      <c r="AO272" s="110">
        <f>'6.ВС'!AP150</f>
        <v>0</v>
      </c>
      <c r="AP272" s="110">
        <f>'6.ВС'!AQ150</f>
        <v>0</v>
      </c>
      <c r="AQ272" s="110">
        <f>'6.ВС'!AR150</f>
        <v>0</v>
      </c>
      <c r="AR272" s="110">
        <f>'6.ВС'!AS150</f>
        <v>0</v>
      </c>
      <c r="AS272" s="110">
        <f>'6.ВС'!AT150</f>
        <v>0</v>
      </c>
      <c r="AT272" s="110">
        <f>'6.ВС'!AU150</f>
        <v>0</v>
      </c>
      <c r="AU272" s="110">
        <f>'6.ВС'!AV150</f>
        <v>0</v>
      </c>
      <c r="AV272" s="110">
        <f>'6.ВС'!AW150</f>
        <v>0</v>
      </c>
      <c r="AW272" s="110">
        <f>'6.ВС'!AX150</f>
        <v>0</v>
      </c>
      <c r="AX272" s="110">
        <f>'6.ВС'!AY150</f>
        <v>0</v>
      </c>
      <c r="AY272" s="110">
        <f>'6.ВС'!AR150</f>
        <v>0</v>
      </c>
      <c r="AZ272" s="110">
        <f>'6.ВС'!AS150</f>
        <v>0</v>
      </c>
      <c r="BA272" s="110">
        <f>'6.ВС'!AT150</f>
        <v>0</v>
      </c>
      <c r="BB272" s="110">
        <f>'6.ВС'!AU150</f>
        <v>0</v>
      </c>
    </row>
    <row r="273" spans="1:54" s="109" customFormat="1" ht="60" x14ac:dyDescent="0.25">
      <c r="A273" s="149" t="s">
        <v>343</v>
      </c>
      <c r="B273" s="35"/>
      <c r="C273" s="35"/>
      <c r="D273" s="35"/>
      <c r="E273" s="120">
        <v>851</v>
      </c>
      <c r="F273" s="143" t="s">
        <v>75</v>
      </c>
      <c r="G273" s="143" t="s">
        <v>11</v>
      </c>
      <c r="H273" s="148" t="s">
        <v>344</v>
      </c>
      <c r="I273" s="143"/>
      <c r="J273" s="110">
        <f>J274</f>
        <v>0</v>
      </c>
      <c r="K273" s="110">
        <f t="shared" ref="K273:U274" si="431">K274</f>
        <v>0</v>
      </c>
      <c r="L273" s="110">
        <f t="shared" si="431"/>
        <v>0</v>
      </c>
      <c r="M273" s="110">
        <f t="shared" si="431"/>
        <v>0</v>
      </c>
      <c r="N273" s="110">
        <f t="shared" si="431"/>
        <v>417925</v>
      </c>
      <c r="O273" s="110">
        <f t="shared" si="431"/>
        <v>0</v>
      </c>
      <c r="P273" s="110">
        <f t="shared" si="431"/>
        <v>417925</v>
      </c>
      <c r="Q273" s="110">
        <f t="shared" si="431"/>
        <v>0</v>
      </c>
      <c r="R273" s="110">
        <f t="shared" si="431"/>
        <v>417925</v>
      </c>
      <c r="S273" s="110">
        <f t="shared" si="431"/>
        <v>0</v>
      </c>
      <c r="T273" s="110">
        <f t="shared" si="431"/>
        <v>417925</v>
      </c>
      <c r="U273" s="110">
        <f t="shared" si="431"/>
        <v>0</v>
      </c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0"/>
      <c r="BB273" s="110"/>
    </row>
    <row r="274" spans="1:54" s="109" customFormat="1" ht="60" x14ac:dyDescent="0.25">
      <c r="A274" s="35" t="s">
        <v>22</v>
      </c>
      <c r="B274" s="35"/>
      <c r="C274" s="35"/>
      <c r="D274" s="35"/>
      <c r="E274" s="120">
        <v>851</v>
      </c>
      <c r="F274" s="143" t="s">
        <v>75</v>
      </c>
      <c r="G274" s="143" t="s">
        <v>11</v>
      </c>
      <c r="H274" s="148" t="s">
        <v>344</v>
      </c>
      <c r="I274" s="143" t="s">
        <v>23</v>
      </c>
      <c r="J274" s="110">
        <f>J275</f>
        <v>0</v>
      </c>
      <c r="K274" s="110">
        <f t="shared" si="431"/>
        <v>0</v>
      </c>
      <c r="L274" s="110">
        <f t="shared" si="431"/>
        <v>0</v>
      </c>
      <c r="M274" s="110">
        <f t="shared" si="431"/>
        <v>0</v>
      </c>
      <c r="N274" s="110">
        <f t="shared" si="431"/>
        <v>417925</v>
      </c>
      <c r="O274" s="110">
        <f t="shared" si="431"/>
        <v>0</v>
      </c>
      <c r="P274" s="110">
        <f t="shared" si="431"/>
        <v>417925</v>
      </c>
      <c r="Q274" s="110">
        <f t="shared" si="431"/>
        <v>0</v>
      </c>
      <c r="R274" s="110">
        <f t="shared" si="431"/>
        <v>417925</v>
      </c>
      <c r="S274" s="110">
        <f t="shared" si="431"/>
        <v>0</v>
      </c>
      <c r="T274" s="110">
        <f t="shared" si="431"/>
        <v>417925</v>
      </c>
      <c r="U274" s="110">
        <f t="shared" si="431"/>
        <v>0</v>
      </c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</row>
    <row r="275" spans="1:54" s="109" customFormat="1" ht="75" x14ac:dyDescent="0.25">
      <c r="A275" s="35" t="s">
        <v>9</v>
      </c>
      <c r="B275" s="35"/>
      <c r="C275" s="35"/>
      <c r="D275" s="35"/>
      <c r="E275" s="120">
        <v>851</v>
      </c>
      <c r="F275" s="143" t="s">
        <v>75</v>
      </c>
      <c r="G275" s="143" t="s">
        <v>11</v>
      </c>
      <c r="H275" s="148" t="s">
        <v>344</v>
      </c>
      <c r="I275" s="143" t="s">
        <v>24</v>
      </c>
      <c r="J275" s="110">
        <f>'6.ВС'!J153</f>
        <v>0</v>
      </c>
      <c r="K275" s="110">
        <f>'6.ВС'!K153</f>
        <v>0</v>
      </c>
      <c r="L275" s="110">
        <f>'6.ВС'!L153</f>
        <v>0</v>
      </c>
      <c r="M275" s="110">
        <f>'6.ВС'!M153</f>
        <v>0</v>
      </c>
      <c r="N275" s="110">
        <f>'6.ВС'!N153</f>
        <v>417925</v>
      </c>
      <c r="O275" s="110">
        <f>'6.ВС'!O153</f>
        <v>0</v>
      </c>
      <c r="P275" s="110">
        <f>'6.ВС'!P153</f>
        <v>417925</v>
      </c>
      <c r="Q275" s="110">
        <f>'6.ВС'!Q153</f>
        <v>0</v>
      </c>
      <c r="R275" s="110">
        <f>'6.ВС'!R153</f>
        <v>417925</v>
      </c>
      <c r="S275" s="110">
        <f>'6.ВС'!S153</f>
        <v>0</v>
      </c>
      <c r="T275" s="110">
        <f>'6.ВС'!T153</f>
        <v>417925</v>
      </c>
      <c r="U275" s="110">
        <f>'6.ВС'!U153</f>
        <v>0</v>
      </c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0"/>
      <c r="BB275" s="110"/>
    </row>
    <row r="276" spans="1:54" s="109" customFormat="1" ht="180" hidden="1" x14ac:dyDescent="0.25">
      <c r="A276" s="155" t="s">
        <v>112</v>
      </c>
      <c r="B276" s="35"/>
      <c r="C276" s="35"/>
      <c r="D276" s="35"/>
      <c r="E276" s="120">
        <v>851</v>
      </c>
      <c r="F276" s="143" t="s">
        <v>75</v>
      </c>
      <c r="G276" s="143" t="s">
        <v>11</v>
      </c>
      <c r="H276" s="148" t="s">
        <v>113</v>
      </c>
      <c r="I276" s="36"/>
      <c r="J276" s="110">
        <f t="shared" ref="J276" si="432">J277+J279</f>
        <v>5600000</v>
      </c>
      <c r="K276" s="110">
        <f t="shared" ref="K276:N276" si="433">K277+K279</f>
        <v>0</v>
      </c>
      <c r="L276" s="110">
        <f t="shared" si="433"/>
        <v>0</v>
      </c>
      <c r="M276" s="110">
        <f t="shared" si="433"/>
        <v>5600000</v>
      </c>
      <c r="N276" s="110">
        <f t="shared" si="433"/>
        <v>0</v>
      </c>
      <c r="O276" s="110">
        <f t="shared" ref="O276:U276" si="434">O277+O279</f>
        <v>0</v>
      </c>
      <c r="P276" s="110">
        <f t="shared" si="434"/>
        <v>0</v>
      </c>
      <c r="Q276" s="110">
        <f t="shared" si="434"/>
        <v>0</v>
      </c>
      <c r="R276" s="110">
        <f t="shared" si="434"/>
        <v>5600000</v>
      </c>
      <c r="S276" s="110">
        <f t="shared" si="434"/>
        <v>0</v>
      </c>
      <c r="T276" s="110">
        <f t="shared" si="434"/>
        <v>0</v>
      </c>
      <c r="U276" s="110">
        <f t="shared" si="434"/>
        <v>5600000</v>
      </c>
      <c r="V276" s="110"/>
      <c r="W276" s="110"/>
      <c r="X276" s="110"/>
      <c r="Y276" s="110"/>
      <c r="Z276" s="110"/>
      <c r="AA276" s="110"/>
      <c r="AB276" s="110"/>
      <c r="AC276" s="110"/>
      <c r="AD276" s="110">
        <f t="shared" ref="AD276:AQ276" si="435">AD277+AD279</f>
        <v>5600000</v>
      </c>
      <c r="AE276" s="110">
        <f t="shared" ref="AE276:AG276" si="436">AE277+AE279</f>
        <v>0</v>
      </c>
      <c r="AF276" s="110">
        <f t="shared" si="436"/>
        <v>0</v>
      </c>
      <c r="AG276" s="110">
        <f t="shared" si="436"/>
        <v>5600000</v>
      </c>
      <c r="AH276" s="110">
        <f t="shared" ref="AH276:AP276" si="437">AH277+AH279</f>
        <v>0</v>
      </c>
      <c r="AI276" s="110">
        <f t="shared" si="437"/>
        <v>0</v>
      </c>
      <c r="AJ276" s="110">
        <f t="shared" si="437"/>
        <v>0</v>
      </c>
      <c r="AK276" s="110">
        <f t="shared" si="437"/>
        <v>0</v>
      </c>
      <c r="AL276" s="110">
        <f t="shared" si="437"/>
        <v>5600000</v>
      </c>
      <c r="AM276" s="110">
        <f t="shared" si="437"/>
        <v>0</v>
      </c>
      <c r="AN276" s="110">
        <f t="shared" si="437"/>
        <v>0</v>
      </c>
      <c r="AO276" s="110">
        <f t="shared" si="437"/>
        <v>5600000</v>
      </c>
      <c r="AP276" s="110">
        <f t="shared" si="437"/>
        <v>0</v>
      </c>
      <c r="AQ276" s="110">
        <f t="shared" si="435"/>
        <v>5600000</v>
      </c>
      <c r="AR276" s="110">
        <f t="shared" ref="AR276:BB276" si="438">AR277+AR279</f>
        <v>0</v>
      </c>
      <c r="AS276" s="110">
        <f t="shared" si="438"/>
        <v>0</v>
      </c>
      <c r="AT276" s="110">
        <f t="shared" si="438"/>
        <v>5600000</v>
      </c>
      <c r="AU276" s="110">
        <f t="shared" ref="AU276:AX276" si="439">AU277+AU279</f>
        <v>0</v>
      </c>
      <c r="AV276" s="110">
        <f t="shared" si="439"/>
        <v>0</v>
      </c>
      <c r="AW276" s="110">
        <f t="shared" si="439"/>
        <v>0</v>
      </c>
      <c r="AX276" s="110">
        <f t="shared" si="439"/>
        <v>0</v>
      </c>
      <c r="AY276" s="110">
        <f t="shared" si="438"/>
        <v>5600000</v>
      </c>
      <c r="AZ276" s="110">
        <f t="shared" si="438"/>
        <v>0</v>
      </c>
      <c r="BA276" s="110">
        <f t="shared" si="438"/>
        <v>0</v>
      </c>
      <c r="BB276" s="110">
        <f t="shared" si="438"/>
        <v>5600000</v>
      </c>
    </row>
    <row r="277" spans="1:54" s="109" customFormat="1" ht="60" hidden="1" x14ac:dyDescent="0.25">
      <c r="A277" s="35" t="s">
        <v>22</v>
      </c>
      <c r="B277" s="35"/>
      <c r="C277" s="35"/>
      <c r="D277" s="35"/>
      <c r="E277" s="120">
        <v>851</v>
      </c>
      <c r="F277" s="143" t="s">
        <v>75</v>
      </c>
      <c r="G277" s="143" t="s">
        <v>11</v>
      </c>
      <c r="H277" s="148" t="s">
        <v>113</v>
      </c>
      <c r="I277" s="36">
        <v>200</v>
      </c>
      <c r="J277" s="110">
        <f t="shared" ref="J277:BB277" si="440">J278</f>
        <v>375000</v>
      </c>
      <c r="K277" s="110">
        <f t="shared" si="440"/>
        <v>0</v>
      </c>
      <c r="L277" s="110">
        <f t="shared" si="440"/>
        <v>0</v>
      </c>
      <c r="M277" s="110">
        <f t="shared" si="440"/>
        <v>375000</v>
      </c>
      <c r="N277" s="110">
        <f t="shared" si="440"/>
        <v>0</v>
      </c>
      <c r="O277" s="110">
        <f t="shared" si="440"/>
        <v>0</v>
      </c>
      <c r="P277" s="110">
        <f t="shared" si="440"/>
        <v>0</v>
      </c>
      <c r="Q277" s="110">
        <f t="shared" si="440"/>
        <v>0</v>
      </c>
      <c r="R277" s="110">
        <f t="shared" si="440"/>
        <v>375000</v>
      </c>
      <c r="S277" s="110">
        <f t="shared" si="440"/>
        <v>0</v>
      </c>
      <c r="T277" s="110">
        <f t="shared" si="440"/>
        <v>0</v>
      </c>
      <c r="U277" s="110">
        <f t="shared" si="440"/>
        <v>375000</v>
      </c>
      <c r="V277" s="110"/>
      <c r="W277" s="110"/>
      <c r="X277" s="110"/>
      <c r="Y277" s="110"/>
      <c r="Z277" s="110"/>
      <c r="AA277" s="110"/>
      <c r="AB277" s="110"/>
      <c r="AC277" s="110"/>
      <c r="AD277" s="110">
        <f t="shared" si="440"/>
        <v>375000</v>
      </c>
      <c r="AE277" s="110">
        <f t="shared" si="440"/>
        <v>0</v>
      </c>
      <c r="AF277" s="110">
        <f t="shared" si="440"/>
        <v>0</v>
      </c>
      <c r="AG277" s="110">
        <f t="shared" si="440"/>
        <v>375000</v>
      </c>
      <c r="AH277" s="110">
        <f t="shared" si="440"/>
        <v>0</v>
      </c>
      <c r="AI277" s="110">
        <f t="shared" si="440"/>
        <v>0</v>
      </c>
      <c r="AJ277" s="110">
        <f t="shared" si="440"/>
        <v>0</v>
      </c>
      <c r="AK277" s="110">
        <f t="shared" si="440"/>
        <v>0</v>
      </c>
      <c r="AL277" s="110">
        <f t="shared" si="440"/>
        <v>375000</v>
      </c>
      <c r="AM277" s="110">
        <f t="shared" si="440"/>
        <v>0</v>
      </c>
      <c r="AN277" s="110">
        <f t="shared" si="440"/>
        <v>0</v>
      </c>
      <c r="AO277" s="110">
        <f t="shared" si="440"/>
        <v>375000</v>
      </c>
      <c r="AP277" s="110">
        <f t="shared" si="440"/>
        <v>0</v>
      </c>
      <c r="AQ277" s="110">
        <f t="shared" si="440"/>
        <v>375000</v>
      </c>
      <c r="AR277" s="110">
        <f t="shared" si="440"/>
        <v>0</v>
      </c>
      <c r="AS277" s="110">
        <f t="shared" si="440"/>
        <v>0</v>
      </c>
      <c r="AT277" s="110">
        <f t="shared" si="440"/>
        <v>375000</v>
      </c>
      <c r="AU277" s="110">
        <f t="shared" si="440"/>
        <v>0</v>
      </c>
      <c r="AV277" s="110">
        <f t="shared" si="440"/>
        <v>0</v>
      </c>
      <c r="AW277" s="110">
        <f t="shared" si="440"/>
        <v>0</v>
      </c>
      <c r="AX277" s="110">
        <f t="shared" si="440"/>
        <v>0</v>
      </c>
      <c r="AY277" s="110">
        <f t="shared" si="440"/>
        <v>375000</v>
      </c>
      <c r="AZ277" s="110">
        <f t="shared" si="440"/>
        <v>0</v>
      </c>
      <c r="BA277" s="110">
        <f t="shared" si="440"/>
        <v>0</v>
      </c>
      <c r="BB277" s="110">
        <f t="shared" si="440"/>
        <v>375000</v>
      </c>
    </row>
    <row r="278" spans="1:54" s="109" customFormat="1" ht="75" hidden="1" x14ac:dyDescent="0.25">
      <c r="A278" s="35" t="s">
        <v>9</v>
      </c>
      <c r="B278" s="35"/>
      <c r="C278" s="35"/>
      <c r="D278" s="35"/>
      <c r="E278" s="120">
        <v>851</v>
      </c>
      <c r="F278" s="143" t="s">
        <v>75</v>
      </c>
      <c r="G278" s="143" t="s">
        <v>11</v>
      </c>
      <c r="H278" s="148" t="s">
        <v>113</v>
      </c>
      <c r="I278" s="36">
        <v>240</v>
      </c>
      <c r="J278" s="110">
        <f>'6.ВС'!J156</f>
        <v>375000</v>
      </c>
      <c r="K278" s="110">
        <f>'6.ВС'!K156</f>
        <v>0</v>
      </c>
      <c r="L278" s="110">
        <f>'6.ВС'!L156</f>
        <v>0</v>
      </c>
      <c r="M278" s="110">
        <f>'6.ВС'!M156</f>
        <v>375000</v>
      </c>
      <c r="N278" s="110">
        <f>'6.ВС'!N156</f>
        <v>0</v>
      </c>
      <c r="O278" s="110">
        <f>'6.ВС'!O156</f>
        <v>0</v>
      </c>
      <c r="P278" s="110">
        <f>'6.ВС'!P156</f>
        <v>0</v>
      </c>
      <c r="Q278" s="110">
        <f>'6.ВС'!Q156</f>
        <v>0</v>
      </c>
      <c r="R278" s="110">
        <f>'6.ВС'!R156</f>
        <v>375000</v>
      </c>
      <c r="S278" s="110">
        <f>'6.ВС'!S156</f>
        <v>0</v>
      </c>
      <c r="T278" s="110">
        <f>'6.ВС'!T156</f>
        <v>0</v>
      </c>
      <c r="U278" s="110">
        <f>'6.ВС'!U156</f>
        <v>375000</v>
      </c>
      <c r="V278" s="110"/>
      <c r="W278" s="110"/>
      <c r="X278" s="110"/>
      <c r="Y278" s="110"/>
      <c r="Z278" s="110"/>
      <c r="AA278" s="110"/>
      <c r="AB278" s="110"/>
      <c r="AC278" s="110"/>
      <c r="AD278" s="110">
        <f>'6.ВС'!AE156</f>
        <v>375000</v>
      </c>
      <c r="AE278" s="110">
        <f>'6.ВС'!AF156</f>
        <v>0</v>
      </c>
      <c r="AF278" s="110">
        <f>'6.ВС'!AG156</f>
        <v>0</v>
      </c>
      <c r="AG278" s="110">
        <f>'6.ВС'!AH156</f>
        <v>375000</v>
      </c>
      <c r="AH278" s="110">
        <f>'6.ВС'!AI156</f>
        <v>0</v>
      </c>
      <c r="AI278" s="110">
        <f>'6.ВС'!AJ156</f>
        <v>0</v>
      </c>
      <c r="AJ278" s="110">
        <f>'6.ВС'!AK156</f>
        <v>0</v>
      </c>
      <c r="AK278" s="110">
        <f>'6.ВС'!AL156</f>
        <v>0</v>
      </c>
      <c r="AL278" s="110">
        <f>'6.ВС'!AM156</f>
        <v>375000</v>
      </c>
      <c r="AM278" s="110">
        <f>'6.ВС'!AN156</f>
        <v>0</v>
      </c>
      <c r="AN278" s="110">
        <f>'6.ВС'!AO156</f>
        <v>0</v>
      </c>
      <c r="AO278" s="110">
        <f>'6.ВС'!AP156</f>
        <v>375000</v>
      </c>
      <c r="AP278" s="110">
        <f>'6.ВС'!AQ156</f>
        <v>0</v>
      </c>
      <c r="AQ278" s="110">
        <f>'6.ВС'!AR156</f>
        <v>375000</v>
      </c>
      <c r="AR278" s="110">
        <f>'6.ВС'!AS156</f>
        <v>0</v>
      </c>
      <c r="AS278" s="110">
        <f>'6.ВС'!AT156</f>
        <v>0</v>
      </c>
      <c r="AT278" s="110">
        <f>'6.ВС'!AU156</f>
        <v>375000</v>
      </c>
      <c r="AU278" s="110">
        <f>'6.ВС'!AV156</f>
        <v>0</v>
      </c>
      <c r="AV278" s="110">
        <f>'6.ВС'!AW156</f>
        <v>0</v>
      </c>
      <c r="AW278" s="110">
        <f>'6.ВС'!AX156</f>
        <v>0</v>
      </c>
      <c r="AX278" s="110">
        <f>'6.ВС'!AY156</f>
        <v>0</v>
      </c>
      <c r="AY278" s="110">
        <f>'6.ВС'!AR156</f>
        <v>375000</v>
      </c>
      <c r="AZ278" s="110">
        <f>'6.ВС'!AS156</f>
        <v>0</v>
      </c>
      <c r="BA278" s="110">
        <f>'6.ВС'!AT156</f>
        <v>0</v>
      </c>
      <c r="BB278" s="110">
        <f>'6.ВС'!AU156</f>
        <v>375000</v>
      </c>
    </row>
    <row r="279" spans="1:54" s="109" customFormat="1" ht="75" hidden="1" x14ac:dyDescent="0.25">
      <c r="A279" s="35" t="s">
        <v>53</v>
      </c>
      <c r="B279" s="35"/>
      <c r="C279" s="35"/>
      <c r="D279" s="35"/>
      <c r="E279" s="120">
        <v>851</v>
      </c>
      <c r="F279" s="143" t="s">
        <v>75</v>
      </c>
      <c r="G279" s="143" t="s">
        <v>11</v>
      </c>
      <c r="H279" s="148" t="s">
        <v>113</v>
      </c>
      <c r="I279" s="36">
        <v>600</v>
      </c>
      <c r="J279" s="110">
        <f t="shared" ref="J279:BB279" si="441">J280</f>
        <v>5225000</v>
      </c>
      <c r="K279" s="110">
        <f t="shared" si="441"/>
        <v>0</v>
      </c>
      <c r="L279" s="110">
        <f t="shared" si="441"/>
        <v>0</v>
      </c>
      <c r="M279" s="110">
        <f t="shared" si="441"/>
        <v>5225000</v>
      </c>
      <c r="N279" s="110">
        <f t="shared" si="441"/>
        <v>0</v>
      </c>
      <c r="O279" s="110">
        <f t="shared" si="441"/>
        <v>0</v>
      </c>
      <c r="P279" s="110">
        <f t="shared" si="441"/>
        <v>0</v>
      </c>
      <c r="Q279" s="110">
        <f t="shared" si="441"/>
        <v>0</v>
      </c>
      <c r="R279" s="110">
        <f t="shared" si="441"/>
        <v>5225000</v>
      </c>
      <c r="S279" s="110">
        <f t="shared" si="441"/>
        <v>0</v>
      </c>
      <c r="T279" s="110">
        <f t="shared" si="441"/>
        <v>0</v>
      </c>
      <c r="U279" s="110">
        <f t="shared" si="441"/>
        <v>5225000</v>
      </c>
      <c r="V279" s="110"/>
      <c r="W279" s="110"/>
      <c r="X279" s="110"/>
      <c r="Y279" s="110"/>
      <c r="Z279" s="110"/>
      <c r="AA279" s="110"/>
      <c r="AB279" s="110"/>
      <c r="AC279" s="110"/>
      <c r="AD279" s="110">
        <f t="shared" si="441"/>
        <v>5225000</v>
      </c>
      <c r="AE279" s="110">
        <f t="shared" si="441"/>
        <v>0</v>
      </c>
      <c r="AF279" s="110">
        <f t="shared" si="441"/>
        <v>0</v>
      </c>
      <c r="AG279" s="110">
        <f t="shared" si="441"/>
        <v>5225000</v>
      </c>
      <c r="AH279" s="110">
        <f t="shared" si="441"/>
        <v>0</v>
      </c>
      <c r="AI279" s="110">
        <f t="shared" si="441"/>
        <v>0</v>
      </c>
      <c r="AJ279" s="110">
        <f t="shared" si="441"/>
        <v>0</v>
      </c>
      <c r="AK279" s="110">
        <f t="shared" si="441"/>
        <v>0</v>
      </c>
      <c r="AL279" s="110">
        <f t="shared" si="441"/>
        <v>5225000</v>
      </c>
      <c r="AM279" s="110">
        <f t="shared" si="441"/>
        <v>0</v>
      </c>
      <c r="AN279" s="110">
        <f t="shared" si="441"/>
        <v>0</v>
      </c>
      <c r="AO279" s="110">
        <f t="shared" si="441"/>
        <v>5225000</v>
      </c>
      <c r="AP279" s="110">
        <f t="shared" si="441"/>
        <v>0</v>
      </c>
      <c r="AQ279" s="110">
        <f t="shared" si="441"/>
        <v>5225000</v>
      </c>
      <c r="AR279" s="110">
        <f t="shared" si="441"/>
        <v>0</v>
      </c>
      <c r="AS279" s="110">
        <f t="shared" si="441"/>
        <v>0</v>
      </c>
      <c r="AT279" s="110">
        <f t="shared" si="441"/>
        <v>5225000</v>
      </c>
      <c r="AU279" s="110">
        <f t="shared" si="441"/>
        <v>0</v>
      </c>
      <c r="AV279" s="110">
        <f t="shared" si="441"/>
        <v>0</v>
      </c>
      <c r="AW279" s="110">
        <f t="shared" si="441"/>
        <v>0</v>
      </c>
      <c r="AX279" s="110">
        <f t="shared" si="441"/>
        <v>0</v>
      </c>
      <c r="AY279" s="110">
        <f t="shared" si="441"/>
        <v>5225000</v>
      </c>
      <c r="AZ279" s="110">
        <f t="shared" si="441"/>
        <v>0</v>
      </c>
      <c r="BA279" s="110">
        <f t="shared" si="441"/>
        <v>0</v>
      </c>
      <c r="BB279" s="110">
        <f t="shared" si="441"/>
        <v>5225000</v>
      </c>
    </row>
    <row r="280" spans="1:54" s="109" customFormat="1" ht="30" hidden="1" x14ac:dyDescent="0.25">
      <c r="A280" s="35" t="s">
        <v>108</v>
      </c>
      <c r="B280" s="35"/>
      <c r="C280" s="35"/>
      <c r="D280" s="35"/>
      <c r="E280" s="120">
        <v>851</v>
      </c>
      <c r="F280" s="143" t="s">
        <v>75</v>
      </c>
      <c r="G280" s="143" t="s">
        <v>11</v>
      </c>
      <c r="H280" s="148" t="s">
        <v>113</v>
      </c>
      <c r="I280" s="143" t="s">
        <v>109</v>
      </c>
      <c r="J280" s="110">
        <f>'6.ВС'!J158</f>
        <v>5225000</v>
      </c>
      <c r="K280" s="110">
        <f>'6.ВС'!K158</f>
        <v>0</v>
      </c>
      <c r="L280" s="110">
        <f>'6.ВС'!L158</f>
        <v>0</v>
      </c>
      <c r="M280" s="110">
        <f>'6.ВС'!M158</f>
        <v>5225000</v>
      </c>
      <c r="N280" s="110">
        <f>'6.ВС'!N158</f>
        <v>0</v>
      </c>
      <c r="O280" s="110">
        <f>'6.ВС'!O158</f>
        <v>0</v>
      </c>
      <c r="P280" s="110">
        <f>'6.ВС'!P158</f>
        <v>0</v>
      </c>
      <c r="Q280" s="110">
        <f>'6.ВС'!Q158</f>
        <v>0</v>
      </c>
      <c r="R280" s="110">
        <f>'6.ВС'!R158</f>
        <v>5225000</v>
      </c>
      <c r="S280" s="110">
        <f>'6.ВС'!S158</f>
        <v>0</v>
      </c>
      <c r="T280" s="110">
        <f>'6.ВС'!T158</f>
        <v>0</v>
      </c>
      <c r="U280" s="110">
        <f>'6.ВС'!U158</f>
        <v>5225000</v>
      </c>
      <c r="V280" s="110"/>
      <c r="W280" s="110"/>
      <c r="X280" s="110"/>
      <c r="Y280" s="110"/>
      <c r="Z280" s="110"/>
      <c r="AA280" s="110"/>
      <c r="AB280" s="110"/>
      <c r="AC280" s="110"/>
      <c r="AD280" s="110">
        <f>'6.ВС'!AE158</f>
        <v>5225000</v>
      </c>
      <c r="AE280" s="110">
        <f>'6.ВС'!AF158</f>
        <v>0</v>
      </c>
      <c r="AF280" s="110">
        <f>'6.ВС'!AG158</f>
        <v>0</v>
      </c>
      <c r="AG280" s="110">
        <f>'6.ВС'!AH158</f>
        <v>5225000</v>
      </c>
      <c r="AH280" s="110">
        <f>'6.ВС'!AI158</f>
        <v>0</v>
      </c>
      <c r="AI280" s="110">
        <f>'6.ВС'!AJ158</f>
        <v>0</v>
      </c>
      <c r="AJ280" s="110">
        <f>'6.ВС'!AK158</f>
        <v>0</v>
      </c>
      <c r="AK280" s="110">
        <f>'6.ВС'!AL158</f>
        <v>0</v>
      </c>
      <c r="AL280" s="110">
        <f>'6.ВС'!AM158</f>
        <v>5225000</v>
      </c>
      <c r="AM280" s="110">
        <f>'6.ВС'!AN158</f>
        <v>0</v>
      </c>
      <c r="AN280" s="110">
        <f>'6.ВС'!AO158</f>
        <v>0</v>
      </c>
      <c r="AO280" s="110">
        <f>'6.ВС'!AP158</f>
        <v>5225000</v>
      </c>
      <c r="AP280" s="110">
        <f>'6.ВС'!AQ158</f>
        <v>0</v>
      </c>
      <c r="AQ280" s="110">
        <f>'6.ВС'!AR158</f>
        <v>5225000</v>
      </c>
      <c r="AR280" s="110">
        <f>'6.ВС'!AS158</f>
        <v>0</v>
      </c>
      <c r="AS280" s="110">
        <f>'6.ВС'!AT158</f>
        <v>0</v>
      </c>
      <c r="AT280" s="110">
        <f>'6.ВС'!AU158</f>
        <v>5225000</v>
      </c>
      <c r="AU280" s="110">
        <f>'6.ВС'!AV158</f>
        <v>0</v>
      </c>
      <c r="AV280" s="110">
        <f>'6.ВС'!AW158</f>
        <v>0</v>
      </c>
      <c r="AW280" s="110">
        <f>'6.ВС'!AX158</f>
        <v>0</v>
      </c>
      <c r="AX280" s="110">
        <f>'6.ВС'!AY158</f>
        <v>0</v>
      </c>
      <c r="AY280" s="110">
        <f>'6.ВС'!AR158</f>
        <v>5225000</v>
      </c>
      <c r="AZ280" s="110">
        <f>'6.ВС'!AS158</f>
        <v>0</v>
      </c>
      <c r="BA280" s="110">
        <f>'6.ВС'!AT158</f>
        <v>0</v>
      </c>
      <c r="BB280" s="110">
        <f>'6.ВС'!AU158</f>
        <v>5225000</v>
      </c>
    </row>
    <row r="281" spans="1:54" s="109" customFormat="1" ht="90" x14ac:dyDescent="0.25">
      <c r="A281" s="155" t="s">
        <v>357</v>
      </c>
      <c r="B281" s="35"/>
      <c r="C281" s="35"/>
      <c r="D281" s="35"/>
      <c r="E281" s="120">
        <v>851</v>
      </c>
      <c r="F281" s="148" t="s">
        <v>75</v>
      </c>
      <c r="G281" s="148" t="s">
        <v>11</v>
      </c>
      <c r="H281" s="148" t="s">
        <v>348</v>
      </c>
      <c r="I281" s="148"/>
      <c r="J281" s="110">
        <f t="shared" ref="J281:BB281" si="442">J282</f>
        <v>2497368.42</v>
      </c>
      <c r="K281" s="110">
        <f t="shared" si="442"/>
        <v>2372500</v>
      </c>
      <c r="L281" s="110">
        <f t="shared" si="442"/>
        <v>124868.42</v>
      </c>
      <c r="M281" s="110">
        <f t="shared" si="442"/>
        <v>0</v>
      </c>
      <c r="N281" s="110">
        <f t="shared" si="442"/>
        <v>-1052631.42</v>
      </c>
      <c r="O281" s="110">
        <f t="shared" si="442"/>
        <v>-1000000</v>
      </c>
      <c r="P281" s="110">
        <f t="shared" si="442"/>
        <v>-52631.42</v>
      </c>
      <c r="Q281" s="110">
        <f t="shared" si="442"/>
        <v>0</v>
      </c>
      <c r="R281" s="110">
        <f t="shared" si="442"/>
        <v>1444737</v>
      </c>
      <c r="S281" s="110">
        <f t="shared" si="442"/>
        <v>1372500</v>
      </c>
      <c r="T281" s="110">
        <f t="shared" si="442"/>
        <v>72237</v>
      </c>
      <c r="U281" s="110">
        <f t="shared" si="442"/>
        <v>0</v>
      </c>
      <c r="V281" s="110"/>
      <c r="W281" s="110"/>
      <c r="X281" s="110"/>
      <c r="Y281" s="110"/>
      <c r="Z281" s="110"/>
      <c r="AA281" s="110"/>
      <c r="AB281" s="110"/>
      <c r="AC281" s="110"/>
      <c r="AD281" s="110">
        <f t="shared" si="442"/>
        <v>1562283.16</v>
      </c>
      <c r="AE281" s="110">
        <f t="shared" si="442"/>
        <v>1484169</v>
      </c>
      <c r="AF281" s="110">
        <f t="shared" si="442"/>
        <v>78114.16</v>
      </c>
      <c r="AG281" s="110">
        <f t="shared" si="442"/>
        <v>0</v>
      </c>
      <c r="AH281" s="110">
        <f t="shared" si="442"/>
        <v>0.84</v>
      </c>
      <c r="AI281" s="110">
        <f t="shared" si="442"/>
        <v>0</v>
      </c>
      <c r="AJ281" s="110">
        <f t="shared" si="442"/>
        <v>0.84</v>
      </c>
      <c r="AK281" s="110">
        <f t="shared" si="442"/>
        <v>0</v>
      </c>
      <c r="AL281" s="110">
        <f t="shared" si="442"/>
        <v>1562284</v>
      </c>
      <c r="AM281" s="110">
        <f t="shared" si="442"/>
        <v>1484169</v>
      </c>
      <c r="AN281" s="110">
        <f t="shared" si="442"/>
        <v>78115</v>
      </c>
      <c r="AO281" s="110">
        <f t="shared" si="442"/>
        <v>0</v>
      </c>
      <c r="AP281" s="110">
        <f t="shared" si="442"/>
        <v>0</v>
      </c>
      <c r="AQ281" s="110">
        <f t="shared" si="442"/>
        <v>2631578.9500000002</v>
      </c>
      <c r="AR281" s="110">
        <f t="shared" si="442"/>
        <v>2500000</v>
      </c>
      <c r="AS281" s="110">
        <f t="shared" si="442"/>
        <v>131578.95000000001</v>
      </c>
      <c r="AT281" s="110">
        <f t="shared" si="442"/>
        <v>0</v>
      </c>
      <c r="AU281" s="110">
        <f t="shared" si="442"/>
        <v>0.05</v>
      </c>
      <c r="AV281" s="110">
        <f t="shared" si="442"/>
        <v>0</v>
      </c>
      <c r="AW281" s="110">
        <f t="shared" si="442"/>
        <v>0.05</v>
      </c>
      <c r="AX281" s="110">
        <f t="shared" si="442"/>
        <v>0</v>
      </c>
      <c r="AY281" s="110">
        <f t="shared" si="442"/>
        <v>2631578.9500000002</v>
      </c>
      <c r="AZ281" s="110">
        <f t="shared" si="442"/>
        <v>2500000</v>
      </c>
      <c r="BA281" s="110">
        <f t="shared" si="442"/>
        <v>131578.95000000001</v>
      </c>
      <c r="BB281" s="110">
        <f t="shared" si="442"/>
        <v>0</v>
      </c>
    </row>
    <row r="282" spans="1:54" s="109" customFormat="1" ht="75" x14ac:dyDescent="0.25">
      <c r="A282" s="35" t="s">
        <v>53</v>
      </c>
      <c r="B282" s="35"/>
      <c r="C282" s="35"/>
      <c r="D282" s="35"/>
      <c r="E282" s="120">
        <v>851</v>
      </c>
      <c r="F282" s="143" t="s">
        <v>75</v>
      </c>
      <c r="G282" s="143" t="s">
        <v>11</v>
      </c>
      <c r="H282" s="148" t="s">
        <v>348</v>
      </c>
      <c r="I282" s="143" t="s">
        <v>107</v>
      </c>
      <c r="J282" s="110">
        <f t="shared" ref="J282:BB282" si="443">J283</f>
        <v>2497368.42</v>
      </c>
      <c r="K282" s="110">
        <f t="shared" si="443"/>
        <v>2372500</v>
      </c>
      <c r="L282" s="110">
        <f t="shared" si="443"/>
        <v>124868.42</v>
      </c>
      <c r="M282" s="110">
        <f t="shared" si="443"/>
        <v>0</v>
      </c>
      <c r="N282" s="110">
        <f t="shared" si="443"/>
        <v>-1052631.42</v>
      </c>
      <c r="O282" s="110">
        <f t="shared" si="443"/>
        <v>-1000000</v>
      </c>
      <c r="P282" s="110">
        <f t="shared" si="443"/>
        <v>-52631.42</v>
      </c>
      <c r="Q282" s="110">
        <f t="shared" si="443"/>
        <v>0</v>
      </c>
      <c r="R282" s="110">
        <f t="shared" si="443"/>
        <v>1444737</v>
      </c>
      <c r="S282" s="110">
        <f t="shared" si="443"/>
        <v>1372500</v>
      </c>
      <c r="T282" s="110">
        <f t="shared" si="443"/>
        <v>72237</v>
      </c>
      <c r="U282" s="110">
        <f t="shared" si="443"/>
        <v>0</v>
      </c>
      <c r="V282" s="110"/>
      <c r="W282" s="110"/>
      <c r="X282" s="110"/>
      <c r="Y282" s="110"/>
      <c r="Z282" s="110"/>
      <c r="AA282" s="110"/>
      <c r="AB282" s="110"/>
      <c r="AC282" s="110"/>
      <c r="AD282" s="110">
        <f t="shared" si="443"/>
        <v>1562283.16</v>
      </c>
      <c r="AE282" s="110">
        <f t="shared" si="443"/>
        <v>1484169</v>
      </c>
      <c r="AF282" s="110">
        <f t="shared" si="443"/>
        <v>78114.16</v>
      </c>
      <c r="AG282" s="110">
        <f t="shared" si="443"/>
        <v>0</v>
      </c>
      <c r="AH282" s="110">
        <f t="shared" si="443"/>
        <v>0.84</v>
      </c>
      <c r="AI282" s="110">
        <f t="shared" si="443"/>
        <v>0</v>
      </c>
      <c r="AJ282" s="110">
        <f t="shared" si="443"/>
        <v>0.84</v>
      </c>
      <c r="AK282" s="110">
        <f t="shared" si="443"/>
        <v>0</v>
      </c>
      <c r="AL282" s="110">
        <f t="shared" si="443"/>
        <v>1562284</v>
      </c>
      <c r="AM282" s="110">
        <f t="shared" si="443"/>
        <v>1484169</v>
      </c>
      <c r="AN282" s="110">
        <f t="shared" si="443"/>
        <v>78115</v>
      </c>
      <c r="AO282" s="110">
        <f t="shared" si="443"/>
        <v>0</v>
      </c>
      <c r="AP282" s="110">
        <f t="shared" si="443"/>
        <v>0</v>
      </c>
      <c r="AQ282" s="110">
        <f t="shared" si="443"/>
        <v>2631578.9500000002</v>
      </c>
      <c r="AR282" s="110">
        <f t="shared" si="443"/>
        <v>2500000</v>
      </c>
      <c r="AS282" s="110">
        <f t="shared" si="443"/>
        <v>131578.95000000001</v>
      </c>
      <c r="AT282" s="110">
        <f t="shared" si="443"/>
        <v>0</v>
      </c>
      <c r="AU282" s="110">
        <f t="shared" si="443"/>
        <v>0.05</v>
      </c>
      <c r="AV282" s="110">
        <f t="shared" si="443"/>
        <v>0</v>
      </c>
      <c r="AW282" s="110">
        <f t="shared" si="443"/>
        <v>0.05</v>
      </c>
      <c r="AX282" s="110">
        <f t="shared" si="443"/>
        <v>0</v>
      </c>
      <c r="AY282" s="110">
        <f t="shared" si="443"/>
        <v>2631578.9500000002</v>
      </c>
      <c r="AZ282" s="110">
        <f t="shared" si="443"/>
        <v>2500000</v>
      </c>
      <c r="BA282" s="110">
        <f t="shared" si="443"/>
        <v>131578.95000000001</v>
      </c>
      <c r="BB282" s="110">
        <f t="shared" si="443"/>
        <v>0</v>
      </c>
    </row>
    <row r="283" spans="1:54" s="109" customFormat="1" ht="30" x14ac:dyDescent="0.25">
      <c r="A283" s="35" t="s">
        <v>54</v>
      </c>
      <c r="B283" s="35"/>
      <c r="C283" s="35"/>
      <c r="D283" s="35"/>
      <c r="E283" s="120">
        <v>851</v>
      </c>
      <c r="F283" s="143" t="s">
        <v>75</v>
      </c>
      <c r="G283" s="143" t="s">
        <v>11</v>
      </c>
      <c r="H283" s="148" t="s">
        <v>348</v>
      </c>
      <c r="I283" s="143" t="s">
        <v>109</v>
      </c>
      <c r="J283" s="110">
        <f>'6.ВС'!J161</f>
        <v>2497368.42</v>
      </c>
      <c r="K283" s="110">
        <f>'6.ВС'!K161</f>
        <v>2372500</v>
      </c>
      <c r="L283" s="110">
        <f>'6.ВС'!L161</f>
        <v>124868.42</v>
      </c>
      <c r="M283" s="110">
        <f>'6.ВС'!M161</f>
        <v>0</v>
      </c>
      <c r="N283" s="110">
        <f>'6.ВС'!N161</f>
        <v>-1052631.42</v>
      </c>
      <c r="O283" s="110">
        <f>'6.ВС'!O161</f>
        <v>-1000000</v>
      </c>
      <c r="P283" s="110">
        <f>'6.ВС'!P161</f>
        <v>-52631.42</v>
      </c>
      <c r="Q283" s="110">
        <f>'6.ВС'!Q161</f>
        <v>0</v>
      </c>
      <c r="R283" s="110">
        <f>'6.ВС'!R161</f>
        <v>1444737</v>
      </c>
      <c r="S283" s="110">
        <f>'6.ВС'!S161</f>
        <v>1372500</v>
      </c>
      <c r="T283" s="110">
        <f>'6.ВС'!T161</f>
        <v>72237</v>
      </c>
      <c r="U283" s="110">
        <f>'6.ВС'!U161</f>
        <v>0</v>
      </c>
      <c r="V283" s="110"/>
      <c r="W283" s="110"/>
      <c r="X283" s="110"/>
      <c r="Y283" s="110"/>
      <c r="Z283" s="110"/>
      <c r="AA283" s="110"/>
      <c r="AB283" s="110"/>
      <c r="AC283" s="110"/>
      <c r="AD283" s="110">
        <f>'6.ВС'!AE161</f>
        <v>1562283.16</v>
      </c>
      <c r="AE283" s="110">
        <f>'6.ВС'!AF161</f>
        <v>1484169</v>
      </c>
      <c r="AF283" s="110">
        <f>'6.ВС'!AG161</f>
        <v>78114.16</v>
      </c>
      <c r="AG283" s="110">
        <f>'6.ВС'!AH161</f>
        <v>0</v>
      </c>
      <c r="AH283" s="110">
        <f>'6.ВС'!AI161</f>
        <v>0.84</v>
      </c>
      <c r="AI283" s="110">
        <f>'6.ВС'!AJ161</f>
        <v>0</v>
      </c>
      <c r="AJ283" s="110">
        <f>'6.ВС'!AK161</f>
        <v>0.84</v>
      </c>
      <c r="AK283" s="110">
        <f>'6.ВС'!AL161</f>
        <v>0</v>
      </c>
      <c r="AL283" s="110">
        <f>'6.ВС'!AM161</f>
        <v>1562284</v>
      </c>
      <c r="AM283" s="110">
        <f>'6.ВС'!AN161</f>
        <v>1484169</v>
      </c>
      <c r="AN283" s="110">
        <f>'6.ВС'!AO161</f>
        <v>78115</v>
      </c>
      <c r="AO283" s="110">
        <f>'6.ВС'!AP161</f>
        <v>0</v>
      </c>
      <c r="AP283" s="110">
        <f>'6.ВС'!AQ161</f>
        <v>0</v>
      </c>
      <c r="AQ283" s="110">
        <f>'6.ВС'!AR161</f>
        <v>2631578.9500000002</v>
      </c>
      <c r="AR283" s="110">
        <f>'6.ВС'!AS161</f>
        <v>2500000</v>
      </c>
      <c r="AS283" s="110">
        <f>'6.ВС'!AT161</f>
        <v>131578.95000000001</v>
      </c>
      <c r="AT283" s="110">
        <f>'6.ВС'!AU161</f>
        <v>0</v>
      </c>
      <c r="AU283" s="110">
        <f>'6.ВС'!AV161</f>
        <v>0.05</v>
      </c>
      <c r="AV283" s="110">
        <f>'6.ВС'!AW161</f>
        <v>0</v>
      </c>
      <c r="AW283" s="110">
        <f>'6.ВС'!AX161</f>
        <v>0.05</v>
      </c>
      <c r="AX283" s="110">
        <f>'6.ВС'!AY161</f>
        <v>0</v>
      </c>
      <c r="AY283" s="110">
        <f>'6.ВС'!AR161</f>
        <v>2631578.9500000002</v>
      </c>
      <c r="AZ283" s="110">
        <f>'6.ВС'!AS161</f>
        <v>2500000</v>
      </c>
      <c r="BA283" s="110">
        <f>'6.ВС'!AT161</f>
        <v>131578.95000000001</v>
      </c>
      <c r="BB283" s="110">
        <f>'6.ВС'!AU161</f>
        <v>0</v>
      </c>
    </row>
    <row r="284" spans="1:54" s="109" customFormat="1" ht="30" x14ac:dyDescent="0.25">
      <c r="A284" s="149" t="s">
        <v>359</v>
      </c>
      <c r="B284" s="35"/>
      <c r="C284" s="35"/>
      <c r="D284" s="35"/>
      <c r="E284" s="120">
        <v>851</v>
      </c>
      <c r="F284" s="143" t="s">
        <v>75</v>
      </c>
      <c r="G284" s="143" t="s">
        <v>11</v>
      </c>
      <c r="H284" s="148" t="s">
        <v>355</v>
      </c>
      <c r="I284" s="143"/>
      <c r="J284" s="110">
        <f>J285</f>
        <v>0</v>
      </c>
      <c r="K284" s="110">
        <f t="shared" ref="K284:BB285" si="444">K285</f>
        <v>0</v>
      </c>
      <c r="L284" s="110">
        <f t="shared" si="444"/>
        <v>0</v>
      </c>
      <c r="M284" s="110">
        <f t="shared" si="444"/>
        <v>0</v>
      </c>
      <c r="N284" s="110">
        <f t="shared" si="444"/>
        <v>157037</v>
      </c>
      <c r="O284" s="110">
        <f t="shared" si="444"/>
        <v>149185</v>
      </c>
      <c r="P284" s="110">
        <f t="shared" si="444"/>
        <v>7852</v>
      </c>
      <c r="Q284" s="110">
        <f t="shared" si="444"/>
        <v>0</v>
      </c>
      <c r="R284" s="110">
        <f t="shared" si="444"/>
        <v>157037</v>
      </c>
      <c r="S284" s="110">
        <f t="shared" si="444"/>
        <v>149185</v>
      </c>
      <c r="T284" s="110">
        <f t="shared" si="444"/>
        <v>7852</v>
      </c>
      <c r="U284" s="110">
        <f t="shared" si="444"/>
        <v>0</v>
      </c>
      <c r="V284" s="110">
        <f t="shared" si="444"/>
        <v>0</v>
      </c>
      <c r="W284" s="110">
        <f t="shared" si="444"/>
        <v>0</v>
      </c>
      <c r="X284" s="110">
        <f t="shared" si="444"/>
        <v>0</v>
      </c>
      <c r="Y284" s="110">
        <f t="shared" si="444"/>
        <v>0</v>
      </c>
      <c r="Z284" s="110">
        <f t="shared" si="444"/>
        <v>0</v>
      </c>
      <c r="AA284" s="110">
        <f t="shared" si="444"/>
        <v>0</v>
      </c>
      <c r="AB284" s="110">
        <f t="shared" si="444"/>
        <v>0</v>
      </c>
      <c r="AC284" s="110">
        <f t="shared" si="444"/>
        <v>0</v>
      </c>
      <c r="AD284" s="110">
        <f t="shared" si="444"/>
        <v>0</v>
      </c>
      <c r="AE284" s="110">
        <f t="shared" si="444"/>
        <v>0</v>
      </c>
      <c r="AF284" s="110">
        <f t="shared" si="444"/>
        <v>0</v>
      </c>
      <c r="AG284" s="110">
        <f t="shared" si="444"/>
        <v>0</v>
      </c>
      <c r="AH284" s="110">
        <f t="shared" si="444"/>
        <v>0</v>
      </c>
      <c r="AI284" s="110">
        <f t="shared" si="444"/>
        <v>0</v>
      </c>
      <c r="AJ284" s="110">
        <f t="shared" si="444"/>
        <v>0</v>
      </c>
      <c r="AK284" s="110">
        <f t="shared" si="444"/>
        <v>0</v>
      </c>
      <c r="AL284" s="110">
        <f t="shared" si="444"/>
        <v>0</v>
      </c>
      <c r="AM284" s="110">
        <f t="shared" si="444"/>
        <v>0</v>
      </c>
      <c r="AN284" s="110">
        <f t="shared" si="444"/>
        <v>0</v>
      </c>
      <c r="AO284" s="110">
        <f t="shared" si="444"/>
        <v>0</v>
      </c>
      <c r="AP284" s="110">
        <f t="shared" si="444"/>
        <v>0</v>
      </c>
      <c r="AQ284" s="110">
        <f t="shared" si="444"/>
        <v>0</v>
      </c>
      <c r="AR284" s="110">
        <f t="shared" si="444"/>
        <v>0</v>
      </c>
      <c r="AS284" s="110">
        <f t="shared" si="444"/>
        <v>0</v>
      </c>
      <c r="AT284" s="110">
        <f t="shared" si="444"/>
        <v>0</v>
      </c>
      <c r="AU284" s="110">
        <f t="shared" si="444"/>
        <v>0</v>
      </c>
      <c r="AV284" s="110">
        <f t="shared" si="444"/>
        <v>0</v>
      </c>
      <c r="AW284" s="110">
        <f t="shared" si="444"/>
        <v>0</v>
      </c>
      <c r="AX284" s="110">
        <f t="shared" si="444"/>
        <v>0</v>
      </c>
      <c r="AY284" s="110">
        <f t="shared" si="444"/>
        <v>0</v>
      </c>
      <c r="AZ284" s="110">
        <f t="shared" si="444"/>
        <v>0</v>
      </c>
      <c r="BA284" s="110">
        <f t="shared" si="444"/>
        <v>0</v>
      </c>
      <c r="BB284" s="110">
        <f t="shared" si="444"/>
        <v>0</v>
      </c>
    </row>
    <row r="285" spans="1:54" s="109" customFormat="1" ht="75" x14ac:dyDescent="0.25">
      <c r="A285" s="35" t="s">
        <v>53</v>
      </c>
      <c r="B285" s="35"/>
      <c r="C285" s="35"/>
      <c r="D285" s="35"/>
      <c r="E285" s="120">
        <v>851</v>
      </c>
      <c r="F285" s="143" t="s">
        <v>75</v>
      </c>
      <c r="G285" s="143" t="s">
        <v>11</v>
      </c>
      <c r="H285" s="148" t="s">
        <v>355</v>
      </c>
      <c r="I285" s="143" t="s">
        <v>107</v>
      </c>
      <c r="J285" s="110">
        <f>J286</f>
        <v>0</v>
      </c>
      <c r="K285" s="110">
        <f t="shared" si="444"/>
        <v>0</v>
      </c>
      <c r="L285" s="110">
        <f t="shared" si="444"/>
        <v>0</v>
      </c>
      <c r="M285" s="110">
        <f t="shared" si="444"/>
        <v>0</v>
      </c>
      <c r="N285" s="110">
        <f t="shared" si="444"/>
        <v>157037</v>
      </c>
      <c r="O285" s="110">
        <f t="shared" si="444"/>
        <v>149185</v>
      </c>
      <c r="P285" s="110">
        <f t="shared" si="444"/>
        <v>7852</v>
      </c>
      <c r="Q285" s="110">
        <f t="shared" si="444"/>
        <v>0</v>
      </c>
      <c r="R285" s="110">
        <f t="shared" si="444"/>
        <v>157037</v>
      </c>
      <c r="S285" s="110">
        <f t="shared" si="444"/>
        <v>149185</v>
      </c>
      <c r="T285" s="110">
        <f t="shared" si="444"/>
        <v>7852</v>
      </c>
      <c r="U285" s="110">
        <f t="shared" si="444"/>
        <v>0</v>
      </c>
      <c r="V285" s="110">
        <f t="shared" si="444"/>
        <v>0</v>
      </c>
      <c r="W285" s="110">
        <f t="shared" si="444"/>
        <v>0</v>
      </c>
      <c r="X285" s="110">
        <f t="shared" si="444"/>
        <v>0</v>
      </c>
      <c r="Y285" s="110">
        <f t="shared" si="444"/>
        <v>0</v>
      </c>
      <c r="Z285" s="110">
        <f t="shared" si="444"/>
        <v>0</v>
      </c>
      <c r="AA285" s="110">
        <f t="shared" si="444"/>
        <v>0</v>
      </c>
      <c r="AB285" s="110">
        <f t="shared" si="444"/>
        <v>0</v>
      </c>
      <c r="AC285" s="110">
        <f t="shared" si="444"/>
        <v>0</v>
      </c>
      <c r="AD285" s="110">
        <f t="shared" si="444"/>
        <v>0</v>
      </c>
      <c r="AE285" s="110">
        <f t="shared" si="444"/>
        <v>0</v>
      </c>
      <c r="AF285" s="110">
        <f t="shared" si="444"/>
        <v>0</v>
      </c>
      <c r="AG285" s="110">
        <f t="shared" si="444"/>
        <v>0</v>
      </c>
      <c r="AH285" s="110">
        <f t="shared" si="444"/>
        <v>0</v>
      </c>
      <c r="AI285" s="110">
        <f t="shared" si="444"/>
        <v>0</v>
      </c>
      <c r="AJ285" s="110">
        <f t="shared" si="444"/>
        <v>0</v>
      </c>
      <c r="AK285" s="110">
        <f t="shared" si="444"/>
        <v>0</v>
      </c>
      <c r="AL285" s="110">
        <f t="shared" si="444"/>
        <v>0</v>
      </c>
      <c r="AM285" s="110">
        <f t="shared" si="444"/>
        <v>0</v>
      </c>
      <c r="AN285" s="110">
        <f t="shared" si="444"/>
        <v>0</v>
      </c>
      <c r="AO285" s="110">
        <f t="shared" si="444"/>
        <v>0</v>
      </c>
      <c r="AP285" s="110">
        <f t="shared" si="444"/>
        <v>0</v>
      </c>
      <c r="AQ285" s="110">
        <f t="shared" si="444"/>
        <v>0</v>
      </c>
      <c r="AR285" s="110">
        <f t="shared" si="444"/>
        <v>0</v>
      </c>
      <c r="AS285" s="110">
        <f t="shared" si="444"/>
        <v>0</v>
      </c>
      <c r="AT285" s="110">
        <f t="shared" si="444"/>
        <v>0</v>
      </c>
      <c r="AU285" s="110">
        <f t="shared" si="444"/>
        <v>0</v>
      </c>
      <c r="AV285" s="110">
        <f t="shared" si="444"/>
        <v>0</v>
      </c>
      <c r="AW285" s="110">
        <f t="shared" si="444"/>
        <v>0</v>
      </c>
      <c r="AX285" s="110">
        <f t="shared" si="444"/>
        <v>0</v>
      </c>
      <c r="AY285" s="110">
        <f t="shared" si="444"/>
        <v>0</v>
      </c>
      <c r="AZ285" s="110">
        <f t="shared" si="444"/>
        <v>0</v>
      </c>
      <c r="BA285" s="110">
        <f t="shared" si="444"/>
        <v>0</v>
      </c>
      <c r="BB285" s="110">
        <f t="shared" si="444"/>
        <v>0</v>
      </c>
    </row>
    <row r="286" spans="1:54" s="109" customFormat="1" ht="30" x14ac:dyDescent="0.25">
      <c r="A286" s="35" t="s">
        <v>54</v>
      </c>
      <c r="B286" s="35"/>
      <c r="C286" s="35"/>
      <c r="D286" s="35"/>
      <c r="E286" s="120">
        <v>851</v>
      </c>
      <c r="F286" s="143" t="s">
        <v>75</v>
      </c>
      <c r="G286" s="143" t="s">
        <v>11</v>
      </c>
      <c r="H286" s="148" t="s">
        <v>355</v>
      </c>
      <c r="I286" s="143" t="s">
        <v>109</v>
      </c>
      <c r="J286" s="110">
        <f>'6.ВС'!J164</f>
        <v>0</v>
      </c>
      <c r="K286" s="110">
        <f>'6.ВС'!K164</f>
        <v>0</v>
      </c>
      <c r="L286" s="110">
        <f>'6.ВС'!L164</f>
        <v>0</v>
      </c>
      <c r="M286" s="110">
        <f>'6.ВС'!M164</f>
        <v>0</v>
      </c>
      <c r="N286" s="110">
        <f>'6.ВС'!N164</f>
        <v>157037</v>
      </c>
      <c r="O286" s="110">
        <f>'6.ВС'!O164</f>
        <v>149185</v>
      </c>
      <c r="P286" s="110">
        <f>'6.ВС'!P164</f>
        <v>7852</v>
      </c>
      <c r="Q286" s="110">
        <f>'6.ВС'!Q164</f>
        <v>0</v>
      </c>
      <c r="R286" s="110">
        <f>'6.ВС'!R164</f>
        <v>157037</v>
      </c>
      <c r="S286" s="110">
        <f>'6.ВС'!S164</f>
        <v>149185</v>
      </c>
      <c r="T286" s="110">
        <f>'6.ВС'!T164</f>
        <v>7852</v>
      </c>
      <c r="U286" s="110">
        <f>'6.ВС'!U164</f>
        <v>0</v>
      </c>
      <c r="V286" s="110">
        <f>'6.ВС'!V164</f>
        <v>0</v>
      </c>
      <c r="W286" s="110">
        <f>'6.ВС'!W164</f>
        <v>0</v>
      </c>
      <c r="X286" s="110">
        <f>'6.ВС'!X164</f>
        <v>0</v>
      </c>
      <c r="Y286" s="110">
        <f>'6.ВС'!Y164</f>
        <v>0</v>
      </c>
      <c r="Z286" s="110">
        <f>'6.ВС'!Z164</f>
        <v>0</v>
      </c>
      <c r="AA286" s="110">
        <f>'6.ВС'!AA164</f>
        <v>0</v>
      </c>
      <c r="AB286" s="110">
        <f>'6.ВС'!AB164</f>
        <v>0</v>
      </c>
      <c r="AC286" s="110">
        <f>'6.ВС'!AC164</f>
        <v>0</v>
      </c>
      <c r="AD286" s="110">
        <f>'6.ВС'!AE164</f>
        <v>0</v>
      </c>
      <c r="AE286" s="110">
        <f>'6.ВС'!AF164</f>
        <v>0</v>
      </c>
      <c r="AF286" s="110">
        <f>'6.ВС'!AG164</f>
        <v>0</v>
      </c>
      <c r="AG286" s="110">
        <f>'6.ВС'!AH164</f>
        <v>0</v>
      </c>
      <c r="AH286" s="110">
        <f>'6.ВС'!AI164</f>
        <v>0</v>
      </c>
      <c r="AI286" s="110">
        <f>'6.ВС'!AJ164</f>
        <v>0</v>
      </c>
      <c r="AJ286" s="110">
        <f>'6.ВС'!AK164</f>
        <v>0</v>
      </c>
      <c r="AK286" s="110">
        <f>'6.ВС'!AL164</f>
        <v>0</v>
      </c>
      <c r="AL286" s="110">
        <f>'6.ВС'!AM164</f>
        <v>0</v>
      </c>
      <c r="AM286" s="110">
        <f>'6.ВС'!AN164</f>
        <v>0</v>
      </c>
      <c r="AN286" s="110">
        <f>'6.ВС'!AO164</f>
        <v>0</v>
      </c>
      <c r="AO286" s="110">
        <f>'6.ВС'!AP164</f>
        <v>0</v>
      </c>
      <c r="AP286" s="110">
        <f>'6.ВС'!AQ164</f>
        <v>0</v>
      </c>
      <c r="AQ286" s="110">
        <f>'6.ВС'!AR164</f>
        <v>0</v>
      </c>
      <c r="AR286" s="110">
        <f>'6.ВС'!AS164</f>
        <v>0</v>
      </c>
      <c r="AS286" s="110">
        <f>'6.ВС'!AT164</f>
        <v>0</v>
      </c>
      <c r="AT286" s="110">
        <f>'6.ВС'!AU164</f>
        <v>0</v>
      </c>
      <c r="AU286" s="110">
        <f>'6.ВС'!AV164</f>
        <v>0</v>
      </c>
      <c r="AV286" s="110">
        <f>'6.ВС'!AW164</f>
        <v>0</v>
      </c>
      <c r="AW286" s="110">
        <f>'6.ВС'!AX164</f>
        <v>0</v>
      </c>
      <c r="AX286" s="110">
        <f>'6.ВС'!AY164</f>
        <v>0</v>
      </c>
      <c r="AY286" s="110">
        <f>'6.ВС'!AZ164</f>
        <v>0</v>
      </c>
      <c r="AZ286" s="110">
        <f>'6.ВС'!BA164</f>
        <v>0</v>
      </c>
      <c r="BA286" s="110">
        <f>'6.ВС'!BB164</f>
        <v>0</v>
      </c>
      <c r="BB286" s="110">
        <f>'6.ВС'!BC164</f>
        <v>0</v>
      </c>
    </row>
    <row r="287" spans="1:54" s="109" customFormat="1" ht="120" x14ac:dyDescent="0.25">
      <c r="A287" s="149" t="s">
        <v>362</v>
      </c>
      <c r="B287" s="35"/>
      <c r="C287" s="35"/>
      <c r="D287" s="35"/>
      <c r="E287" s="120"/>
      <c r="F287" s="148" t="s">
        <v>75</v>
      </c>
      <c r="G287" s="148" t="s">
        <v>11</v>
      </c>
      <c r="H287" s="148" t="s">
        <v>351</v>
      </c>
      <c r="I287" s="148"/>
      <c r="J287" s="110"/>
      <c r="K287" s="110"/>
      <c r="L287" s="110"/>
      <c r="M287" s="110"/>
      <c r="N287" s="110">
        <f>N288</f>
        <v>526316</v>
      </c>
      <c r="O287" s="110">
        <f t="shared" ref="O287:AT288" si="445">O288</f>
        <v>500000</v>
      </c>
      <c r="P287" s="110">
        <f t="shared" si="445"/>
        <v>26316</v>
      </c>
      <c r="Q287" s="110">
        <f t="shared" si="445"/>
        <v>0</v>
      </c>
      <c r="R287" s="110">
        <f t="shared" si="445"/>
        <v>526316</v>
      </c>
      <c r="S287" s="110">
        <f t="shared" si="445"/>
        <v>500000</v>
      </c>
      <c r="T287" s="110">
        <f t="shared" si="445"/>
        <v>26316</v>
      </c>
      <c r="U287" s="110">
        <f t="shared" si="445"/>
        <v>0</v>
      </c>
      <c r="V287" s="110"/>
      <c r="W287" s="110"/>
      <c r="X287" s="110"/>
      <c r="Y287" s="110"/>
      <c r="Z287" s="110"/>
      <c r="AA287" s="110"/>
      <c r="AB287" s="110"/>
      <c r="AC287" s="110"/>
      <c r="AD287" s="110">
        <f t="shared" si="445"/>
        <v>0</v>
      </c>
      <c r="AE287" s="110">
        <f t="shared" si="445"/>
        <v>0</v>
      </c>
      <c r="AF287" s="110">
        <f t="shared" si="445"/>
        <v>0</v>
      </c>
      <c r="AG287" s="110">
        <f t="shared" si="445"/>
        <v>0</v>
      </c>
      <c r="AH287" s="110">
        <f t="shared" ref="AH287:AH288" si="446">AH288</f>
        <v>0</v>
      </c>
      <c r="AI287" s="110">
        <f t="shared" ref="AI287:AI288" si="447">AI288</f>
        <v>0</v>
      </c>
      <c r="AJ287" s="110">
        <f t="shared" ref="AJ287:AJ288" si="448">AJ288</f>
        <v>0</v>
      </c>
      <c r="AK287" s="110">
        <f t="shared" ref="AK287:AK288" si="449">AK288</f>
        <v>0</v>
      </c>
      <c r="AL287" s="110">
        <f t="shared" ref="AL287:AL288" si="450">AL288</f>
        <v>0</v>
      </c>
      <c r="AM287" s="110">
        <f t="shared" ref="AM287:AM288" si="451">AM288</f>
        <v>0</v>
      </c>
      <c r="AN287" s="110">
        <f t="shared" ref="AN287:AN288" si="452">AN288</f>
        <v>0</v>
      </c>
      <c r="AO287" s="110">
        <f t="shared" ref="AO287:AO288" si="453">AO288</f>
        <v>0</v>
      </c>
      <c r="AP287" s="110">
        <f t="shared" ref="AP287:AP288" si="454">AP288</f>
        <v>0</v>
      </c>
      <c r="AQ287" s="110">
        <f t="shared" si="445"/>
        <v>0</v>
      </c>
      <c r="AR287" s="110">
        <f t="shared" si="445"/>
        <v>0</v>
      </c>
      <c r="AS287" s="110">
        <f t="shared" si="445"/>
        <v>0</v>
      </c>
      <c r="AT287" s="110">
        <f t="shared" si="445"/>
        <v>0</v>
      </c>
      <c r="AU287" s="110">
        <f t="shared" ref="AU287:AU288" si="455">AU288</f>
        <v>0</v>
      </c>
      <c r="AV287" s="110">
        <f t="shared" ref="AV287:AV288" si="456">AV288</f>
        <v>0</v>
      </c>
      <c r="AW287" s="110">
        <f t="shared" ref="AW287:AW288" si="457">AW288</f>
        <v>0</v>
      </c>
      <c r="AX287" s="110">
        <f t="shared" ref="AX287:AX288" si="458">AX288</f>
        <v>0</v>
      </c>
      <c r="AY287" s="110">
        <f t="shared" ref="AY287:AY288" si="459">AY288</f>
        <v>0</v>
      </c>
      <c r="AZ287" s="110">
        <f t="shared" ref="AZ287:AZ288" si="460">AZ288</f>
        <v>0</v>
      </c>
      <c r="BA287" s="110">
        <f t="shared" ref="BA287:BA288" si="461">BA288</f>
        <v>0</v>
      </c>
      <c r="BB287" s="110">
        <f t="shared" ref="BB287:BB288" si="462">BB288</f>
        <v>0</v>
      </c>
    </row>
    <row r="288" spans="1:54" s="109" customFormat="1" ht="75" x14ac:dyDescent="0.25">
      <c r="A288" s="35" t="s">
        <v>53</v>
      </c>
      <c r="B288" s="35"/>
      <c r="C288" s="35"/>
      <c r="D288" s="35"/>
      <c r="E288" s="120"/>
      <c r="F288" s="143" t="s">
        <v>75</v>
      </c>
      <c r="G288" s="143" t="s">
        <v>11</v>
      </c>
      <c r="H288" s="148" t="s">
        <v>351</v>
      </c>
      <c r="I288" s="143" t="s">
        <v>107</v>
      </c>
      <c r="J288" s="110"/>
      <c r="K288" s="110"/>
      <c r="L288" s="110"/>
      <c r="M288" s="110"/>
      <c r="N288" s="110">
        <f>N289</f>
        <v>526316</v>
      </c>
      <c r="O288" s="110">
        <f t="shared" si="445"/>
        <v>500000</v>
      </c>
      <c r="P288" s="110">
        <f t="shared" si="445"/>
        <v>26316</v>
      </c>
      <c r="Q288" s="110">
        <f t="shared" si="445"/>
        <v>0</v>
      </c>
      <c r="R288" s="110">
        <f t="shared" si="445"/>
        <v>526316</v>
      </c>
      <c r="S288" s="110">
        <f t="shared" si="445"/>
        <v>500000</v>
      </c>
      <c r="T288" s="110">
        <f t="shared" si="445"/>
        <v>26316</v>
      </c>
      <c r="U288" s="110">
        <f t="shared" si="445"/>
        <v>0</v>
      </c>
      <c r="V288" s="110"/>
      <c r="W288" s="110"/>
      <c r="X288" s="110"/>
      <c r="Y288" s="110"/>
      <c r="Z288" s="110"/>
      <c r="AA288" s="110"/>
      <c r="AB288" s="110"/>
      <c r="AC288" s="110"/>
      <c r="AD288" s="110">
        <f t="shared" si="445"/>
        <v>0</v>
      </c>
      <c r="AE288" s="110">
        <f t="shared" si="445"/>
        <v>0</v>
      </c>
      <c r="AF288" s="110">
        <f t="shared" si="445"/>
        <v>0</v>
      </c>
      <c r="AG288" s="110">
        <f t="shared" si="445"/>
        <v>0</v>
      </c>
      <c r="AH288" s="110">
        <f t="shared" si="446"/>
        <v>0</v>
      </c>
      <c r="AI288" s="110">
        <f t="shared" si="447"/>
        <v>0</v>
      </c>
      <c r="AJ288" s="110">
        <f t="shared" si="448"/>
        <v>0</v>
      </c>
      <c r="AK288" s="110">
        <f t="shared" si="449"/>
        <v>0</v>
      </c>
      <c r="AL288" s="110">
        <f t="shared" si="450"/>
        <v>0</v>
      </c>
      <c r="AM288" s="110">
        <f t="shared" si="451"/>
        <v>0</v>
      </c>
      <c r="AN288" s="110">
        <f t="shared" si="452"/>
        <v>0</v>
      </c>
      <c r="AO288" s="110">
        <f t="shared" si="453"/>
        <v>0</v>
      </c>
      <c r="AP288" s="110">
        <f t="shared" si="454"/>
        <v>0</v>
      </c>
      <c r="AQ288" s="110">
        <f t="shared" si="445"/>
        <v>0</v>
      </c>
      <c r="AR288" s="110">
        <f t="shared" si="445"/>
        <v>0</v>
      </c>
      <c r="AS288" s="110">
        <f t="shared" si="445"/>
        <v>0</v>
      </c>
      <c r="AT288" s="110">
        <f t="shared" si="445"/>
        <v>0</v>
      </c>
      <c r="AU288" s="110">
        <f t="shared" si="455"/>
        <v>0</v>
      </c>
      <c r="AV288" s="110">
        <f t="shared" si="456"/>
        <v>0</v>
      </c>
      <c r="AW288" s="110">
        <f t="shared" si="457"/>
        <v>0</v>
      </c>
      <c r="AX288" s="110">
        <f t="shared" si="458"/>
        <v>0</v>
      </c>
      <c r="AY288" s="110">
        <f t="shared" si="459"/>
        <v>0</v>
      </c>
      <c r="AZ288" s="110">
        <f t="shared" si="460"/>
        <v>0</v>
      </c>
      <c r="BA288" s="110">
        <f t="shared" si="461"/>
        <v>0</v>
      </c>
      <c r="BB288" s="110">
        <f t="shared" si="462"/>
        <v>0</v>
      </c>
    </row>
    <row r="289" spans="1:54" s="109" customFormat="1" ht="30" x14ac:dyDescent="0.25">
      <c r="A289" s="35" t="s">
        <v>108</v>
      </c>
      <c r="B289" s="35"/>
      <c r="C289" s="35"/>
      <c r="D289" s="35"/>
      <c r="E289" s="120"/>
      <c r="F289" s="143" t="s">
        <v>75</v>
      </c>
      <c r="G289" s="143" t="s">
        <v>11</v>
      </c>
      <c r="H289" s="148" t="s">
        <v>351</v>
      </c>
      <c r="I289" s="143" t="s">
        <v>109</v>
      </c>
      <c r="J289" s="110"/>
      <c r="K289" s="110"/>
      <c r="L289" s="110"/>
      <c r="M289" s="110"/>
      <c r="N289" s="110">
        <f>'6.ВС'!N167</f>
        <v>526316</v>
      </c>
      <c r="O289" s="110">
        <f>'6.ВС'!O167</f>
        <v>500000</v>
      </c>
      <c r="P289" s="110">
        <f>'6.ВС'!P167</f>
        <v>26316</v>
      </c>
      <c r="Q289" s="110">
        <f>'6.ВС'!Q167</f>
        <v>0</v>
      </c>
      <c r="R289" s="110">
        <f>'6.ВС'!R167</f>
        <v>526316</v>
      </c>
      <c r="S289" s="110">
        <f>'6.ВС'!S167</f>
        <v>500000</v>
      </c>
      <c r="T289" s="110">
        <f>'6.ВС'!T167</f>
        <v>26316</v>
      </c>
      <c r="U289" s="110">
        <f>'6.ВС'!U167</f>
        <v>0</v>
      </c>
      <c r="V289" s="110"/>
      <c r="W289" s="110"/>
      <c r="X289" s="110"/>
      <c r="Y289" s="110"/>
      <c r="Z289" s="110"/>
      <c r="AA289" s="110"/>
      <c r="AB289" s="110"/>
      <c r="AC289" s="110"/>
      <c r="AD289" s="110">
        <f>'6.ВС'!V167</f>
        <v>0</v>
      </c>
      <c r="AE289" s="110">
        <f>'6.ВС'!W167</f>
        <v>0</v>
      </c>
      <c r="AF289" s="110">
        <f>'6.ВС'!X167</f>
        <v>0</v>
      </c>
      <c r="AG289" s="110">
        <f>'6.ВС'!Y167</f>
        <v>0</v>
      </c>
      <c r="AH289" s="110">
        <f>'6.ВС'!Z167</f>
        <v>0</v>
      </c>
      <c r="AI289" s="110">
        <f>'6.ВС'!AA167</f>
        <v>0</v>
      </c>
      <c r="AJ289" s="110">
        <f>'6.ВС'!AB167</f>
        <v>0</v>
      </c>
      <c r="AK289" s="110">
        <f>'6.ВС'!AC167</f>
        <v>0</v>
      </c>
      <c r="AL289" s="110">
        <f>'6.ВС'!AE167</f>
        <v>0</v>
      </c>
      <c r="AM289" s="110">
        <f>'6.ВС'!AF167</f>
        <v>0</v>
      </c>
      <c r="AN289" s="110">
        <f>'6.ВС'!AG167</f>
        <v>0</v>
      </c>
      <c r="AO289" s="110">
        <f>'6.ВС'!AH167</f>
        <v>0</v>
      </c>
      <c r="AP289" s="110">
        <f>'6.ВС'!AI167</f>
        <v>0</v>
      </c>
      <c r="AQ289" s="110">
        <f>'6.ВС'!Z167</f>
        <v>0</v>
      </c>
      <c r="AR289" s="110">
        <f>'6.ВС'!AA167</f>
        <v>0</v>
      </c>
      <c r="AS289" s="110">
        <f>'6.ВС'!AB167</f>
        <v>0</v>
      </c>
      <c r="AT289" s="110">
        <f>'6.ВС'!AC167</f>
        <v>0</v>
      </c>
      <c r="AU289" s="110">
        <f>'6.ВС'!AE167</f>
        <v>0</v>
      </c>
      <c r="AV289" s="110">
        <f>'6.ВС'!AF167</f>
        <v>0</v>
      </c>
      <c r="AW289" s="110">
        <f>'6.ВС'!AG167</f>
        <v>0</v>
      </c>
      <c r="AX289" s="110">
        <f>'6.ВС'!AH167</f>
        <v>0</v>
      </c>
      <c r="AY289" s="110">
        <f>'6.ВС'!AR167</f>
        <v>0</v>
      </c>
      <c r="AZ289" s="110">
        <f>'6.ВС'!AS167</f>
        <v>0</v>
      </c>
      <c r="BA289" s="110">
        <f>'6.ВС'!AT167</f>
        <v>0</v>
      </c>
      <c r="BB289" s="110">
        <f>'6.ВС'!AU167</f>
        <v>0</v>
      </c>
    </row>
    <row r="290" spans="1:54" s="109" customFormat="1" ht="42.75" hidden="1" x14ac:dyDescent="0.25">
      <c r="A290" s="158" t="s">
        <v>118</v>
      </c>
      <c r="B290" s="146"/>
      <c r="C290" s="146"/>
      <c r="D290" s="146"/>
      <c r="E290" s="120">
        <v>851</v>
      </c>
      <c r="F290" s="25" t="s">
        <v>75</v>
      </c>
      <c r="G290" s="25" t="s">
        <v>13</v>
      </c>
      <c r="H290" s="90"/>
      <c r="I290" s="25"/>
      <c r="J290" s="159">
        <f t="shared" ref="J290:BB292" si="463">J291</f>
        <v>5000</v>
      </c>
      <c r="K290" s="159">
        <f t="shared" si="463"/>
        <v>0</v>
      </c>
      <c r="L290" s="159">
        <f t="shared" si="463"/>
        <v>5000</v>
      </c>
      <c r="M290" s="159">
        <f t="shared" si="463"/>
        <v>0</v>
      </c>
      <c r="N290" s="159">
        <f t="shared" si="463"/>
        <v>0</v>
      </c>
      <c r="O290" s="159">
        <f t="shared" si="463"/>
        <v>0</v>
      </c>
      <c r="P290" s="159">
        <f t="shared" si="463"/>
        <v>0</v>
      </c>
      <c r="Q290" s="159">
        <f t="shared" si="463"/>
        <v>0</v>
      </c>
      <c r="R290" s="159">
        <f t="shared" si="463"/>
        <v>5000</v>
      </c>
      <c r="S290" s="159">
        <f t="shared" si="463"/>
        <v>0</v>
      </c>
      <c r="T290" s="159">
        <f t="shared" si="463"/>
        <v>5000</v>
      </c>
      <c r="U290" s="159">
        <f t="shared" si="463"/>
        <v>0</v>
      </c>
      <c r="V290" s="159"/>
      <c r="W290" s="159"/>
      <c r="X290" s="159"/>
      <c r="Y290" s="159"/>
      <c r="Z290" s="159"/>
      <c r="AA290" s="159"/>
      <c r="AB290" s="159"/>
      <c r="AC290" s="159"/>
      <c r="AD290" s="159">
        <f t="shared" si="463"/>
        <v>5000</v>
      </c>
      <c r="AE290" s="159">
        <f t="shared" si="463"/>
        <v>0</v>
      </c>
      <c r="AF290" s="159">
        <f t="shared" si="463"/>
        <v>5000</v>
      </c>
      <c r="AG290" s="159">
        <f t="shared" si="463"/>
        <v>0</v>
      </c>
      <c r="AH290" s="159">
        <f t="shared" si="463"/>
        <v>0</v>
      </c>
      <c r="AI290" s="159">
        <f t="shared" si="463"/>
        <v>0</v>
      </c>
      <c r="AJ290" s="159">
        <f t="shared" si="463"/>
        <v>0</v>
      </c>
      <c r="AK290" s="159">
        <f t="shared" si="463"/>
        <v>0</v>
      </c>
      <c r="AL290" s="159">
        <f t="shared" si="463"/>
        <v>5000</v>
      </c>
      <c r="AM290" s="159">
        <f t="shared" si="463"/>
        <v>0</v>
      </c>
      <c r="AN290" s="159">
        <f t="shared" si="463"/>
        <v>5000</v>
      </c>
      <c r="AO290" s="159">
        <f t="shared" si="463"/>
        <v>0</v>
      </c>
      <c r="AP290" s="159">
        <f t="shared" si="463"/>
        <v>0</v>
      </c>
      <c r="AQ290" s="159">
        <f t="shared" si="463"/>
        <v>5000</v>
      </c>
      <c r="AR290" s="159">
        <f t="shared" si="463"/>
        <v>0</v>
      </c>
      <c r="AS290" s="159">
        <f t="shared" si="463"/>
        <v>5000</v>
      </c>
      <c r="AT290" s="159">
        <f t="shared" si="463"/>
        <v>0</v>
      </c>
      <c r="AU290" s="159">
        <f t="shared" si="463"/>
        <v>0</v>
      </c>
      <c r="AV290" s="159">
        <f t="shared" si="463"/>
        <v>0</v>
      </c>
      <c r="AW290" s="159">
        <f t="shared" si="463"/>
        <v>0</v>
      </c>
      <c r="AX290" s="159">
        <f t="shared" si="463"/>
        <v>0</v>
      </c>
      <c r="AY290" s="159">
        <f t="shared" si="463"/>
        <v>5000</v>
      </c>
      <c r="AZ290" s="159">
        <f t="shared" si="463"/>
        <v>0</v>
      </c>
      <c r="BA290" s="159">
        <f t="shared" si="463"/>
        <v>5000</v>
      </c>
      <c r="BB290" s="159">
        <f t="shared" si="463"/>
        <v>0</v>
      </c>
    </row>
    <row r="291" spans="1:54" s="109" customFormat="1" ht="60" hidden="1" x14ac:dyDescent="0.25">
      <c r="A291" s="155" t="s">
        <v>119</v>
      </c>
      <c r="B291" s="35"/>
      <c r="C291" s="35"/>
      <c r="D291" s="35"/>
      <c r="E291" s="120">
        <v>851</v>
      </c>
      <c r="F291" s="143" t="s">
        <v>75</v>
      </c>
      <c r="G291" s="143" t="s">
        <v>13</v>
      </c>
      <c r="H291" s="148" t="s">
        <v>120</v>
      </c>
      <c r="I291" s="143"/>
      <c r="J291" s="110">
        <f t="shared" si="463"/>
        <v>5000</v>
      </c>
      <c r="K291" s="110">
        <f t="shared" si="463"/>
        <v>0</v>
      </c>
      <c r="L291" s="110">
        <f t="shared" si="463"/>
        <v>5000</v>
      </c>
      <c r="M291" s="110">
        <f t="shared" si="463"/>
        <v>0</v>
      </c>
      <c r="N291" s="110">
        <f t="shared" si="463"/>
        <v>0</v>
      </c>
      <c r="O291" s="110">
        <f t="shared" si="463"/>
        <v>0</v>
      </c>
      <c r="P291" s="110">
        <f t="shared" si="463"/>
        <v>0</v>
      </c>
      <c r="Q291" s="110">
        <f t="shared" si="463"/>
        <v>0</v>
      </c>
      <c r="R291" s="110">
        <f t="shared" si="463"/>
        <v>5000</v>
      </c>
      <c r="S291" s="110">
        <f t="shared" si="463"/>
        <v>0</v>
      </c>
      <c r="T291" s="110">
        <f t="shared" si="463"/>
        <v>5000</v>
      </c>
      <c r="U291" s="110">
        <f t="shared" si="463"/>
        <v>0</v>
      </c>
      <c r="V291" s="110"/>
      <c r="W291" s="110"/>
      <c r="X291" s="110"/>
      <c r="Y291" s="110"/>
      <c r="Z291" s="110"/>
      <c r="AA291" s="110"/>
      <c r="AB291" s="110"/>
      <c r="AC291" s="110"/>
      <c r="AD291" s="110">
        <f t="shared" si="463"/>
        <v>5000</v>
      </c>
      <c r="AE291" s="110">
        <f t="shared" si="463"/>
        <v>0</v>
      </c>
      <c r="AF291" s="110">
        <f t="shared" si="463"/>
        <v>5000</v>
      </c>
      <c r="AG291" s="110">
        <f t="shared" si="463"/>
        <v>0</v>
      </c>
      <c r="AH291" s="110">
        <f t="shared" si="463"/>
        <v>0</v>
      </c>
      <c r="AI291" s="110">
        <f t="shared" si="463"/>
        <v>0</v>
      </c>
      <c r="AJ291" s="110">
        <f t="shared" si="463"/>
        <v>0</v>
      </c>
      <c r="AK291" s="110">
        <f t="shared" si="463"/>
        <v>0</v>
      </c>
      <c r="AL291" s="110">
        <f t="shared" si="463"/>
        <v>5000</v>
      </c>
      <c r="AM291" s="110">
        <f t="shared" si="463"/>
        <v>0</v>
      </c>
      <c r="AN291" s="110">
        <f t="shared" si="463"/>
        <v>5000</v>
      </c>
      <c r="AO291" s="110">
        <f t="shared" si="463"/>
        <v>0</v>
      </c>
      <c r="AP291" s="110">
        <f t="shared" si="463"/>
        <v>0</v>
      </c>
      <c r="AQ291" s="110">
        <f t="shared" si="463"/>
        <v>5000</v>
      </c>
      <c r="AR291" s="110">
        <f t="shared" si="463"/>
        <v>0</v>
      </c>
      <c r="AS291" s="110">
        <f t="shared" si="463"/>
        <v>5000</v>
      </c>
      <c r="AT291" s="110">
        <f t="shared" si="463"/>
        <v>0</v>
      </c>
      <c r="AU291" s="110">
        <f t="shared" si="463"/>
        <v>0</v>
      </c>
      <c r="AV291" s="110">
        <f t="shared" si="463"/>
        <v>0</v>
      </c>
      <c r="AW291" s="110">
        <f t="shared" si="463"/>
        <v>0</v>
      </c>
      <c r="AX291" s="110">
        <f t="shared" si="463"/>
        <v>0</v>
      </c>
      <c r="AY291" s="110">
        <f t="shared" si="463"/>
        <v>5000</v>
      </c>
      <c r="AZ291" s="110">
        <f t="shared" si="463"/>
        <v>0</v>
      </c>
      <c r="BA291" s="110">
        <f t="shared" si="463"/>
        <v>5000</v>
      </c>
      <c r="BB291" s="110">
        <f t="shared" si="463"/>
        <v>0</v>
      </c>
    </row>
    <row r="292" spans="1:54" s="109" customFormat="1" ht="60" hidden="1" x14ac:dyDescent="0.25">
      <c r="A292" s="35" t="s">
        <v>22</v>
      </c>
      <c r="B292" s="111"/>
      <c r="C292" s="111"/>
      <c r="D292" s="111"/>
      <c r="E292" s="120">
        <v>851</v>
      </c>
      <c r="F292" s="143" t="s">
        <v>75</v>
      </c>
      <c r="G292" s="143" t="s">
        <v>13</v>
      </c>
      <c r="H292" s="148" t="s">
        <v>120</v>
      </c>
      <c r="I292" s="143" t="s">
        <v>23</v>
      </c>
      <c r="J292" s="110">
        <f t="shared" si="463"/>
        <v>5000</v>
      </c>
      <c r="K292" s="110">
        <f t="shared" si="463"/>
        <v>0</v>
      </c>
      <c r="L292" s="110">
        <f t="shared" si="463"/>
        <v>5000</v>
      </c>
      <c r="M292" s="110">
        <f t="shared" si="463"/>
        <v>0</v>
      </c>
      <c r="N292" s="110">
        <f t="shared" si="463"/>
        <v>0</v>
      </c>
      <c r="O292" s="110">
        <f t="shared" si="463"/>
        <v>0</v>
      </c>
      <c r="P292" s="110">
        <f t="shared" si="463"/>
        <v>0</v>
      </c>
      <c r="Q292" s="110">
        <f t="shared" si="463"/>
        <v>0</v>
      </c>
      <c r="R292" s="110">
        <f t="shared" si="463"/>
        <v>5000</v>
      </c>
      <c r="S292" s="110">
        <f t="shared" si="463"/>
        <v>0</v>
      </c>
      <c r="T292" s="110">
        <f t="shared" si="463"/>
        <v>5000</v>
      </c>
      <c r="U292" s="110">
        <f t="shared" si="463"/>
        <v>0</v>
      </c>
      <c r="V292" s="110"/>
      <c r="W292" s="110"/>
      <c r="X292" s="110"/>
      <c r="Y292" s="110"/>
      <c r="Z292" s="110"/>
      <c r="AA292" s="110"/>
      <c r="AB292" s="110"/>
      <c r="AC292" s="110"/>
      <c r="AD292" s="110">
        <f t="shared" si="463"/>
        <v>5000</v>
      </c>
      <c r="AE292" s="110">
        <f t="shared" si="463"/>
        <v>0</v>
      </c>
      <c r="AF292" s="110">
        <f t="shared" si="463"/>
        <v>5000</v>
      </c>
      <c r="AG292" s="110">
        <f t="shared" si="463"/>
        <v>0</v>
      </c>
      <c r="AH292" s="110">
        <f t="shared" si="463"/>
        <v>0</v>
      </c>
      <c r="AI292" s="110">
        <f t="shared" si="463"/>
        <v>0</v>
      </c>
      <c r="AJ292" s="110">
        <f t="shared" si="463"/>
        <v>0</v>
      </c>
      <c r="AK292" s="110">
        <f t="shared" si="463"/>
        <v>0</v>
      </c>
      <c r="AL292" s="110">
        <f t="shared" si="463"/>
        <v>5000</v>
      </c>
      <c r="AM292" s="110">
        <f t="shared" si="463"/>
        <v>0</v>
      </c>
      <c r="AN292" s="110">
        <f t="shared" si="463"/>
        <v>5000</v>
      </c>
      <c r="AO292" s="110">
        <f t="shared" si="463"/>
        <v>0</v>
      </c>
      <c r="AP292" s="110">
        <f t="shared" si="463"/>
        <v>0</v>
      </c>
      <c r="AQ292" s="110">
        <f t="shared" si="463"/>
        <v>5000</v>
      </c>
      <c r="AR292" s="110">
        <f t="shared" si="463"/>
        <v>0</v>
      </c>
      <c r="AS292" s="110">
        <f t="shared" si="463"/>
        <v>5000</v>
      </c>
      <c r="AT292" s="110">
        <f t="shared" si="463"/>
        <v>0</v>
      </c>
      <c r="AU292" s="110">
        <f t="shared" si="463"/>
        <v>0</v>
      </c>
      <c r="AV292" s="110">
        <f t="shared" si="463"/>
        <v>0</v>
      </c>
      <c r="AW292" s="110">
        <f t="shared" si="463"/>
        <v>0</v>
      </c>
      <c r="AX292" s="110">
        <f t="shared" si="463"/>
        <v>0</v>
      </c>
      <c r="AY292" s="110">
        <f t="shared" si="463"/>
        <v>5000</v>
      </c>
      <c r="AZ292" s="110">
        <f t="shared" si="463"/>
        <v>0</v>
      </c>
      <c r="BA292" s="110">
        <f t="shared" si="463"/>
        <v>5000</v>
      </c>
      <c r="BB292" s="110">
        <f t="shared" si="463"/>
        <v>0</v>
      </c>
    </row>
    <row r="293" spans="1:54" s="109" customFormat="1" ht="75" hidden="1" x14ac:dyDescent="0.25">
      <c r="A293" s="35" t="s">
        <v>9</v>
      </c>
      <c r="B293" s="35"/>
      <c r="C293" s="35"/>
      <c r="D293" s="35"/>
      <c r="E293" s="120">
        <v>851</v>
      </c>
      <c r="F293" s="143" t="s">
        <v>75</v>
      </c>
      <c r="G293" s="143" t="s">
        <v>13</v>
      </c>
      <c r="H293" s="148" t="s">
        <v>120</v>
      </c>
      <c r="I293" s="143" t="s">
        <v>24</v>
      </c>
      <c r="J293" s="110">
        <f>'6.ВС'!J171</f>
        <v>5000</v>
      </c>
      <c r="K293" s="110">
        <f>'6.ВС'!K171</f>
        <v>0</v>
      </c>
      <c r="L293" s="110">
        <f>'6.ВС'!L171</f>
        <v>5000</v>
      </c>
      <c r="M293" s="110">
        <f>'6.ВС'!M171</f>
        <v>0</v>
      </c>
      <c r="N293" s="110">
        <f>'6.ВС'!N171</f>
        <v>0</v>
      </c>
      <c r="O293" s="110">
        <f>'6.ВС'!O171</f>
        <v>0</v>
      </c>
      <c r="P293" s="110">
        <f>'6.ВС'!P171</f>
        <v>0</v>
      </c>
      <c r="Q293" s="110">
        <f>'6.ВС'!Q171</f>
        <v>0</v>
      </c>
      <c r="R293" s="110">
        <f>'6.ВС'!R171</f>
        <v>5000</v>
      </c>
      <c r="S293" s="110">
        <f>'6.ВС'!S171</f>
        <v>0</v>
      </c>
      <c r="T293" s="110">
        <f>'6.ВС'!T171</f>
        <v>5000</v>
      </c>
      <c r="U293" s="110">
        <f>'6.ВС'!U171</f>
        <v>0</v>
      </c>
      <c r="V293" s="110"/>
      <c r="W293" s="110"/>
      <c r="X293" s="110"/>
      <c r="Y293" s="110"/>
      <c r="Z293" s="110"/>
      <c r="AA293" s="110"/>
      <c r="AB293" s="110"/>
      <c r="AC293" s="110"/>
      <c r="AD293" s="110">
        <f>'6.ВС'!AE171</f>
        <v>5000</v>
      </c>
      <c r="AE293" s="110">
        <f>'6.ВС'!AF171</f>
        <v>0</v>
      </c>
      <c r="AF293" s="110">
        <f>'6.ВС'!AG171</f>
        <v>5000</v>
      </c>
      <c r="AG293" s="110">
        <f>'6.ВС'!AH171</f>
        <v>0</v>
      </c>
      <c r="AH293" s="110">
        <f>'6.ВС'!AI171</f>
        <v>0</v>
      </c>
      <c r="AI293" s="110">
        <f>'6.ВС'!AJ171</f>
        <v>0</v>
      </c>
      <c r="AJ293" s="110">
        <f>'6.ВС'!AK171</f>
        <v>0</v>
      </c>
      <c r="AK293" s="110">
        <f>'6.ВС'!AL171</f>
        <v>0</v>
      </c>
      <c r="AL293" s="110">
        <f>'6.ВС'!AM171</f>
        <v>5000</v>
      </c>
      <c r="AM293" s="110">
        <f>'6.ВС'!AN171</f>
        <v>0</v>
      </c>
      <c r="AN293" s="110">
        <f>'6.ВС'!AO171</f>
        <v>5000</v>
      </c>
      <c r="AO293" s="110">
        <f>'6.ВС'!AP171</f>
        <v>0</v>
      </c>
      <c r="AP293" s="110">
        <f>'6.ВС'!AQ171</f>
        <v>0</v>
      </c>
      <c r="AQ293" s="110">
        <f>'6.ВС'!AR171</f>
        <v>5000</v>
      </c>
      <c r="AR293" s="110">
        <f>'6.ВС'!AS171</f>
        <v>0</v>
      </c>
      <c r="AS293" s="110">
        <f>'6.ВС'!AT171</f>
        <v>5000</v>
      </c>
      <c r="AT293" s="110">
        <f>'6.ВС'!AU171</f>
        <v>0</v>
      </c>
      <c r="AU293" s="110">
        <f>'6.ВС'!AV171</f>
        <v>0</v>
      </c>
      <c r="AV293" s="110">
        <f>'6.ВС'!AW171</f>
        <v>0</v>
      </c>
      <c r="AW293" s="110">
        <f>'6.ВС'!AX171</f>
        <v>0</v>
      </c>
      <c r="AX293" s="110">
        <f>'6.ВС'!AY171</f>
        <v>0</v>
      </c>
      <c r="AY293" s="110">
        <f>'6.ВС'!AR171</f>
        <v>5000</v>
      </c>
      <c r="AZ293" s="110">
        <f>'6.ВС'!AS171</f>
        <v>0</v>
      </c>
      <c r="BA293" s="110">
        <f>'6.ВС'!AT171</f>
        <v>5000</v>
      </c>
      <c r="BB293" s="110">
        <f>'6.ВС'!AU171</f>
        <v>0</v>
      </c>
    </row>
    <row r="294" spans="1:54" s="109" customFormat="1" x14ac:dyDescent="0.25">
      <c r="A294" s="158" t="s">
        <v>121</v>
      </c>
      <c r="B294" s="146"/>
      <c r="C294" s="146"/>
      <c r="D294" s="146"/>
      <c r="E294" s="120">
        <v>852</v>
      </c>
      <c r="F294" s="25" t="s">
        <v>122</v>
      </c>
      <c r="G294" s="25"/>
      <c r="H294" s="90"/>
      <c r="I294" s="25"/>
      <c r="J294" s="26">
        <f>J295+J299+J306+J323</f>
        <v>25337592.18</v>
      </c>
      <c r="K294" s="26">
        <f t="shared" ref="K294:M294" si="464">K295+K299+K306+K323</f>
        <v>21511339.780000001</v>
      </c>
      <c r="L294" s="26">
        <f t="shared" si="464"/>
        <v>3826252.4</v>
      </c>
      <c r="M294" s="26">
        <f t="shared" si="464"/>
        <v>0</v>
      </c>
      <c r="N294" s="26">
        <f>N295+N299+N306+N323</f>
        <v>145169.29999999999</v>
      </c>
      <c r="O294" s="26">
        <f t="shared" ref="O294" si="465">O295+O299+O306+O323</f>
        <v>0</v>
      </c>
      <c r="P294" s="26">
        <f t="shared" ref="P294" si="466">P295+P299+P306+P323</f>
        <v>145169.29999999999</v>
      </c>
      <c r="Q294" s="26">
        <f t="shared" ref="Q294" si="467">Q295+Q299+Q306+Q323</f>
        <v>0</v>
      </c>
      <c r="R294" s="26">
        <f>R295+R299+R306+R323</f>
        <v>25482761.48</v>
      </c>
      <c r="S294" s="26">
        <f t="shared" ref="S294" si="468">S295+S299+S306+S323</f>
        <v>21511339.780000001</v>
      </c>
      <c r="T294" s="26">
        <f t="shared" ref="T294" si="469">T295+T299+T306+T323</f>
        <v>3971421.6999999997</v>
      </c>
      <c r="U294" s="26">
        <f t="shared" ref="U294" si="470">U295+U299+U306+U323</f>
        <v>0</v>
      </c>
      <c r="V294" s="26"/>
      <c r="W294" s="26"/>
      <c r="X294" s="26"/>
      <c r="Y294" s="26"/>
      <c r="Z294" s="26"/>
      <c r="AA294" s="26"/>
      <c r="AB294" s="26"/>
      <c r="AC294" s="26"/>
      <c r="AD294" s="26">
        <f>AD295+AD299+AD306+AD323</f>
        <v>18840012.899999999</v>
      </c>
      <c r="AE294" s="26">
        <f t="shared" ref="AE294:AG294" si="471">AE295+AE299+AE306+AE323</f>
        <v>15013760.5</v>
      </c>
      <c r="AF294" s="26">
        <f t="shared" si="471"/>
        <v>3826252.4</v>
      </c>
      <c r="AG294" s="26">
        <f t="shared" si="471"/>
        <v>0</v>
      </c>
      <c r="AH294" s="26">
        <f t="shared" ref="AH294:AP294" si="472">AH295+AH299+AH306+AH323</f>
        <v>0</v>
      </c>
      <c r="AI294" s="26">
        <f t="shared" si="472"/>
        <v>0</v>
      </c>
      <c r="AJ294" s="26">
        <f t="shared" si="472"/>
        <v>0</v>
      </c>
      <c r="AK294" s="26">
        <f t="shared" si="472"/>
        <v>0</v>
      </c>
      <c r="AL294" s="26">
        <f t="shared" si="472"/>
        <v>18840012.899999999</v>
      </c>
      <c r="AM294" s="26">
        <f t="shared" si="472"/>
        <v>15013760.5</v>
      </c>
      <c r="AN294" s="26">
        <f t="shared" si="472"/>
        <v>3826252.4</v>
      </c>
      <c r="AO294" s="26">
        <f t="shared" si="472"/>
        <v>0</v>
      </c>
      <c r="AP294" s="26">
        <f t="shared" si="472"/>
        <v>0</v>
      </c>
      <c r="AQ294" s="26">
        <f>AQ295+AQ299+AQ306+AQ323</f>
        <v>17352057.800000001</v>
      </c>
      <c r="AR294" s="26">
        <f t="shared" ref="AR294:AT294" si="473">AR295+AR299+AR306+AR323</f>
        <v>13525805.4</v>
      </c>
      <c r="AS294" s="26">
        <f t="shared" si="473"/>
        <v>3826252.4</v>
      </c>
      <c r="AT294" s="26">
        <f t="shared" si="473"/>
        <v>0</v>
      </c>
      <c r="AU294" s="26">
        <f t="shared" ref="AU294:AX294" si="474">AU295+AU299+AU306+AU323</f>
        <v>0</v>
      </c>
      <c r="AV294" s="26">
        <f t="shared" si="474"/>
        <v>0</v>
      </c>
      <c r="AW294" s="26">
        <f t="shared" si="474"/>
        <v>0</v>
      </c>
      <c r="AX294" s="26">
        <f t="shared" si="474"/>
        <v>0</v>
      </c>
      <c r="AY294" s="26">
        <f>AY295+AY299+AY306+AY323</f>
        <v>17352057.800000001</v>
      </c>
      <c r="AZ294" s="26">
        <f t="shared" ref="AZ294:BB294" si="475">AZ295+AZ299+AZ306+AZ323</f>
        <v>13525805.4</v>
      </c>
      <c r="BA294" s="26">
        <f t="shared" si="475"/>
        <v>3826252.4</v>
      </c>
      <c r="BB294" s="26">
        <f t="shared" si="475"/>
        <v>0</v>
      </c>
    </row>
    <row r="295" spans="1:54" s="109" customFormat="1" ht="28.5" x14ac:dyDescent="0.25">
      <c r="A295" s="158" t="s">
        <v>123</v>
      </c>
      <c r="B295" s="146"/>
      <c r="C295" s="146"/>
      <c r="D295" s="146"/>
      <c r="E295" s="120">
        <v>851</v>
      </c>
      <c r="F295" s="25" t="s">
        <v>122</v>
      </c>
      <c r="G295" s="25" t="s">
        <v>11</v>
      </c>
      <c r="H295" s="90"/>
      <c r="I295" s="25"/>
      <c r="J295" s="26">
        <f t="shared" ref="J295:BB297" si="476">J296</f>
        <v>3059870</v>
      </c>
      <c r="K295" s="26">
        <f t="shared" si="476"/>
        <v>0</v>
      </c>
      <c r="L295" s="26">
        <f t="shared" si="476"/>
        <v>3059870</v>
      </c>
      <c r="M295" s="26">
        <f t="shared" si="476"/>
        <v>0</v>
      </c>
      <c r="N295" s="26">
        <f t="shared" si="476"/>
        <v>120169.3</v>
      </c>
      <c r="O295" s="26">
        <f t="shared" si="476"/>
        <v>0</v>
      </c>
      <c r="P295" s="26">
        <f t="shared" si="476"/>
        <v>120169.3</v>
      </c>
      <c r="Q295" s="26">
        <f t="shared" si="476"/>
        <v>0</v>
      </c>
      <c r="R295" s="26">
        <f t="shared" si="476"/>
        <v>3180039.3</v>
      </c>
      <c r="S295" s="26">
        <f t="shared" si="476"/>
        <v>0</v>
      </c>
      <c r="T295" s="26">
        <f t="shared" si="476"/>
        <v>3180039.3</v>
      </c>
      <c r="U295" s="26">
        <f t="shared" si="476"/>
        <v>0</v>
      </c>
      <c r="V295" s="26"/>
      <c r="W295" s="26"/>
      <c r="X295" s="26"/>
      <c r="Y295" s="26"/>
      <c r="Z295" s="26"/>
      <c r="AA295" s="26"/>
      <c r="AB295" s="26"/>
      <c r="AC295" s="26"/>
      <c r="AD295" s="26">
        <f t="shared" si="476"/>
        <v>3059870</v>
      </c>
      <c r="AE295" s="26">
        <f t="shared" si="476"/>
        <v>0</v>
      </c>
      <c r="AF295" s="26">
        <f t="shared" si="476"/>
        <v>3059870</v>
      </c>
      <c r="AG295" s="26">
        <f t="shared" si="476"/>
        <v>0</v>
      </c>
      <c r="AH295" s="26">
        <f t="shared" si="476"/>
        <v>0</v>
      </c>
      <c r="AI295" s="26">
        <f t="shared" si="476"/>
        <v>0</v>
      </c>
      <c r="AJ295" s="26">
        <f t="shared" si="476"/>
        <v>0</v>
      </c>
      <c r="AK295" s="26">
        <f t="shared" si="476"/>
        <v>0</v>
      </c>
      <c r="AL295" s="26">
        <f t="shared" si="476"/>
        <v>3059870</v>
      </c>
      <c r="AM295" s="26">
        <f t="shared" si="476"/>
        <v>0</v>
      </c>
      <c r="AN295" s="26">
        <f t="shared" si="476"/>
        <v>3059870</v>
      </c>
      <c r="AO295" s="26">
        <f t="shared" si="476"/>
        <v>0</v>
      </c>
      <c r="AP295" s="26">
        <f t="shared" si="476"/>
        <v>0</v>
      </c>
      <c r="AQ295" s="26">
        <f t="shared" si="476"/>
        <v>3059870</v>
      </c>
      <c r="AR295" s="26">
        <f t="shared" si="476"/>
        <v>0</v>
      </c>
      <c r="AS295" s="26">
        <f t="shared" si="476"/>
        <v>3059870</v>
      </c>
      <c r="AT295" s="26">
        <f t="shared" si="476"/>
        <v>0</v>
      </c>
      <c r="AU295" s="26">
        <f t="shared" si="476"/>
        <v>0</v>
      </c>
      <c r="AV295" s="26">
        <f t="shared" si="476"/>
        <v>0</v>
      </c>
      <c r="AW295" s="26">
        <f t="shared" si="476"/>
        <v>0</v>
      </c>
      <c r="AX295" s="26">
        <f t="shared" si="476"/>
        <v>0</v>
      </c>
      <c r="AY295" s="26">
        <f t="shared" si="476"/>
        <v>3059870</v>
      </c>
      <c r="AZ295" s="26">
        <f t="shared" si="476"/>
        <v>0</v>
      </c>
      <c r="BA295" s="26">
        <f t="shared" si="476"/>
        <v>3059870</v>
      </c>
      <c r="BB295" s="26">
        <f t="shared" si="476"/>
        <v>0</v>
      </c>
    </row>
    <row r="296" spans="1:54" s="109" customFormat="1" ht="51.75" customHeight="1" x14ac:dyDescent="0.25">
      <c r="A296" s="155" t="s">
        <v>124</v>
      </c>
      <c r="B296" s="35"/>
      <c r="C296" s="35"/>
      <c r="D296" s="35"/>
      <c r="E296" s="120">
        <v>851</v>
      </c>
      <c r="F296" s="143" t="s">
        <v>122</v>
      </c>
      <c r="G296" s="143" t="s">
        <v>11</v>
      </c>
      <c r="H296" s="148" t="s">
        <v>125</v>
      </c>
      <c r="I296" s="143"/>
      <c r="J296" s="110">
        <f t="shared" si="476"/>
        <v>3059870</v>
      </c>
      <c r="K296" s="110">
        <f t="shared" si="476"/>
        <v>0</v>
      </c>
      <c r="L296" s="110">
        <f t="shared" si="476"/>
        <v>3059870</v>
      </c>
      <c r="M296" s="110">
        <f t="shared" si="476"/>
        <v>0</v>
      </c>
      <c r="N296" s="110">
        <f t="shared" si="476"/>
        <v>120169.3</v>
      </c>
      <c r="O296" s="110">
        <f t="shared" si="476"/>
        <v>0</v>
      </c>
      <c r="P296" s="110">
        <f t="shared" si="476"/>
        <v>120169.3</v>
      </c>
      <c r="Q296" s="110">
        <f t="shared" si="476"/>
        <v>0</v>
      </c>
      <c r="R296" s="110">
        <f t="shared" si="476"/>
        <v>3180039.3</v>
      </c>
      <c r="S296" s="110">
        <f t="shared" si="476"/>
        <v>0</v>
      </c>
      <c r="T296" s="110">
        <f t="shared" si="476"/>
        <v>3180039.3</v>
      </c>
      <c r="U296" s="110">
        <f t="shared" si="476"/>
        <v>0</v>
      </c>
      <c r="V296" s="110"/>
      <c r="W296" s="110"/>
      <c r="X296" s="110"/>
      <c r="Y296" s="110"/>
      <c r="Z296" s="110"/>
      <c r="AA296" s="110"/>
      <c r="AB296" s="110"/>
      <c r="AC296" s="110"/>
      <c r="AD296" s="110">
        <f t="shared" si="476"/>
        <v>3059870</v>
      </c>
      <c r="AE296" s="110">
        <f t="shared" si="476"/>
        <v>0</v>
      </c>
      <c r="AF296" s="110">
        <f t="shared" si="476"/>
        <v>3059870</v>
      </c>
      <c r="AG296" s="110">
        <f t="shared" si="476"/>
        <v>0</v>
      </c>
      <c r="AH296" s="110">
        <f t="shared" si="476"/>
        <v>0</v>
      </c>
      <c r="AI296" s="110">
        <f t="shared" si="476"/>
        <v>0</v>
      </c>
      <c r="AJ296" s="110">
        <f t="shared" si="476"/>
        <v>0</v>
      </c>
      <c r="AK296" s="110">
        <f t="shared" si="476"/>
        <v>0</v>
      </c>
      <c r="AL296" s="110">
        <f t="shared" si="476"/>
        <v>3059870</v>
      </c>
      <c r="AM296" s="110">
        <f t="shared" si="476"/>
        <v>0</v>
      </c>
      <c r="AN296" s="110">
        <f t="shared" si="476"/>
        <v>3059870</v>
      </c>
      <c r="AO296" s="110">
        <f t="shared" si="476"/>
        <v>0</v>
      </c>
      <c r="AP296" s="110">
        <f t="shared" si="476"/>
        <v>0</v>
      </c>
      <c r="AQ296" s="110">
        <f t="shared" si="476"/>
        <v>3059870</v>
      </c>
      <c r="AR296" s="110">
        <f t="shared" si="476"/>
        <v>0</v>
      </c>
      <c r="AS296" s="110">
        <f t="shared" si="476"/>
        <v>3059870</v>
      </c>
      <c r="AT296" s="110">
        <f t="shared" si="476"/>
        <v>0</v>
      </c>
      <c r="AU296" s="110">
        <f t="shared" si="476"/>
        <v>0</v>
      </c>
      <c r="AV296" s="110">
        <f t="shared" si="476"/>
        <v>0</v>
      </c>
      <c r="AW296" s="110">
        <f t="shared" si="476"/>
        <v>0</v>
      </c>
      <c r="AX296" s="110">
        <f t="shared" si="476"/>
        <v>0</v>
      </c>
      <c r="AY296" s="110">
        <f t="shared" si="476"/>
        <v>3059870</v>
      </c>
      <c r="AZ296" s="110">
        <f t="shared" si="476"/>
        <v>0</v>
      </c>
      <c r="BA296" s="110">
        <f t="shared" si="476"/>
        <v>3059870</v>
      </c>
      <c r="BB296" s="110">
        <f t="shared" si="476"/>
        <v>0</v>
      </c>
    </row>
    <row r="297" spans="1:54" s="109" customFormat="1" ht="30" x14ac:dyDescent="0.25">
      <c r="A297" s="111" t="s">
        <v>126</v>
      </c>
      <c r="B297" s="111"/>
      <c r="C297" s="111"/>
      <c r="D297" s="111"/>
      <c r="E297" s="120">
        <v>851</v>
      </c>
      <c r="F297" s="143" t="s">
        <v>122</v>
      </c>
      <c r="G297" s="143" t="s">
        <v>11</v>
      </c>
      <c r="H297" s="148" t="s">
        <v>125</v>
      </c>
      <c r="I297" s="143" t="s">
        <v>127</v>
      </c>
      <c r="J297" s="110">
        <f t="shared" si="476"/>
        <v>3059870</v>
      </c>
      <c r="K297" s="110">
        <f t="shared" si="476"/>
        <v>0</v>
      </c>
      <c r="L297" s="110">
        <f t="shared" si="476"/>
        <v>3059870</v>
      </c>
      <c r="M297" s="110">
        <f t="shared" si="476"/>
        <v>0</v>
      </c>
      <c r="N297" s="110">
        <f t="shared" si="476"/>
        <v>120169.3</v>
      </c>
      <c r="O297" s="110">
        <f t="shared" si="476"/>
        <v>0</v>
      </c>
      <c r="P297" s="110">
        <f t="shared" si="476"/>
        <v>120169.3</v>
      </c>
      <c r="Q297" s="110">
        <f t="shared" si="476"/>
        <v>0</v>
      </c>
      <c r="R297" s="110">
        <f t="shared" si="476"/>
        <v>3180039.3</v>
      </c>
      <c r="S297" s="110">
        <f t="shared" si="476"/>
        <v>0</v>
      </c>
      <c r="T297" s="110">
        <f t="shared" si="476"/>
        <v>3180039.3</v>
      </c>
      <c r="U297" s="110">
        <f t="shared" si="476"/>
        <v>0</v>
      </c>
      <c r="V297" s="110"/>
      <c r="W297" s="110"/>
      <c r="X297" s="110"/>
      <c r="Y297" s="110"/>
      <c r="Z297" s="110"/>
      <c r="AA297" s="110"/>
      <c r="AB297" s="110"/>
      <c r="AC297" s="110"/>
      <c r="AD297" s="110">
        <f t="shared" si="476"/>
        <v>3059870</v>
      </c>
      <c r="AE297" s="110">
        <f t="shared" si="476"/>
        <v>0</v>
      </c>
      <c r="AF297" s="110">
        <f t="shared" si="476"/>
        <v>3059870</v>
      </c>
      <c r="AG297" s="110">
        <f t="shared" si="476"/>
        <v>0</v>
      </c>
      <c r="AH297" s="110">
        <f t="shared" si="476"/>
        <v>0</v>
      </c>
      <c r="AI297" s="110">
        <f t="shared" si="476"/>
        <v>0</v>
      </c>
      <c r="AJ297" s="110">
        <f t="shared" si="476"/>
        <v>0</v>
      </c>
      <c r="AK297" s="110">
        <f t="shared" si="476"/>
        <v>0</v>
      </c>
      <c r="AL297" s="110">
        <f t="shared" si="476"/>
        <v>3059870</v>
      </c>
      <c r="AM297" s="110">
        <f t="shared" si="476"/>
        <v>0</v>
      </c>
      <c r="AN297" s="110">
        <f t="shared" si="476"/>
        <v>3059870</v>
      </c>
      <c r="AO297" s="110">
        <f t="shared" si="476"/>
        <v>0</v>
      </c>
      <c r="AP297" s="110">
        <f t="shared" si="476"/>
        <v>0</v>
      </c>
      <c r="AQ297" s="110">
        <f t="shared" si="476"/>
        <v>3059870</v>
      </c>
      <c r="AR297" s="110">
        <f t="shared" si="476"/>
        <v>0</v>
      </c>
      <c r="AS297" s="110">
        <f t="shared" si="476"/>
        <v>3059870</v>
      </c>
      <c r="AT297" s="110">
        <f t="shared" si="476"/>
        <v>0</v>
      </c>
      <c r="AU297" s="110">
        <f t="shared" si="476"/>
        <v>0</v>
      </c>
      <c r="AV297" s="110">
        <f t="shared" si="476"/>
        <v>0</v>
      </c>
      <c r="AW297" s="110">
        <f t="shared" si="476"/>
        <v>0</v>
      </c>
      <c r="AX297" s="110">
        <f t="shared" si="476"/>
        <v>0</v>
      </c>
      <c r="AY297" s="110">
        <f t="shared" si="476"/>
        <v>3059870</v>
      </c>
      <c r="AZ297" s="110">
        <f t="shared" si="476"/>
        <v>0</v>
      </c>
      <c r="BA297" s="110">
        <f t="shared" si="476"/>
        <v>3059870</v>
      </c>
      <c r="BB297" s="110">
        <f t="shared" si="476"/>
        <v>0</v>
      </c>
    </row>
    <row r="298" spans="1:54" s="109" customFormat="1" ht="60" x14ac:dyDescent="0.25">
      <c r="A298" s="111" t="s">
        <v>128</v>
      </c>
      <c r="B298" s="35"/>
      <c r="C298" s="35"/>
      <c r="D298" s="108"/>
      <c r="E298" s="120">
        <v>851</v>
      </c>
      <c r="F298" s="143" t="s">
        <v>122</v>
      </c>
      <c r="G298" s="143" t="s">
        <v>11</v>
      </c>
      <c r="H298" s="148" t="s">
        <v>125</v>
      </c>
      <c r="I298" s="143" t="s">
        <v>129</v>
      </c>
      <c r="J298" s="110">
        <f>'6.ВС'!J176</f>
        <v>3059870</v>
      </c>
      <c r="K298" s="110">
        <f>'6.ВС'!K176</f>
        <v>0</v>
      </c>
      <c r="L298" s="110">
        <f>'6.ВС'!L176</f>
        <v>3059870</v>
      </c>
      <c r="M298" s="110">
        <f>'6.ВС'!M176</f>
        <v>0</v>
      </c>
      <c r="N298" s="110">
        <f>'6.ВС'!N176</f>
        <v>120169.3</v>
      </c>
      <c r="O298" s="110">
        <f>'6.ВС'!O176</f>
        <v>0</v>
      </c>
      <c r="P298" s="110">
        <f>'6.ВС'!P176</f>
        <v>120169.3</v>
      </c>
      <c r="Q298" s="110">
        <f>'6.ВС'!Q176</f>
        <v>0</v>
      </c>
      <c r="R298" s="110">
        <f>'6.ВС'!R176</f>
        <v>3180039.3</v>
      </c>
      <c r="S298" s="110">
        <f>'6.ВС'!S176</f>
        <v>0</v>
      </c>
      <c r="T298" s="110">
        <f>'6.ВС'!T176</f>
        <v>3180039.3</v>
      </c>
      <c r="U298" s="110">
        <f>'6.ВС'!U176</f>
        <v>0</v>
      </c>
      <c r="V298" s="110"/>
      <c r="W298" s="110"/>
      <c r="X298" s="110"/>
      <c r="Y298" s="110"/>
      <c r="Z298" s="110"/>
      <c r="AA298" s="110"/>
      <c r="AB298" s="110"/>
      <c r="AC298" s="110"/>
      <c r="AD298" s="110">
        <f>'6.ВС'!AE176</f>
        <v>3059870</v>
      </c>
      <c r="AE298" s="110">
        <f>'6.ВС'!AF176</f>
        <v>0</v>
      </c>
      <c r="AF298" s="110">
        <f>'6.ВС'!AG176</f>
        <v>3059870</v>
      </c>
      <c r="AG298" s="110">
        <f>'6.ВС'!AH176</f>
        <v>0</v>
      </c>
      <c r="AH298" s="110">
        <f>'6.ВС'!AI176</f>
        <v>0</v>
      </c>
      <c r="AI298" s="110">
        <f>'6.ВС'!AJ176</f>
        <v>0</v>
      </c>
      <c r="AJ298" s="110">
        <f>'6.ВС'!AK176</f>
        <v>0</v>
      </c>
      <c r="AK298" s="110">
        <f>'6.ВС'!AL176</f>
        <v>0</v>
      </c>
      <c r="AL298" s="110">
        <f>'6.ВС'!AM176</f>
        <v>3059870</v>
      </c>
      <c r="AM298" s="110">
        <f>'6.ВС'!AN176</f>
        <v>0</v>
      </c>
      <c r="AN298" s="110">
        <f>'6.ВС'!AO176</f>
        <v>3059870</v>
      </c>
      <c r="AO298" s="110">
        <f>'6.ВС'!AP176</f>
        <v>0</v>
      </c>
      <c r="AP298" s="110">
        <f>'6.ВС'!AQ176</f>
        <v>0</v>
      </c>
      <c r="AQ298" s="110">
        <f>'6.ВС'!AR176</f>
        <v>3059870</v>
      </c>
      <c r="AR298" s="110">
        <f>'6.ВС'!AS176</f>
        <v>0</v>
      </c>
      <c r="AS298" s="110">
        <f>'6.ВС'!AT176</f>
        <v>3059870</v>
      </c>
      <c r="AT298" s="110">
        <f>'6.ВС'!AU176</f>
        <v>0</v>
      </c>
      <c r="AU298" s="110">
        <f>'6.ВС'!AV176</f>
        <v>0</v>
      </c>
      <c r="AV298" s="110">
        <f>'6.ВС'!AW176</f>
        <v>0</v>
      </c>
      <c r="AW298" s="110">
        <f>'6.ВС'!AX176</f>
        <v>0</v>
      </c>
      <c r="AX298" s="110">
        <f>'6.ВС'!AY176</f>
        <v>0</v>
      </c>
      <c r="AY298" s="110">
        <f>'6.ВС'!AR176</f>
        <v>3059870</v>
      </c>
      <c r="AZ298" s="110">
        <f>'6.ВС'!AS176</f>
        <v>0</v>
      </c>
      <c r="BA298" s="110">
        <f>'6.ВС'!AT176</f>
        <v>3059870</v>
      </c>
      <c r="BB298" s="110">
        <f>'6.ВС'!AU176</f>
        <v>0</v>
      </c>
    </row>
    <row r="299" spans="1:54" s="109" customFormat="1" ht="28.5" x14ac:dyDescent="0.25">
      <c r="A299" s="158" t="s">
        <v>130</v>
      </c>
      <c r="B299" s="146"/>
      <c r="C299" s="146"/>
      <c r="D299" s="146"/>
      <c r="E299" s="120">
        <v>852</v>
      </c>
      <c r="F299" s="25" t="s">
        <v>122</v>
      </c>
      <c r="G299" s="25" t="s">
        <v>58</v>
      </c>
      <c r="H299" s="90"/>
      <c r="I299" s="25"/>
      <c r="J299" s="26">
        <f t="shared" ref="J299:AQ299" si="477">J300+J303</f>
        <v>111000</v>
      </c>
      <c r="K299" s="26">
        <f t="shared" ref="K299:N299" si="478">K300+K303</f>
        <v>111000</v>
      </c>
      <c r="L299" s="26">
        <f t="shared" si="478"/>
        <v>0</v>
      </c>
      <c r="M299" s="26">
        <f t="shared" si="478"/>
        <v>0</v>
      </c>
      <c r="N299" s="26">
        <f t="shared" si="478"/>
        <v>25000</v>
      </c>
      <c r="O299" s="26">
        <f t="shared" ref="O299:U299" si="479">O300+O303</f>
        <v>0</v>
      </c>
      <c r="P299" s="26">
        <f t="shared" si="479"/>
        <v>25000</v>
      </c>
      <c r="Q299" s="26">
        <f t="shared" si="479"/>
        <v>0</v>
      </c>
      <c r="R299" s="26">
        <f t="shared" si="479"/>
        <v>136000</v>
      </c>
      <c r="S299" s="26">
        <f t="shared" si="479"/>
        <v>111000</v>
      </c>
      <c r="T299" s="26">
        <f t="shared" si="479"/>
        <v>25000</v>
      </c>
      <c r="U299" s="26">
        <f t="shared" si="479"/>
        <v>0</v>
      </c>
      <c r="V299" s="26"/>
      <c r="W299" s="26"/>
      <c r="X299" s="26"/>
      <c r="Y299" s="26"/>
      <c r="Z299" s="26"/>
      <c r="AA299" s="26"/>
      <c r="AB299" s="26"/>
      <c r="AC299" s="26"/>
      <c r="AD299" s="26">
        <f t="shared" si="477"/>
        <v>111000</v>
      </c>
      <c r="AE299" s="26">
        <f t="shared" ref="AE299:AG299" si="480">AE300+AE303</f>
        <v>111000</v>
      </c>
      <c r="AF299" s="26">
        <f t="shared" si="480"/>
        <v>0</v>
      </c>
      <c r="AG299" s="26">
        <f t="shared" si="480"/>
        <v>0</v>
      </c>
      <c r="AH299" s="26">
        <f t="shared" ref="AH299:AP299" si="481">AH300+AH303</f>
        <v>0</v>
      </c>
      <c r="AI299" s="26">
        <f t="shared" si="481"/>
        <v>0</v>
      </c>
      <c r="AJ299" s="26">
        <f t="shared" si="481"/>
        <v>0</v>
      </c>
      <c r="AK299" s="26">
        <f t="shared" si="481"/>
        <v>0</v>
      </c>
      <c r="AL299" s="26">
        <f t="shared" si="481"/>
        <v>111000</v>
      </c>
      <c r="AM299" s="26">
        <f t="shared" si="481"/>
        <v>111000</v>
      </c>
      <c r="AN299" s="26">
        <f t="shared" si="481"/>
        <v>0</v>
      </c>
      <c r="AO299" s="26">
        <f t="shared" si="481"/>
        <v>0</v>
      </c>
      <c r="AP299" s="26">
        <f t="shared" si="481"/>
        <v>0</v>
      </c>
      <c r="AQ299" s="26">
        <f t="shared" si="477"/>
        <v>75000</v>
      </c>
      <c r="AR299" s="26">
        <f t="shared" ref="AR299:BB299" si="482">AR300+AR303</f>
        <v>75000</v>
      </c>
      <c r="AS299" s="26">
        <f t="shared" si="482"/>
        <v>0</v>
      </c>
      <c r="AT299" s="26">
        <f t="shared" si="482"/>
        <v>0</v>
      </c>
      <c r="AU299" s="26">
        <f t="shared" ref="AU299:AX299" si="483">AU300+AU303</f>
        <v>0</v>
      </c>
      <c r="AV299" s="26">
        <f t="shared" si="483"/>
        <v>0</v>
      </c>
      <c r="AW299" s="26">
        <f t="shared" si="483"/>
        <v>0</v>
      </c>
      <c r="AX299" s="26">
        <f t="shared" si="483"/>
        <v>0</v>
      </c>
      <c r="AY299" s="26">
        <f t="shared" si="482"/>
        <v>75000</v>
      </c>
      <c r="AZ299" s="26">
        <f t="shared" si="482"/>
        <v>75000</v>
      </c>
      <c r="BA299" s="26">
        <f t="shared" si="482"/>
        <v>0</v>
      </c>
      <c r="BB299" s="26">
        <f t="shared" si="482"/>
        <v>0</v>
      </c>
    </row>
    <row r="300" spans="1:54" s="109" customFormat="1" ht="90" hidden="1" x14ac:dyDescent="0.25">
      <c r="A300" s="155" t="s">
        <v>173</v>
      </c>
      <c r="B300" s="146"/>
      <c r="C300" s="146"/>
      <c r="D300" s="146"/>
      <c r="E300" s="120">
        <v>852</v>
      </c>
      <c r="F300" s="143" t="s">
        <v>122</v>
      </c>
      <c r="G300" s="143" t="s">
        <v>58</v>
      </c>
      <c r="H300" s="148" t="s">
        <v>174</v>
      </c>
      <c r="I300" s="25"/>
      <c r="J300" s="110">
        <f t="shared" ref="J300:BB301" si="484">J301</f>
        <v>111000</v>
      </c>
      <c r="K300" s="110">
        <f t="shared" si="484"/>
        <v>111000</v>
      </c>
      <c r="L300" s="110">
        <f t="shared" si="484"/>
        <v>0</v>
      </c>
      <c r="M300" s="110">
        <f t="shared" si="484"/>
        <v>0</v>
      </c>
      <c r="N300" s="110">
        <f t="shared" si="484"/>
        <v>0</v>
      </c>
      <c r="O300" s="110">
        <f t="shared" si="484"/>
        <v>0</v>
      </c>
      <c r="P300" s="110">
        <f t="shared" si="484"/>
        <v>0</v>
      </c>
      <c r="Q300" s="110">
        <f t="shared" si="484"/>
        <v>0</v>
      </c>
      <c r="R300" s="110">
        <f t="shared" si="484"/>
        <v>111000</v>
      </c>
      <c r="S300" s="110">
        <f t="shared" si="484"/>
        <v>111000</v>
      </c>
      <c r="T300" s="110">
        <f t="shared" si="484"/>
        <v>0</v>
      </c>
      <c r="U300" s="110">
        <f t="shared" si="484"/>
        <v>0</v>
      </c>
      <c r="V300" s="110"/>
      <c r="W300" s="110"/>
      <c r="X300" s="110"/>
      <c r="Y300" s="110"/>
      <c r="Z300" s="110"/>
      <c r="AA300" s="110"/>
      <c r="AB300" s="110"/>
      <c r="AC300" s="110"/>
      <c r="AD300" s="110">
        <f t="shared" si="484"/>
        <v>111000</v>
      </c>
      <c r="AE300" s="110">
        <f t="shared" si="484"/>
        <v>111000</v>
      </c>
      <c r="AF300" s="110">
        <f t="shared" si="484"/>
        <v>0</v>
      </c>
      <c r="AG300" s="110">
        <f t="shared" si="484"/>
        <v>0</v>
      </c>
      <c r="AH300" s="110">
        <f t="shared" si="484"/>
        <v>0</v>
      </c>
      <c r="AI300" s="110">
        <f t="shared" si="484"/>
        <v>0</v>
      </c>
      <c r="AJ300" s="110">
        <f t="shared" si="484"/>
        <v>0</v>
      </c>
      <c r="AK300" s="110">
        <f t="shared" si="484"/>
        <v>0</v>
      </c>
      <c r="AL300" s="110">
        <f t="shared" si="484"/>
        <v>111000</v>
      </c>
      <c r="AM300" s="110">
        <f t="shared" si="484"/>
        <v>111000</v>
      </c>
      <c r="AN300" s="110">
        <f t="shared" si="484"/>
        <v>0</v>
      </c>
      <c r="AO300" s="110">
        <f t="shared" si="484"/>
        <v>0</v>
      </c>
      <c r="AP300" s="110">
        <f t="shared" si="484"/>
        <v>0</v>
      </c>
      <c r="AQ300" s="110">
        <f t="shared" si="484"/>
        <v>75000</v>
      </c>
      <c r="AR300" s="110">
        <f t="shared" si="484"/>
        <v>75000</v>
      </c>
      <c r="AS300" s="110">
        <f t="shared" si="484"/>
        <v>0</v>
      </c>
      <c r="AT300" s="110">
        <f t="shared" si="484"/>
        <v>0</v>
      </c>
      <c r="AU300" s="110">
        <f t="shared" si="484"/>
        <v>0</v>
      </c>
      <c r="AV300" s="110">
        <f t="shared" si="484"/>
        <v>0</v>
      </c>
      <c r="AW300" s="110">
        <f t="shared" si="484"/>
        <v>0</v>
      </c>
      <c r="AX300" s="110">
        <f t="shared" si="484"/>
        <v>0</v>
      </c>
      <c r="AY300" s="110">
        <f t="shared" si="484"/>
        <v>75000</v>
      </c>
      <c r="AZ300" s="110">
        <f t="shared" si="484"/>
        <v>75000</v>
      </c>
      <c r="BA300" s="110">
        <f t="shared" si="484"/>
        <v>0</v>
      </c>
      <c r="BB300" s="110">
        <f t="shared" si="484"/>
        <v>0</v>
      </c>
    </row>
    <row r="301" spans="1:54" s="109" customFormat="1" ht="30" hidden="1" x14ac:dyDescent="0.25">
      <c r="A301" s="111" t="s">
        <v>126</v>
      </c>
      <c r="B301" s="111"/>
      <c r="C301" s="111"/>
      <c r="D301" s="111"/>
      <c r="E301" s="120">
        <v>852</v>
      </c>
      <c r="F301" s="143" t="s">
        <v>122</v>
      </c>
      <c r="G301" s="143" t="s">
        <v>58</v>
      </c>
      <c r="H301" s="148" t="s">
        <v>174</v>
      </c>
      <c r="I301" s="143" t="s">
        <v>127</v>
      </c>
      <c r="J301" s="110">
        <f t="shared" si="484"/>
        <v>111000</v>
      </c>
      <c r="K301" s="110">
        <f t="shared" si="484"/>
        <v>111000</v>
      </c>
      <c r="L301" s="110">
        <f t="shared" si="484"/>
        <v>0</v>
      </c>
      <c r="M301" s="110">
        <f t="shared" si="484"/>
        <v>0</v>
      </c>
      <c r="N301" s="110">
        <f t="shared" si="484"/>
        <v>0</v>
      </c>
      <c r="O301" s="110">
        <f t="shared" si="484"/>
        <v>0</v>
      </c>
      <c r="P301" s="110">
        <f t="shared" si="484"/>
        <v>0</v>
      </c>
      <c r="Q301" s="110">
        <f t="shared" si="484"/>
        <v>0</v>
      </c>
      <c r="R301" s="110">
        <f t="shared" si="484"/>
        <v>111000</v>
      </c>
      <c r="S301" s="110">
        <f t="shared" si="484"/>
        <v>111000</v>
      </c>
      <c r="T301" s="110">
        <f t="shared" si="484"/>
        <v>0</v>
      </c>
      <c r="U301" s="110">
        <f t="shared" si="484"/>
        <v>0</v>
      </c>
      <c r="V301" s="110"/>
      <c r="W301" s="110"/>
      <c r="X301" s="110"/>
      <c r="Y301" s="110"/>
      <c r="Z301" s="110"/>
      <c r="AA301" s="110"/>
      <c r="AB301" s="110"/>
      <c r="AC301" s="110"/>
      <c r="AD301" s="110">
        <f t="shared" si="484"/>
        <v>111000</v>
      </c>
      <c r="AE301" s="110">
        <f t="shared" si="484"/>
        <v>111000</v>
      </c>
      <c r="AF301" s="110">
        <f t="shared" si="484"/>
        <v>0</v>
      </c>
      <c r="AG301" s="110">
        <f t="shared" si="484"/>
        <v>0</v>
      </c>
      <c r="AH301" s="110">
        <f t="shared" si="484"/>
        <v>0</v>
      </c>
      <c r="AI301" s="110">
        <f t="shared" si="484"/>
        <v>0</v>
      </c>
      <c r="AJ301" s="110">
        <f t="shared" si="484"/>
        <v>0</v>
      </c>
      <c r="AK301" s="110">
        <f t="shared" si="484"/>
        <v>0</v>
      </c>
      <c r="AL301" s="110">
        <f t="shared" si="484"/>
        <v>111000</v>
      </c>
      <c r="AM301" s="110">
        <f t="shared" si="484"/>
        <v>111000</v>
      </c>
      <c r="AN301" s="110">
        <f t="shared" si="484"/>
        <v>0</v>
      </c>
      <c r="AO301" s="110">
        <f t="shared" si="484"/>
        <v>0</v>
      </c>
      <c r="AP301" s="110">
        <f t="shared" si="484"/>
        <v>0</v>
      </c>
      <c r="AQ301" s="110">
        <f t="shared" si="484"/>
        <v>75000</v>
      </c>
      <c r="AR301" s="110">
        <f t="shared" si="484"/>
        <v>75000</v>
      </c>
      <c r="AS301" s="110">
        <f t="shared" si="484"/>
        <v>0</v>
      </c>
      <c r="AT301" s="110">
        <f t="shared" si="484"/>
        <v>0</v>
      </c>
      <c r="AU301" s="110">
        <f t="shared" si="484"/>
        <v>0</v>
      </c>
      <c r="AV301" s="110">
        <f t="shared" si="484"/>
        <v>0</v>
      </c>
      <c r="AW301" s="110">
        <f t="shared" si="484"/>
        <v>0</v>
      </c>
      <c r="AX301" s="110">
        <f t="shared" si="484"/>
        <v>0</v>
      </c>
      <c r="AY301" s="110">
        <f t="shared" si="484"/>
        <v>75000</v>
      </c>
      <c r="AZ301" s="110">
        <f t="shared" si="484"/>
        <v>75000</v>
      </c>
      <c r="BA301" s="110">
        <f t="shared" si="484"/>
        <v>0</v>
      </c>
      <c r="BB301" s="110">
        <f t="shared" si="484"/>
        <v>0</v>
      </c>
    </row>
    <row r="302" spans="1:54" s="109" customFormat="1" ht="60" hidden="1" x14ac:dyDescent="0.25">
      <c r="A302" s="111" t="s">
        <v>128</v>
      </c>
      <c r="B302" s="111"/>
      <c r="C302" s="111"/>
      <c r="D302" s="111"/>
      <c r="E302" s="120">
        <v>852</v>
      </c>
      <c r="F302" s="143" t="s">
        <v>122</v>
      </c>
      <c r="G302" s="143" t="s">
        <v>58</v>
      </c>
      <c r="H302" s="148" t="s">
        <v>174</v>
      </c>
      <c r="I302" s="143" t="s">
        <v>129</v>
      </c>
      <c r="J302" s="110">
        <f>'6.ВС'!J319</f>
        <v>111000</v>
      </c>
      <c r="K302" s="110">
        <f>'6.ВС'!K319</f>
        <v>111000</v>
      </c>
      <c r="L302" s="110">
        <f>'6.ВС'!L319</f>
        <v>0</v>
      </c>
      <c r="M302" s="110">
        <f>'6.ВС'!M319</f>
        <v>0</v>
      </c>
      <c r="N302" s="110">
        <f>'6.ВС'!N319</f>
        <v>0</v>
      </c>
      <c r="O302" s="110">
        <f>'6.ВС'!O319</f>
        <v>0</v>
      </c>
      <c r="P302" s="110">
        <f>'6.ВС'!P319</f>
        <v>0</v>
      </c>
      <c r="Q302" s="110">
        <f>'6.ВС'!Q319</f>
        <v>0</v>
      </c>
      <c r="R302" s="110">
        <f>'6.ВС'!R319</f>
        <v>111000</v>
      </c>
      <c r="S302" s="110">
        <f>'6.ВС'!S319</f>
        <v>111000</v>
      </c>
      <c r="T302" s="110">
        <f>'6.ВС'!T319</f>
        <v>0</v>
      </c>
      <c r="U302" s="110">
        <f>'6.ВС'!U319</f>
        <v>0</v>
      </c>
      <c r="V302" s="110"/>
      <c r="W302" s="110"/>
      <c r="X302" s="110"/>
      <c r="Y302" s="110"/>
      <c r="Z302" s="110"/>
      <c r="AA302" s="110"/>
      <c r="AB302" s="110"/>
      <c r="AC302" s="110"/>
      <c r="AD302" s="110">
        <f>'6.ВС'!AE319</f>
        <v>111000</v>
      </c>
      <c r="AE302" s="110">
        <f>'6.ВС'!AF319</f>
        <v>111000</v>
      </c>
      <c r="AF302" s="110">
        <f>'6.ВС'!AG319</f>
        <v>0</v>
      </c>
      <c r="AG302" s="110">
        <f>'6.ВС'!AH319</f>
        <v>0</v>
      </c>
      <c r="AH302" s="110">
        <f>'6.ВС'!AI319</f>
        <v>0</v>
      </c>
      <c r="AI302" s="110">
        <f>'6.ВС'!AJ319</f>
        <v>0</v>
      </c>
      <c r="AJ302" s="110">
        <f>'6.ВС'!AK319</f>
        <v>0</v>
      </c>
      <c r="AK302" s="110">
        <f>'6.ВС'!AL319</f>
        <v>0</v>
      </c>
      <c r="AL302" s="110">
        <f>'6.ВС'!AM319</f>
        <v>111000</v>
      </c>
      <c r="AM302" s="110">
        <f>'6.ВС'!AN319</f>
        <v>111000</v>
      </c>
      <c r="AN302" s="110">
        <f>'6.ВС'!AO319</f>
        <v>0</v>
      </c>
      <c r="AO302" s="110">
        <f>'6.ВС'!AP319</f>
        <v>0</v>
      </c>
      <c r="AP302" s="110">
        <f>'6.ВС'!AQ319</f>
        <v>0</v>
      </c>
      <c r="AQ302" s="110">
        <f>'6.ВС'!AR319</f>
        <v>75000</v>
      </c>
      <c r="AR302" s="110">
        <f>'6.ВС'!AS319</f>
        <v>75000</v>
      </c>
      <c r="AS302" s="110">
        <f>'6.ВС'!AT319</f>
        <v>0</v>
      </c>
      <c r="AT302" s="110">
        <f>'6.ВС'!AU319</f>
        <v>0</v>
      </c>
      <c r="AU302" s="110">
        <f>'6.ВС'!AV319</f>
        <v>0</v>
      </c>
      <c r="AV302" s="110">
        <f>'6.ВС'!AW319</f>
        <v>0</v>
      </c>
      <c r="AW302" s="110">
        <f>'6.ВС'!AX319</f>
        <v>0</v>
      </c>
      <c r="AX302" s="110">
        <f>'6.ВС'!AY319</f>
        <v>0</v>
      </c>
      <c r="AY302" s="110">
        <f>'6.ВС'!AR319</f>
        <v>75000</v>
      </c>
      <c r="AZ302" s="110">
        <f>'6.ВС'!AS319</f>
        <v>75000</v>
      </c>
      <c r="BA302" s="110">
        <f>'6.ВС'!AT319</f>
        <v>0</v>
      </c>
      <c r="BB302" s="110">
        <f>'6.ВС'!AU319</f>
        <v>0</v>
      </c>
    </row>
    <row r="303" spans="1:54" s="109" customFormat="1" ht="30" x14ac:dyDescent="0.25">
      <c r="A303" s="155" t="s">
        <v>131</v>
      </c>
      <c r="B303" s="35"/>
      <c r="C303" s="35"/>
      <c r="D303" s="108"/>
      <c r="E303" s="120">
        <v>851</v>
      </c>
      <c r="F303" s="143" t="s">
        <v>122</v>
      </c>
      <c r="G303" s="143" t="s">
        <v>58</v>
      </c>
      <c r="H303" s="148" t="s">
        <v>300</v>
      </c>
      <c r="I303" s="143"/>
      <c r="J303" s="110">
        <f t="shared" ref="J303:BB304" si="485">J304</f>
        <v>0</v>
      </c>
      <c r="K303" s="110">
        <f t="shared" si="485"/>
        <v>0</v>
      </c>
      <c r="L303" s="110">
        <f t="shared" si="485"/>
        <v>0</v>
      </c>
      <c r="M303" s="110">
        <f t="shared" si="485"/>
        <v>0</v>
      </c>
      <c r="N303" s="110">
        <f t="shared" si="485"/>
        <v>25000</v>
      </c>
      <c r="O303" s="110">
        <f t="shared" si="485"/>
        <v>0</v>
      </c>
      <c r="P303" s="110">
        <f t="shared" si="485"/>
        <v>25000</v>
      </c>
      <c r="Q303" s="110">
        <f t="shared" si="485"/>
        <v>0</v>
      </c>
      <c r="R303" s="110">
        <f t="shared" si="485"/>
        <v>25000</v>
      </c>
      <c r="S303" s="110">
        <f t="shared" si="485"/>
        <v>0</v>
      </c>
      <c r="T303" s="110">
        <f t="shared" si="485"/>
        <v>25000</v>
      </c>
      <c r="U303" s="110">
        <f t="shared" si="485"/>
        <v>0</v>
      </c>
      <c r="V303" s="110"/>
      <c r="W303" s="110"/>
      <c r="X303" s="110"/>
      <c r="Y303" s="110"/>
      <c r="Z303" s="110"/>
      <c r="AA303" s="110"/>
      <c r="AB303" s="110"/>
      <c r="AC303" s="110"/>
      <c r="AD303" s="110">
        <f t="shared" si="485"/>
        <v>0</v>
      </c>
      <c r="AE303" s="110">
        <f t="shared" si="485"/>
        <v>0</v>
      </c>
      <c r="AF303" s="110">
        <f t="shared" si="485"/>
        <v>0</v>
      </c>
      <c r="AG303" s="110">
        <f t="shared" si="485"/>
        <v>0</v>
      </c>
      <c r="AH303" s="110">
        <f t="shared" si="485"/>
        <v>0</v>
      </c>
      <c r="AI303" s="110">
        <f t="shared" si="485"/>
        <v>0</v>
      </c>
      <c r="AJ303" s="110">
        <f t="shared" si="485"/>
        <v>0</v>
      </c>
      <c r="AK303" s="110">
        <f t="shared" si="485"/>
        <v>0</v>
      </c>
      <c r="AL303" s="110">
        <f t="shared" si="485"/>
        <v>0</v>
      </c>
      <c r="AM303" s="110">
        <f t="shared" si="485"/>
        <v>0</v>
      </c>
      <c r="AN303" s="110">
        <f t="shared" si="485"/>
        <v>0</v>
      </c>
      <c r="AO303" s="110">
        <f t="shared" si="485"/>
        <v>0</v>
      </c>
      <c r="AP303" s="110">
        <f t="shared" si="485"/>
        <v>0</v>
      </c>
      <c r="AQ303" s="110">
        <f t="shared" si="485"/>
        <v>0</v>
      </c>
      <c r="AR303" s="110">
        <f t="shared" si="485"/>
        <v>0</v>
      </c>
      <c r="AS303" s="110">
        <f t="shared" si="485"/>
        <v>0</v>
      </c>
      <c r="AT303" s="110">
        <f t="shared" si="485"/>
        <v>0</v>
      </c>
      <c r="AU303" s="110">
        <f t="shared" si="485"/>
        <v>0</v>
      </c>
      <c r="AV303" s="110">
        <f t="shared" si="485"/>
        <v>0</v>
      </c>
      <c r="AW303" s="110">
        <f t="shared" si="485"/>
        <v>0</v>
      </c>
      <c r="AX303" s="110">
        <f t="shared" si="485"/>
        <v>0</v>
      </c>
      <c r="AY303" s="110">
        <f t="shared" si="485"/>
        <v>0</v>
      </c>
      <c r="AZ303" s="110">
        <f t="shared" si="485"/>
        <v>0</v>
      </c>
      <c r="BA303" s="110">
        <f t="shared" si="485"/>
        <v>0</v>
      </c>
      <c r="BB303" s="110">
        <f t="shared" si="485"/>
        <v>0</v>
      </c>
    </row>
    <row r="304" spans="1:54" s="109" customFormat="1" ht="30" x14ac:dyDescent="0.25">
      <c r="A304" s="111" t="s">
        <v>126</v>
      </c>
      <c r="B304" s="35"/>
      <c r="C304" s="35"/>
      <c r="D304" s="108"/>
      <c r="E304" s="120">
        <v>851</v>
      </c>
      <c r="F304" s="143" t="s">
        <v>122</v>
      </c>
      <c r="G304" s="143" t="s">
        <v>58</v>
      </c>
      <c r="H304" s="148" t="s">
        <v>300</v>
      </c>
      <c r="I304" s="143" t="s">
        <v>127</v>
      </c>
      <c r="J304" s="110">
        <f t="shared" si="485"/>
        <v>0</v>
      </c>
      <c r="K304" s="110">
        <f t="shared" si="485"/>
        <v>0</v>
      </c>
      <c r="L304" s="110">
        <f t="shared" si="485"/>
        <v>0</v>
      </c>
      <c r="M304" s="110">
        <f t="shared" si="485"/>
        <v>0</v>
      </c>
      <c r="N304" s="110">
        <f t="shared" si="485"/>
        <v>25000</v>
      </c>
      <c r="O304" s="110">
        <f t="shared" si="485"/>
        <v>0</v>
      </c>
      <c r="P304" s="110">
        <f t="shared" si="485"/>
        <v>25000</v>
      </c>
      <c r="Q304" s="110">
        <f t="shared" si="485"/>
        <v>0</v>
      </c>
      <c r="R304" s="110">
        <f t="shared" si="485"/>
        <v>25000</v>
      </c>
      <c r="S304" s="110">
        <f t="shared" si="485"/>
        <v>0</v>
      </c>
      <c r="T304" s="110">
        <f t="shared" si="485"/>
        <v>25000</v>
      </c>
      <c r="U304" s="110">
        <f t="shared" si="485"/>
        <v>0</v>
      </c>
      <c r="V304" s="110"/>
      <c r="W304" s="110"/>
      <c r="X304" s="110"/>
      <c r="Y304" s="110"/>
      <c r="Z304" s="110"/>
      <c r="AA304" s="110"/>
      <c r="AB304" s="110"/>
      <c r="AC304" s="110"/>
      <c r="AD304" s="110">
        <f t="shared" si="485"/>
        <v>0</v>
      </c>
      <c r="AE304" s="110">
        <f t="shared" si="485"/>
        <v>0</v>
      </c>
      <c r="AF304" s="110">
        <f t="shared" si="485"/>
        <v>0</v>
      </c>
      <c r="AG304" s="110">
        <f t="shared" si="485"/>
        <v>0</v>
      </c>
      <c r="AH304" s="110">
        <f t="shared" si="485"/>
        <v>0</v>
      </c>
      <c r="AI304" s="110">
        <f t="shared" si="485"/>
        <v>0</v>
      </c>
      <c r="AJ304" s="110">
        <f t="shared" si="485"/>
        <v>0</v>
      </c>
      <c r="AK304" s="110">
        <f t="shared" si="485"/>
        <v>0</v>
      </c>
      <c r="AL304" s="110">
        <f t="shared" si="485"/>
        <v>0</v>
      </c>
      <c r="AM304" s="110">
        <f t="shared" si="485"/>
        <v>0</v>
      </c>
      <c r="AN304" s="110">
        <f t="shared" si="485"/>
        <v>0</v>
      </c>
      <c r="AO304" s="110">
        <f t="shared" si="485"/>
        <v>0</v>
      </c>
      <c r="AP304" s="110">
        <f t="shared" si="485"/>
        <v>0</v>
      </c>
      <c r="AQ304" s="110">
        <f t="shared" si="485"/>
        <v>0</v>
      </c>
      <c r="AR304" s="110">
        <f t="shared" si="485"/>
        <v>0</v>
      </c>
      <c r="AS304" s="110">
        <f t="shared" si="485"/>
        <v>0</v>
      </c>
      <c r="AT304" s="110">
        <f t="shared" si="485"/>
        <v>0</v>
      </c>
      <c r="AU304" s="110">
        <f t="shared" si="485"/>
        <v>0</v>
      </c>
      <c r="AV304" s="110">
        <f t="shared" si="485"/>
        <v>0</v>
      </c>
      <c r="AW304" s="110">
        <f t="shared" si="485"/>
        <v>0</v>
      </c>
      <c r="AX304" s="110">
        <f t="shared" si="485"/>
        <v>0</v>
      </c>
      <c r="AY304" s="110">
        <f t="shared" si="485"/>
        <v>0</v>
      </c>
      <c r="AZ304" s="110">
        <f t="shared" si="485"/>
        <v>0</v>
      </c>
      <c r="BA304" s="110">
        <f t="shared" si="485"/>
        <v>0</v>
      </c>
      <c r="BB304" s="110">
        <f t="shared" si="485"/>
        <v>0</v>
      </c>
    </row>
    <row r="305" spans="1:54" s="109" customFormat="1" ht="60" x14ac:dyDescent="0.25">
      <c r="A305" s="111" t="s">
        <v>128</v>
      </c>
      <c r="B305" s="35"/>
      <c r="C305" s="35"/>
      <c r="D305" s="108"/>
      <c r="E305" s="120">
        <v>851</v>
      </c>
      <c r="F305" s="143" t="s">
        <v>122</v>
      </c>
      <c r="G305" s="143" t="s">
        <v>58</v>
      </c>
      <c r="H305" s="148" t="s">
        <v>300</v>
      </c>
      <c r="I305" s="143" t="s">
        <v>129</v>
      </c>
      <c r="J305" s="110">
        <f>'6.ВС'!J180</f>
        <v>0</v>
      </c>
      <c r="K305" s="110">
        <f>'6.ВС'!K180</f>
        <v>0</v>
      </c>
      <c r="L305" s="110">
        <f>'6.ВС'!L180</f>
        <v>0</v>
      </c>
      <c r="M305" s="110">
        <f>'6.ВС'!M180</f>
        <v>0</v>
      </c>
      <c r="N305" s="110">
        <f>'6.ВС'!N180</f>
        <v>25000</v>
      </c>
      <c r="O305" s="110">
        <f>'6.ВС'!O180</f>
        <v>0</v>
      </c>
      <c r="P305" s="110">
        <f>'6.ВС'!P180</f>
        <v>25000</v>
      </c>
      <c r="Q305" s="110">
        <f>'6.ВС'!Q180</f>
        <v>0</v>
      </c>
      <c r="R305" s="110">
        <f>'6.ВС'!R180</f>
        <v>25000</v>
      </c>
      <c r="S305" s="110">
        <f>'6.ВС'!S180</f>
        <v>0</v>
      </c>
      <c r="T305" s="110">
        <f>'6.ВС'!T180</f>
        <v>25000</v>
      </c>
      <c r="U305" s="110">
        <f>'6.ВС'!U180</f>
        <v>0</v>
      </c>
      <c r="V305" s="110"/>
      <c r="W305" s="110"/>
      <c r="X305" s="110"/>
      <c r="Y305" s="110"/>
      <c r="Z305" s="110"/>
      <c r="AA305" s="110"/>
      <c r="AB305" s="110"/>
      <c r="AC305" s="110"/>
      <c r="AD305" s="110">
        <f>'6.ВС'!AE180</f>
        <v>0</v>
      </c>
      <c r="AE305" s="110">
        <f>'6.ВС'!AF180</f>
        <v>0</v>
      </c>
      <c r="AF305" s="110">
        <f>'6.ВС'!AG180</f>
        <v>0</v>
      </c>
      <c r="AG305" s="110">
        <f>'6.ВС'!AH180</f>
        <v>0</v>
      </c>
      <c r="AH305" s="110">
        <f>'6.ВС'!AI180</f>
        <v>0</v>
      </c>
      <c r="AI305" s="110">
        <f>'6.ВС'!AJ180</f>
        <v>0</v>
      </c>
      <c r="AJ305" s="110">
        <f>'6.ВС'!AK180</f>
        <v>0</v>
      </c>
      <c r="AK305" s="110">
        <f>'6.ВС'!AL180</f>
        <v>0</v>
      </c>
      <c r="AL305" s="110">
        <f>'6.ВС'!AM180</f>
        <v>0</v>
      </c>
      <c r="AM305" s="110">
        <f>'6.ВС'!AN180</f>
        <v>0</v>
      </c>
      <c r="AN305" s="110">
        <f>'6.ВС'!AO180</f>
        <v>0</v>
      </c>
      <c r="AO305" s="110">
        <f>'6.ВС'!AP180</f>
        <v>0</v>
      </c>
      <c r="AP305" s="110">
        <f>'6.ВС'!AQ180</f>
        <v>0</v>
      </c>
      <c r="AQ305" s="110">
        <f>'6.ВС'!AR180</f>
        <v>0</v>
      </c>
      <c r="AR305" s="110">
        <f>'6.ВС'!AS180</f>
        <v>0</v>
      </c>
      <c r="AS305" s="110">
        <f>'6.ВС'!AT180</f>
        <v>0</v>
      </c>
      <c r="AT305" s="110">
        <f>'6.ВС'!AU180</f>
        <v>0</v>
      </c>
      <c r="AU305" s="110">
        <f>'6.ВС'!AV180</f>
        <v>0</v>
      </c>
      <c r="AV305" s="110">
        <f>'6.ВС'!AW180</f>
        <v>0</v>
      </c>
      <c r="AW305" s="110">
        <f>'6.ВС'!AX180</f>
        <v>0</v>
      </c>
      <c r="AX305" s="110">
        <f>'6.ВС'!AY180</f>
        <v>0</v>
      </c>
      <c r="AY305" s="110">
        <f>'6.ВС'!AR180</f>
        <v>0</v>
      </c>
      <c r="AZ305" s="110">
        <f>'6.ВС'!AS180</f>
        <v>0</v>
      </c>
      <c r="BA305" s="110">
        <f>'6.ВС'!AT180</f>
        <v>0</v>
      </c>
      <c r="BB305" s="110">
        <f>'6.ВС'!AU180</f>
        <v>0</v>
      </c>
    </row>
    <row r="306" spans="1:54" s="109" customFormat="1" hidden="1" x14ac:dyDescent="0.25">
      <c r="A306" s="158" t="s">
        <v>132</v>
      </c>
      <c r="B306" s="146"/>
      <c r="C306" s="146"/>
      <c r="D306" s="146"/>
      <c r="E306" s="120">
        <v>852</v>
      </c>
      <c r="F306" s="25" t="s">
        <v>122</v>
      </c>
      <c r="G306" s="25" t="s">
        <v>13</v>
      </c>
      <c r="H306" s="90"/>
      <c r="I306" s="25"/>
      <c r="J306" s="26">
        <f>J310+J307+J313+J316+J320</f>
        <v>20634240.18</v>
      </c>
      <c r="K306" s="26">
        <f t="shared" ref="K306:M306" si="486">K310+K307+K313+K316+K320</f>
        <v>19867857.780000001</v>
      </c>
      <c r="L306" s="26">
        <f t="shared" si="486"/>
        <v>766382.4</v>
      </c>
      <c r="M306" s="26">
        <f t="shared" si="486"/>
        <v>0</v>
      </c>
      <c r="N306" s="26">
        <f>N310+N307+N313+N316+N320</f>
        <v>0</v>
      </c>
      <c r="O306" s="26">
        <f t="shared" ref="O306" si="487">O310+O307+O313+O316+O320</f>
        <v>0</v>
      </c>
      <c r="P306" s="26">
        <f t="shared" ref="P306" si="488">P310+P307+P313+P316+P320</f>
        <v>0</v>
      </c>
      <c r="Q306" s="26">
        <f t="shared" ref="Q306" si="489">Q310+Q307+Q313+Q316+Q320</f>
        <v>0</v>
      </c>
      <c r="R306" s="26">
        <f>R310+R307+R313+R316+R320</f>
        <v>20634240.18</v>
      </c>
      <c r="S306" s="26">
        <f t="shared" ref="S306" si="490">S310+S307+S313+S316+S320</f>
        <v>19867857.780000001</v>
      </c>
      <c r="T306" s="26">
        <f t="shared" ref="T306" si="491">T310+T307+T313+T316+T320</f>
        <v>766382.4</v>
      </c>
      <c r="U306" s="26">
        <f t="shared" ref="U306" si="492">U310+U307+U313+U316+U320</f>
        <v>0</v>
      </c>
      <c r="V306" s="26"/>
      <c r="W306" s="26"/>
      <c r="X306" s="26"/>
      <c r="Y306" s="26"/>
      <c r="Z306" s="26"/>
      <c r="AA306" s="26"/>
      <c r="AB306" s="26"/>
      <c r="AC306" s="26"/>
      <c r="AD306" s="26">
        <f>AD310+AD307+AD313+AD316+AD320</f>
        <v>14136660.9</v>
      </c>
      <c r="AE306" s="26">
        <f t="shared" ref="AE306:AG306" si="493">AE310+AE307+AE313+AE316+AE320</f>
        <v>13370278.5</v>
      </c>
      <c r="AF306" s="26">
        <f t="shared" si="493"/>
        <v>766382.4</v>
      </c>
      <c r="AG306" s="26">
        <f t="shared" si="493"/>
        <v>0</v>
      </c>
      <c r="AH306" s="26">
        <f t="shared" ref="AH306:AP306" si="494">AH310+AH307+AH313+AH316+AH320</f>
        <v>0</v>
      </c>
      <c r="AI306" s="26">
        <f t="shared" si="494"/>
        <v>0</v>
      </c>
      <c r="AJ306" s="26">
        <f t="shared" si="494"/>
        <v>0</v>
      </c>
      <c r="AK306" s="26">
        <f t="shared" si="494"/>
        <v>0</v>
      </c>
      <c r="AL306" s="26">
        <f t="shared" si="494"/>
        <v>14136660.9</v>
      </c>
      <c r="AM306" s="26">
        <f t="shared" si="494"/>
        <v>13370278.5</v>
      </c>
      <c r="AN306" s="26">
        <f t="shared" si="494"/>
        <v>766382.4</v>
      </c>
      <c r="AO306" s="26">
        <f t="shared" si="494"/>
        <v>0</v>
      </c>
      <c r="AP306" s="26">
        <f t="shared" si="494"/>
        <v>0</v>
      </c>
      <c r="AQ306" s="26">
        <f>AQ310+AQ307+AQ313+AQ316+AQ320</f>
        <v>12691705.800000001</v>
      </c>
      <c r="AR306" s="26">
        <f t="shared" ref="AR306:AT306" si="495">AR310+AR307+AR313+AR316+AR320</f>
        <v>11925323.4</v>
      </c>
      <c r="AS306" s="26">
        <f t="shared" si="495"/>
        <v>766382.4</v>
      </c>
      <c r="AT306" s="26">
        <f t="shared" si="495"/>
        <v>0</v>
      </c>
      <c r="AU306" s="26">
        <f t="shared" ref="AU306:AX306" si="496">AU310+AU307+AU313+AU316+AU320</f>
        <v>0</v>
      </c>
      <c r="AV306" s="26">
        <f t="shared" si="496"/>
        <v>0</v>
      </c>
      <c r="AW306" s="26">
        <f t="shared" si="496"/>
        <v>0</v>
      </c>
      <c r="AX306" s="26">
        <f t="shared" si="496"/>
        <v>0</v>
      </c>
      <c r="AY306" s="26">
        <f>AY310+AY307+AY313+AY316+AY320</f>
        <v>12691705.800000001</v>
      </c>
      <c r="AZ306" s="26">
        <f t="shared" ref="AZ306:BB306" si="497">AZ310+AZ307+AZ313+AZ316+AZ320</f>
        <v>11925323.4</v>
      </c>
      <c r="BA306" s="26">
        <f t="shared" si="497"/>
        <v>766382.4</v>
      </c>
      <c r="BB306" s="26">
        <f t="shared" si="497"/>
        <v>0</v>
      </c>
    </row>
    <row r="307" spans="1:54" s="109" customFormat="1" ht="120" hidden="1" x14ac:dyDescent="0.25">
      <c r="A307" s="155" t="s">
        <v>326</v>
      </c>
      <c r="B307" s="35"/>
      <c r="C307" s="35"/>
      <c r="D307" s="35"/>
      <c r="E307" s="120">
        <v>851</v>
      </c>
      <c r="F307" s="148" t="s">
        <v>122</v>
      </c>
      <c r="G307" s="148" t="s">
        <v>13</v>
      </c>
      <c r="H307" s="148" t="s">
        <v>133</v>
      </c>
      <c r="I307" s="148"/>
      <c r="J307" s="110">
        <f>J308</f>
        <v>8028768</v>
      </c>
      <c r="K307" s="110">
        <f t="shared" ref="K307:M308" si="498">K308</f>
        <v>8028768</v>
      </c>
      <c r="L307" s="110">
        <f t="shared" si="498"/>
        <v>0</v>
      </c>
      <c r="M307" s="110">
        <f t="shared" si="498"/>
        <v>0</v>
      </c>
      <c r="N307" s="110">
        <f>N308</f>
        <v>0</v>
      </c>
      <c r="O307" s="110">
        <f t="shared" ref="O307:O308" si="499">O308</f>
        <v>0</v>
      </c>
      <c r="P307" s="110">
        <f t="shared" ref="P307:P308" si="500">P308</f>
        <v>0</v>
      </c>
      <c r="Q307" s="110">
        <f t="shared" ref="Q307:Q308" si="501">Q308</f>
        <v>0</v>
      </c>
      <c r="R307" s="110">
        <f>R308</f>
        <v>8028768</v>
      </c>
      <c r="S307" s="110">
        <f t="shared" ref="S307:S308" si="502">S308</f>
        <v>8028768</v>
      </c>
      <c r="T307" s="110">
        <f t="shared" ref="T307:T308" si="503">T308</f>
        <v>0</v>
      </c>
      <c r="U307" s="110">
        <f t="shared" ref="U307:U308" si="504">U308</f>
        <v>0</v>
      </c>
      <c r="V307" s="110"/>
      <c r="W307" s="110"/>
      <c r="X307" s="110"/>
      <c r="Y307" s="110"/>
      <c r="Z307" s="110"/>
      <c r="AA307" s="110"/>
      <c r="AB307" s="110"/>
      <c r="AC307" s="110"/>
      <c r="AD307" s="110">
        <f>AD308</f>
        <v>2007192</v>
      </c>
      <c r="AE307" s="110">
        <f t="shared" ref="AE307:AP308" si="505">AE308</f>
        <v>2007192</v>
      </c>
      <c r="AF307" s="110">
        <f t="shared" si="505"/>
        <v>0</v>
      </c>
      <c r="AG307" s="110">
        <f t="shared" si="505"/>
        <v>0</v>
      </c>
      <c r="AH307" s="110">
        <f t="shared" si="505"/>
        <v>0</v>
      </c>
      <c r="AI307" s="110">
        <f t="shared" si="505"/>
        <v>0</v>
      </c>
      <c r="AJ307" s="110">
        <f t="shared" si="505"/>
        <v>0</v>
      </c>
      <c r="AK307" s="110">
        <f t="shared" si="505"/>
        <v>0</v>
      </c>
      <c r="AL307" s="110">
        <f t="shared" si="505"/>
        <v>2007192</v>
      </c>
      <c r="AM307" s="110">
        <f t="shared" si="505"/>
        <v>2007192</v>
      </c>
      <c r="AN307" s="110">
        <f t="shared" si="505"/>
        <v>0</v>
      </c>
      <c r="AO307" s="110">
        <f t="shared" si="505"/>
        <v>0</v>
      </c>
      <c r="AP307" s="110">
        <f t="shared" si="505"/>
        <v>0</v>
      </c>
      <c r="AQ307" s="110">
        <f>AQ308</f>
        <v>2007192</v>
      </c>
      <c r="AR307" s="110">
        <f t="shared" ref="AR307:AX308" si="506">AR308</f>
        <v>2007192</v>
      </c>
      <c r="AS307" s="110">
        <f t="shared" si="506"/>
        <v>0</v>
      </c>
      <c r="AT307" s="110">
        <f t="shared" si="506"/>
        <v>0</v>
      </c>
      <c r="AU307" s="110">
        <f t="shared" si="506"/>
        <v>0</v>
      </c>
      <c r="AV307" s="110">
        <f t="shared" si="506"/>
        <v>0</v>
      </c>
      <c r="AW307" s="110">
        <f t="shared" si="506"/>
        <v>0</v>
      </c>
      <c r="AX307" s="110">
        <f t="shared" si="506"/>
        <v>0</v>
      </c>
      <c r="AY307" s="110">
        <f>AY308</f>
        <v>2007192</v>
      </c>
      <c r="AZ307" s="110">
        <f t="shared" ref="AZ307:BB308" si="507">AZ308</f>
        <v>2007192</v>
      </c>
      <c r="BA307" s="110">
        <f t="shared" si="507"/>
        <v>0</v>
      </c>
      <c r="BB307" s="110">
        <f t="shared" si="507"/>
        <v>0</v>
      </c>
    </row>
    <row r="308" spans="1:54" s="109" customFormat="1" ht="60" hidden="1" x14ac:dyDescent="0.25">
      <c r="A308" s="35" t="s">
        <v>92</v>
      </c>
      <c r="B308" s="35"/>
      <c r="C308" s="35"/>
      <c r="D308" s="35"/>
      <c r="E308" s="120">
        <v>851</v>
      </c>
      <c r="F308" s="148" t="s">
        <v>122</v>
      </c>
      <c r="G308" s="148" t="s">
        <v>13</v>
      </c>
      <c r="H308" s="148" t="s">
        <v>133</v>
      </c>
      <c r="I308" s="148" t="s">
        <v>93</v>
      </c>
      <c r="J308" s="110">
        <f>J309</f>
        <v>8028768</v>
      </c>
      <c r="K308" s="110">
        <f t="shared" si="498"/>
        <v>8028768</v>
      </c>
      <c r="L308" s="110">
        <f t="shared" si="498"/>
        <v>0</v>
      </c>
      <c r="M308" s="110">
        <f t="shared" si="498"/>
        <v>0</v>
      </c>
      <c r="N308" s="110">
        <f>N309</f>
        <v>0</v>
      </c>
      <c r="O308" s="110">
        <f t="shared" si="499"/>
        <v>0</v>
      </c>
      <c r="P308" s="110">
        <f t="shared" si="500"/>
        <v>0</v>
      </c>
      <c r="Q308" s="110">
        <f t="shared" si="501"/>
        <v>0</v>
      </c>
      <c r="R308" s="110">
        <f>R309</f>
        <v>8028768</v>
      </c>
      <c r="S308" s="110">
        <f t="shared" si="502"/>
        <v>8028768</v>
      </c>
      <c r="T308" s="110">
        <f t="shared" si="503"/>
        <v>0</v>
      </c>
      <c r="U308" s="110">
        <f t="shared" si="504"/>
        <v>0</v>
      </c>
      <c r="V308" s="110"/>
      <c r="W308" s="110"/>
      <c r="X308" s="110"/>
      <c r="Y308" s="110"/>
      <c r="Z308" s="110"/>
      <c r="AA308" s="110"/>
      <c r="AB308" s="110"/>
      <c r="AC308" s="110"/>
      <c r="AD308" s="110">
        <f>AD309</f>
        <v>2007192</v>
      </c>
      <c r="AE308" s="110">
        <f t="shared" si="505"/>
        <v>2007192</v>
      </c>
      <c r="AF308" s="110">
        <f t="shared" si="505"/>
        <v>0</v>
      </c>
      <c r="AG308" s="110">
        <f t="shared" si="505"/>
        <v>0</v>
      </c>
      <c r="AH308" s="110">
        <f t="shared" si="505"/>
        <v>0</v>
      </c>
      <c r="AI308" s="110">
        <f t="shared" si="505"/>
        <v>0</v>
      </c>
      <c r="AJ308" s="110">
        <f t="shared" si="505"/>
        <v>0</v>
      </c>
      <c r="AK308" s="110">
        <f t="shared" si="505"/>
        <v>0</v>
      </c>
      <c r="AL308" s="110">
        <f t="shared" si="505"/>
        <v>2007192</v>
      </c>
      <c r="AM308" s="110">
        <f t="shared" si="505"/>
        <v>2007192</v>
      </c>
      <c r="AN308" s="110">
        <f t="shared" si="505"/>
        <v>0</v>
      </c>
      <c r="AO308" s="110">
        <f t="shared" si="505"/>
        <v>0</v>
      </c>
      <c r="AP308" s="110">
        <f t="shared" si="505"/>
        <v>0</v>
      </c>
      <c r="AQ308" s="110">
        <f>AQ309</f>
        <v>2007192</v>
      </c>
      <c r="AR308" s="110">
        <f t="shared" si="506"/>
        <v>2007192</v>
      </c>
      <c r="AS308" s="110">
        <f t="shared" si="506"/>
        <v>0</v>
      </c>
      <c r="AT308" s="110">
        <f t="shared" si="506"/>
        <v>0</v>
      </c>
      <c r="AU308" s="110">
        <f t="shared" si="506"/>
        <v>0</v>
      </c>
      <c r="AV308" s="110">
        <f t="shared" si="506"/>
        <v>0</v>
      </c>
      <c r="AW308" s="110">
        <f t="shared" si="506"/>
        <v>0</v>
      </c>
      <c r="AX308" s="110">
        <f t="shared" si="506"/>
        <v>0</v>
      </c>
      <c r="AY308" s="110">
        <f>AY309</f>
        <v>2007192</v>
      </c>
      <c r="AZ308" s="110">
        <f t="shared" si="507"/>
        <v>2007192</v>
      </c>
      <c r="BA308" s="110">
        <f t="shared" si="507"/>
        <v>0</v>
      </c>
      <c r="BB308" s="110">
        <f t="shared" si="507"/>
        <v>0</v>
      </c>
    </row>
    <row r="309" spans="1:54" s="109" customFormat="1" hidden="1" x14ac:dyDescent="0.25">
      <c r="A309" s="35" t="s">
        <v>94</v>
      </c>
      <c r="B309" s="35"/>
      <c r="C309" s="35"/>
      <c r="D309" s="35"/>
      <c r="E309" s="120">
        <v>851</v>
      </c>
      <c r="F309" s="148" t="s">
        <v>122</v>
      </c>
      <c r="G309" s="148" t="s">
        <v>13</v>
      </c>
      <c r="H309" s="148" t="s">
        <v>133</v>
      </c>
      <c r="I309" s="148" t="s">
        <v>95</v>
      </c>
      <c r="J309" s="110">
        <f>'6.ВС'!J184</f>
        <v>8028768</v>
      </c>
      <c r="K309" s="110">
        <f>'6.ВС'!K184</f>
        <v>8028768</v>
      </c>
      <c r="L309" s="110">
        <f>'6.ВС'!L184</f>
        <v>0</v>
      </c>
      <c r="M309" s="110">
        <f>'6.ВС'!M184</f>
        <v>0</v>
      </c>
      <c r="N309" s="110">
        <f>'6.ВС'!N184</f>
        <v>0</v>
      </c>
      <c r="O309" s="110">
        <f>'6.ВС'!O184</f>
        <v>0</v>
      </c>
      <c r="P309" s="110">
        <f>'6.ВС'!P184</f>
        <v>0</v>
      </c>
      <c r="Q309" s="110">
        <f>'6.ВС'!Q184</f>
        <v>0</v>
      </c>
      <c r="R309" s="110">
        <f>'6.ВС'!R184</f>
        <v>8028768</v>
      </c>
      <c r="S309" s="110">
        <f>'6.ВС'!S184</f>
        <v>8028768</v>
      </c>
      <c r="T309" s="110">
        <f>'6.ВС'!T184</f>
        <v>0</v>
      </c>
      <c r="U309" s="110">
        <f>'6.ВС'!U184</f>
        <v>0</v>
      </c>
      <c r="V309" s="110"/>
      <c r="W309" s="110"/>
      <c r="X309" s="110"/>
      <c r="Y309" s="110"/>
      <c r="Z309" s="110"/>
      <c r="AA309" s="110"/>
      <c r="AB309" s="110"/>
      <c r="AC309" s="110"/>
      <c r="AD309" s="110">
        <f>'6.ВС'!AE184</f>
        <v>2007192</v>
      </c>
      <c r="AE309" s="110">
        <f>'6.ВС'!AF184</f>
        <v>2007192</v>
      </c>
      <c r="AF309" s="110">
        <f>'6.ВС'!AG184</f>
        <v>0</v>
      </c>
      <c r="AG309" s="110">
        <f>'6.ВС'!AH184</f>
        <v>0</v>
      </c>
      <c r="AH309" s="110">
        <f>'6.ВС'!AI184</f>
        <v>0</v>
      </c>
      <c r="AI309" s="110">
        <f>'6.ВС'!AJ184</f>
        <v>0</v>
      </c>
      <c r="AJ309" s="110">
        <f>'6.ВС'!AK184</f>
        <v>0</v>
      </c>
      <c r="AK309" s="110">
        <f>'6.ВС'!AL184</f>
        <v>0</v>
      </c>
      <c r="AL309" s="110">
        <f>'6.ВС'!AM184</f>
        <v>2007192</v>
      </c>
      <c r="AM309" s="110">
        <f>'6.ВС'!AN184</f>
        <v>2007192</v>
      </c>
      <c r="AN309" s="110">
        <f>'6.ВС'!AO184</f>
        <v>0</v>
      </c>
      <c r="AO309" s="110">
        <f>'6.ВС'!AP184</f>
        <v>0</v>
      </c>
      <c r="AP309" s="110">
        <f>'6.ВС'!AQ184</f>
        <v>0</v>
      </c>
      <c r="AQ309" s="110">
        <f>'6.ВС'!AR184</f>
        <v>2007192</v>
      </c>
      <c r="AR309" s="110">
        <f>'6.ВС'!AS184</f>
        <v>2007192</v>
      </c>
      <c r="AS309" s="110">
        <f>'6.ВС'!AT184</f>
        <v>0</v>
      </c>
      <c r="AT309" s="110">
        <f>'6.ВС'!AU184</f>
        <v>0</v>
      </c>
      <c r="AU309" s="110">
        <f>'6.ВС'!AV184</f>
        <v>0</v>
      </c>
      <c r="AV309" s="110">
        <f>'6.ВС'!AW184</f>
        <v>0</v>
      </c>
      <c r="AW309" s="110">
        <f>'6.ВС'!AX184</f>
        <v>0</v>
      </c>
      <c r="AX309" s="110">
        <f>'6.ВС'!AY184</f>
        <v>0</v>
      </c>
      <c r="AY309" s="110">
        <f>'6.ВС'!AR184</f>
        <v>2007192</v>
      </c>
      <c r="AZ309" s="110">
        <f>'6.ВС'!AS184</f>
        <v>2007192</v>
      </c>
      <c r="BA309" s="110">
        <f>'6.ВС'!AT184</f>
        <v>0</v>
      </c>
      <c r="BB309" s="110">
        <f>'6.ВС'!AU184</f>
        <v>0</v>
      </c>
    </row>
    <row r="310" spans="1:54" s="109" customFormat="1" ht="45" hidden="1" x14ac:dyDescent="0.25">
      <c r="A310" s="155" t="s">
        <v>358</v>
      </c>
      <c r="B310" s="111"/>
      <c r="C310" s="111"/>
      <c r="D310" s="111"/>
      <c r="E310" s="120">
        <v>851</v>
      </c>
      <c r="F310" s="143" t="s">
        <v>122</v>
      </c>
      <c r="G310" s="143" t="s">
        <v>13</v>
      </c>
      <c r="H310" s="148" t="s">
        <v>323</v>
      </c>
      <c r="I310" s="143"/>
      <c r="J310" s="110">
        <f t="shared" ref="J310:BB311" si="508">J311</f>
        <v>2682338.4</v>
      </c>
      <c r="K310" s="110">
        <f t="shared" si="508"/>
        <v>1915956</v>
      </c>
      <c r="L310" s="110">
        <f t="shared" si="508"/>
        <v>766382.4</v>
      </c>
      <c r="M310" s="110">
        <f t="shared" si="508"/>
        <v>0</v>
      </c>
      <c r="N310" s="110">
        <f t="shared" si="508"/>
        <v>0</v>
      </c>
      <c r="O310" s="110">
        <f t="shared" si="508"/>
        <v>0</v>
      </c>
      <c r="P310" s="110">
        <f t="shared" si="508"/>
        <v>0</v>
      </c>
      <c r="Q310" s="110">
        <f t="shared" si="508"/>
        <v>0</v>
      </c>
      <c r="R310" s="110">
        <f t="shared" si="508"/>
        <v>2682338.4</v>
      </c>
      <c r="S310" s="110">
        <f t="shared" si="508"/>
        <v>1915956</v>
      </c>
      <c r="T310" s="110">
        <f t="shared" si="508"/>
        <v>766382.4</v>
      </c>
      <c r="U310" s="110">
        <f t="shared" si="508"/>
        <v>0</v>
      </c>
      <c r="V310" s="110"/>
      <c r="W310" s="110"/>
      <c r="X310" s="110"/>
      <c r="Y310" s="110"/>
      <c r="Z310" s="110"/>
      <c r="AA310" s="110"/>
      <c r="AB310" s="110"/>
      <c r="AC310" s="110"/>
      <c r="AD310" s="110">
        <f t="shared" si="508"/>
        <v>2682338.4</v>
      </c>
      <c r="AE310" s="110">
        <f t="shared" si="508"/>
        <v>1915956</v>
      </c>
      <c r="AF310" s="110">
        <f t="shared" si="508"/>
        <v>766382.4</v>
      </c>
      <c r="AG310" s="110">
        <f t="shared" si="508"/>
        <v>0</v>
      </c>
      <c r="AH310" s="110">
        <f t="shared" si="508"/>
        <v>0</v>
      </c>
      <c r="AI310" s="110">
        <f t="shared" si="508"/>
        <v>0</v>
      </c>
      <c r="AJ310" s="110">
        <f t="shared" si="508"/>
        <v>0</v>
      </c>
      <c r="AK310" s="110">
        <f t="shared" si="508"/>
        <v>0</v>
      </c>
      <c r="AL310" s="110">
        <f t="shared" si="508"/>
        <v>2682338.4</v>
      </c>
      <c r="AM310" s="110">
        <f t="shared" si="508"/>
        <v>1915956</v>
      </c>
      <c r="AN310" s="110">
        <f t="shared" si="508"/>
        <v>766382.4</v>
      </c>
      <c r="AO310" s="110">
        <f t="shared" si="508"/>
        <v>0</v>
      </c>
      <c r="AP310" s="110">
        <f t="shared" si="508"/>
        <v>0</v>
      </c>
      <c r="AQ310" s="110">
        <f t="shared" si="508"/>
        <v>2682338.4</v>
      </c>
      <c r="AR310" s="110">
        <f t="shared" si="508"/>
        <v>1915956</v>
      </c>
      <c r="AS310" s="110">
        <f t="shared" si="508"/>
        <v>766382.4</v>
      </c>
      <c r="AT310" s="110">
        <f t="shared" si="508"/>
        <v>0</v>
      </c>
      <c r="AU310" s="110">
        <f t="shared" si="508"/>
        <v>0</v>
      </c>
      <c r="AV310" s="110">
        <f t="shared" si="508"/>
        <v>0</v>
      </c>
      <c r="AW310" s="110">
        <f t="shared" si="508"/>
        <v>0</v>
      </c>
      <c r="AX310" s="110">
        <f t="shared" si="508"/>
        <v>0</v>
      </c>
      <c r="AY310" s="110">
        <f t="shared" si="508"/>
        <v>2682338.4</v>
      </c>
      <c r="AZ310" s="110">
        <f t="shared" si="508"/>
        <v>1915956</v>
      </c>
      <c r="BA310" s="110">
        <f t="shared" si="508"/>
        <v>766382.4</v>
      </c>
      <c r="BB310" s="110">
        <f t="shared" si="508"/>
        <v>0</v>
      </c>
    </row>
    <row r="311" spans="1:54" s="109" customFormat="1" ht="30" hidden="1" x14ac:dyDescent="0.25">
      <c r="A311" s="111" t="s">
        <v>126</v>
      </c>
      <c r="B311" s="111"/>
      <c r="C311" s="111"/>
      <c r="D311" s="111"/>
      <c r="E311" s="120">
        <v>851</v>
      </c>
      <c r="F311" s="143" t="s">
        <v>122</v>
      </c>
      <c r="G311" s="143" t="s">
        <v>13</v>
      </c>
      <c r="H311" s="148" t="s">
        <v>323</v>
      </c>
      <c r="I311" s="143" t="s">
        <v>127</v>
      </c>
      <c r="J311" s="110">
        <f t="shared" si="508"/>
        <v>2682338.4</v>
      </c>
      <c r="K311" s="110">
        <f t="shared" si="508"/>
        <v>1915956</v>
      </c>
      <c r="L311" s="110">
        <f t="shared" si="508"/>
        <v>766382.4</v>
      </c>
      <c r="M311" s="110">
        <f t="shared" si="508"/>
        <v>0</v>
      </c>
      <c r="N311" s="110">
        <f t="shared" si="508"/>
        <v>0</v>
      </c>
      <c r="O311" s="110">
        <f t="shared" si="508"/>
        <v>0</v>
      </c>
      <c r="P311" s="110">
        <f t="shared" si="508"/>
        <v>0</v>
      </c>
      <c r="Q311" s="110">
        <f t="shared" si="508"/>
        <v>0</v>
      </c>
      <c r="R311" s="110">
        <f t="shared" si="508"/>
        <v>2682338.4</v>
      </c>
      <c r="S311" s="110">
        <f t="shared" si="508"/>
        <v>1915956</v>
      </c>
      <c r="T311" s="110">
        <f t="shared" si="508"/>
        <v>766382.4</v>
      </c>
      <c r="U311" s="110">
        <f t="shared" si="508"/>
        <v>0</v>
      </c>
      <c r="V311" s="110"/>
      <c r="W311" s="110"/>
      <c r="X311" s="110"/>
      <c r="Y311" s="110"/>
      <c r="Z311" s="110"/>
      <c r="AA311" s="110"/>
      <c r="AB311" s="110"/>
      <c r="AC311" s="110"/>
      <c r="AD311" s="110">
        <f t="shared" si="508"/>
        <v>2682338.4</v>
      </c>
      <c r="AE311" s="110">
        <f t="shared" si="508"/>
        <v>1915956</v>
      </c>
      <c r="AF311" s="110">
        <f t="shared" si="508"/>
        <v>766382.4</v>
      </c>
      <c r="AG311" s="110">
        <f t="shared" si="508"/>
        <v>0</v>
      </c>
      <c r="AH311" s="110">
        <f t="shared" si="508"/>
        <v>0</v>
      </c>
      <c r="AI311" s="110">
        <f t="shared" si="508"/>
        <v>0</v>
      </c>
      <c r="AJ311" s="110">
        <f t="shared" si="508"/>
        <v>0</v>
      </c>
      <c r="AK311" s="110">
        <f t="shared" si="508"/>
        <v>0</v>
      </c>
      <c r="AL311" s="110">
        <f t="shared" si="508"/>
        <v>2682338.4</v>
      </c>
      <c r="AM311" s="110">
        <f t="shared" si="508"/>
        <v>1915956</v>
      </c>
      <c r="AN311" s="110">
        <f t="shared" si="508"/>
        <v>766382.4</v>
      </c>
      <c r="AO311" s="110">
        <f t="shared" si="508"/>
        <v>0</v>
      </c>
      <c r="AP311" s="110">
        <f t="shared" si="508"/>
        <v>0</v>
      </c>
      <c r="AQ311" s="110">
        <f t="shared" si="508"/>
        <v>2682338.4</v>
      </c>
      <c r="AR311" s="110">
        <f t="shared" si="508"/>
        <v>1915956</v>
      </c>
      <c r="AS311" s="110">
        <f t="shared" si="508"/>
        <v>766382.4</v>
      </c>
      <c r="AT311" s="110">
        <f t="shared" si="508"/>
        <v>0</v>
      </c>
      <c r="AU311" s="110">
        <f t="shared" si="508"/>
        <v>0</v>
      </c>
      <c r="AV311" s="110">
        <f t="shared" si="508"/>
        <v>0</v>
      </c>
      <c r="AW311" s="110">
        <f t="shared" si="508"/>
        <v>0</v>
      </c>
      <c r="AX311" s="110">
        <f t="shared" si="508"/>
        <v>0</v>
      </c>
      <c r="AY311" s="110">
        <f t="shared" si="508"/>
        <v>2682338.4</v>
      </c>
      <c r="AZ311" s="110">
        <f t="shared" si="508"/>
        <v>1915956</v>
      </c>
      <c r="BA311" s="110">
        <f t="shared" si="508"/>
        <v>766382.4</v>
      </c>
      <c r="BB311" s="110">
        <f t="shared" si="508"/>
        <v>0</v>
      </c>
    </row>
    <row r="312" spans="1:54" s="109" customFormat="1" ht="60" hidden="1" x14ac:dyDescent="0.25">
      <c r="A312" s="111" t="s">
        <v>128</v>
      </c>
      <c r="B312" s="111"/>
      <c r="C312" s="111"/>
      <c r="D312" s="111"/>
      <c r="E312" s="120">
        <v>851</v>
      </c>
      <c r="F312" s="143" t="s">
        <v>122</v>
      </c>
      <c r="G312" s="143" t="s">
        <v>13</v>
      </c>
      <c r="H312" s="148" t="s">
        <v>323</v>
      </c>
      <c r="I312" s="143" t="s">
        <v>129</v>
      </c>
      <c r="J312" s="110">
        <f>'6.ВС'!J187</f>
        <v>2682338.4</v>
      </c>
      <c r="K312" s="110">
        <f>'6.ВС'!K187</f>
        <v>1915956</v>
      </c>
      <c r="L312" s="110">
        <f>'6.ВС'!L187</f>
        <v>766382.4</v>
      </c>
      <c r="M312" s="110">
        <f>'6.ВС'!M187</f>
        <v>0</v>
      </c>
      <c r="N312" s="110">
        <f>'6.ВС'!N187</f>
        <v>0</v>
      </c>
      <c r="O312" s="110">
        <f>'6.ВС'!O187</f>
        <v>0</v>
      </c>
      <c r="P312" s="110">
        <f>'6.ВС'!P187</f>
        <v>0</v>
      </c>
      <c r="Q312" s="110">
        <f>'6.ВС'!Q187</f>
        <v>0</v>
      </c>
      <c r="R312" s="110">
        <f>'6.ВС'!R187</f>
        <v>2682338.4</v>
      </c>
      <c r="S312" s="110">
        <f>'6.ВС'!S187</f>
        <v>1915956</v>
      </c>
      <c r="T312" s="110">
        <f>'6.ВС'!T187</f>
        <v>766382.4</v>
      </c>
      <c r="U312" s="110">
        <f>'6.ВС'!U187</f>
        <v>0</v>
      </c>
      <c r="V312" s="110"/>
      <c r="W312" s="110"/>
      <c r="X312" s="110"/>
      <c r="Y312" s="110"/>
      <c r="Z312" s="110"/>
      <c r="AA312" s="110"/>
      <c r="AB312" s="110"/>
      <c r="AC312" s="110"/>
      <c r="AD312" s="110">
        <f>'6.ВС'!AE187</f>
        <v>2682338.4</v>
      </c>
      <c r="AE312" s="110">
        <f>'6.ВС'!AF187</f>
        <v>1915956</v>
      </c>
      <c r="AF312" s="110">
        <f>'6.ВС'!AG187</f>
        <v>766382.4</v>
      </c>
      <c r="AG312" s="110">
        <f>'6.ВС'!AH187</f>
        <v>0</v>
      </c>
      <c r="AH312" s="110">
        <f>'6.ВС'!AI187</f>
        <v>0</v>
      </c>
      <c r="AI312" s="110">
        <f>'6.ВС'!AJ187</f>
        <v>0</v>
      </c>
      <c r="AJ312" s="110">
        <f>'6.ВС'!AK187</f>
        <v>0</v>
      </c>
      <c r="AK312" s="110">
        <f>'6.ВС'!AL187</f>
        <v>0</v>
      </c>
      <c r="AL312" s="110">
        <f>'6.ВС'!AM187</f>
        <v>2682338.4</v>
      </c>
      <c r="AM312" s="110">
        <f>'6.ВС'!AN187</f>
        <v>1915956</v>
      </c>
      <c r="AN312" s="110">
        <f>'6.ВС'!AO187</f>
        <v>766382.4</v>
      </c>
      <c r="AO312" s="110">
        <f>'6.ВС'!AP187</f>
        <v>0</v>
      </c>
      <c r="AP312" s="110">
        <f>'6.ВС'!AQ187</f>
        <v>0</v>
      </c>
      <c r="AQ312" s="110">
        <f>'6.ВС'!AR187</f>
        <v>2682338.4</v>
      </c>
      <c r="AR312" s="110">
        <f>'6.ВС'!AS187</f>
        <v>1915956</v>
      </c>
      <c r="AS312" s="110">
        <f>'6.ВС'!AT187</f>
        <v>766382.4</v>
      </c>
      <c r="AT312" s="110">
        <f>'6.ВС'!AU187</f>
        <v>0</v>
      </c>
      <c r="AU312" s="110">
        <f>'6.ВС'!AV187</f>
        <v>0</v>
      </c>
      <c r="AV312" s="110">
        <f>'6.ВС'!AW187</f>
        <v>0</v>
      </c>
      <c r="AW312" s="110">
        <f>'6.ВС'!AX187</f>
        <v>0</v>
      </c>
      <c r="AX312" s="110">
        <f>'6.ВС'!AY187</f>
        <v>0</v>
      </c>
      <c r="AY312" s="110">
        <f>'6.ВС'!AR187</f>
        <v>2682338.4</v>
      </c>
      <c r="AZ312" s="110">
        <f>'6.ВС'!AS187</f>
        <v>1915956</v>
      </c>
      <c r="BA312" s="110">
        <f>'6.ВС'!AT187</f>
        <v>766382.4</v>
      </c>
      <c r="BB312" s="110">
        <f>'6.ВС'!AU187</f>
        <v>0</v>
      </c>
    </row>
    <row r="313" spans="1:54" s="109" customFormat="1" ht="135" hidden="1" x14ac:dyDescent="0.25">
      <c r="A313" s="155" t="s">
        <v>175</v>
      </c>
      <c r="B313" s="146"/>
      <c r="C313" s="146"/>
      <c r="D313" s="146"/>
      <c r="E313" s="120">
        <v>852</v>
      </c>
      <c r="F313" s="143" t="s">
        <v>122</v>
      </c>
      <c r="G313" s="143" t="s">
        <v>13</v>
      </c>
      <c r="H313" s="148" t="s">
        <v>176</v>
      </c>
      <c r="I313" s="25"/>
      <c r="J313" s="110">
        <f t="shared" ref="J313:BB314" si="509">J314</f>
        <v>1026413</v>
      </c>
      <c r="K313" s="110">
        <f t="shared" si="509"/>
        <v>1026413</v>
      </c>
      <c r="L313" s="110">
        <f t="shared" si="509"/>
        <v>0</v>
      </c>
      <c r="M313" s="110">
        <f t="shared" si="509"/>
        <v>0</v>
      </c>
      <c r="N313" s="110">
        <f t="shared" si="509"/>
        <v>0</v>
      </c>
      <c r="O313" s="110">
        <f t="shared" si="509"/>
        <v>0</v>
      </c>
      <c r="P313" s="110">
        <f t="shared" si="509"/>
        <v>0</v>
      </c>
      <c r="Q313" s="110">
        <f t="shared" si="509"/>
        <v>0</v>
      </c>
      <c r="R313" s="110">
        <f t="shared" si="509"/>
        <v>1026413</v>
      </c>
      <c r="S313" s="110">
        <f t="shared" si="509"/>
        <v>1026413</v>
      </c>
      <c r="T313" s="110">
        <f t="shared" si="509"/>
        <v>0</v>
      </c>
      <c r="U313" s="110">
        <f t="shared" si="509"/>
        <v>0</v>
      </c>
      <c r="V313" s="110"/>
      <c r="W313" s="110"/>
      <c r="X313" s="110"/>
      <c r="Y313" s="110"/>
      <c r="Z313" s="110"/>
      <c r="AA313" s="110"/>
      <c r="AB313" s="110"/>
      <c r="AC313" s="110"/>
      <c r="AD313" s="110">
        <f t="shared" si="509"/>
        <v>1026413</v>
      </c>
      <c r="AE313" s="110">
        <f t="shared" si="509"/>
        <v>1026413</v>
      </c>
      <c r="AF313" s="110">
        <f t="shared" si="509"/>
        <v>0</v>
      </c>
      <c r="AG313" s="110">
        <f t="shared" si="509"/>
        <v>0</v>
      </c>
      <c r="AH313" s="110">
        <f t="shared" si="509"/>
        <v>0</v>
      </c>
      <c r="AI313" s="110">
        <f t="shared" si="509"/>
        <v>0</v>
      </c>
      <c r="AJ313" s="110">
        <f t="shared" si="509"/>
        <v>0</v>
      </c>
      <c r="AK313" s="110">
        <f t="shared" si="509"/>
        <v>0</v>
      </c>
      <c r="AL313" s="110">
        <f t="shared" si="509"/>
        <v>1026413</v>
      </c>
      <c r="AM313" s="110">
        <f t="shared" si="509"/>
        <v>1026413</v>
      </c>
      <c r="AN313" s="110">
        <f t="shared" si="509"/>
        <v>0</v>
      </c>
      <c r="AO313" s="110">
        <f t="shared" si="509"/>
        <v>0</v>
      </c>
      <c r="AP313" s="110">
        <f t="shared" si="509"/>
        <v>0</v>
      </c>
      <c r="AQ313" s="110">
        <f t="shared" si="509"/>
        <v>1026413</v>
      </c>
      <c r="AR313" s="110">
        <f t="shared" si="509"/>
        <v>1026413</v>
      </c>
      <c r="AS313" s="110">
        <f t="shared" si="509"/>
        <v>0</v>
      </c>
      <c r="AT313" s="110">
        <f t="shared" si="509"/>
        <v>0</v>
      </c>
      <c r="AU313" s="110">
        <f t="shared" si="509"/>
        <v>0</v>
      </c>
      <c r="AV313" s="110">
        <f t="shared" si="509"/>
        <v>0</v>
      </c>
      <c r="AW313" s="110">
        <f t="shared" si="509"/>
        <v>0</v>
      </c>
      <c r="AX313" s="110">
        <f t="shared" si="509"/>
        <v>0</v>
      </c>
      <c r="AY313" s="110">
        <f t="shared" si="509"/>
        <v>1026413</v>
      </c>
      <c r="AZ313" s="110">
        <f t="shared" si="509"/>
        <v>1026413</v>
      </c>
      <c r="BA313" s="110">
        <f t="shared" si="509"/>
        <v>0</v>
      </c>
      <c r="BB313" s="110">
        <f t="shared" si="509"/>
        <v>0</v>
      </c>
    </row>
    <row r="314" spans="1:54" s="109" customFormat="1" ht="30" hidden="1" x14ac:dyDescent="0.25">
      <c r="A314" s="111" t="s">
        <v>126</v>
      </c>
      <c r="B314" s="111"/>
      <c r="C314" s="111"/>
      <c r="D314" s="111"/>
      <c r="E314" s="120">
        <v>852</v>
      </c>
      <c r="F314" s="143" t="s">
        <v>122</v>
      </c>
      <c r="G314" s="143" t="s">
        <v>13</v>
      </c>
      <c r="H314" s="148" t="s">
        <v>176</v>
      </c>
      <c r="I314" s="143" t="s">
        <v>127</v>
      </c>
      <c r="J314" s="110">
        <f t="shared" si="509"/>
        <v>1026413</v>
      </c>
      <c r="K314" s="110">
        <f t="shared" si="509"/>
        <v>1026413</v>
      </c>
      <c r="L314" s="110">
        <f t="shared" si="509"/>
        <v>0</v>
      </c>
      <c r="M314" s="110">
        <f t="shared" si="509"/>
        <v>0</v>
      </c>
      <c r="N314" s="110">
        <f t="shared" si="509"/>
        <v>0</v>
      </c>
      <c r="O314" s="110">
        <f t="shared" si="509"/>
        <v>0</v>
      </c>
      <c r="P314" s="110">
        <f t="shared" si="509"/>
        <v>0</v>
      </c>
      <c r="Q314" s="110">
        <f t="shared" si="509"/>
        <v>0</v>
      </c>
      <c r="R314" s="110">
        <f t="shared" si="509"/>
        <v>1026413</v>
      </c>
      <c r="S314" s="110">
        <f t="shared" si="509"/>
        <v>1026413</v>
      </c>
      <c r="T314" s="110">
        <f t="shared" si="509"/>
        <v>0</v>
      </c>
      <c r="U314" s="110">
        <f t="shared" si="509"/>
        <v>0</v>
      </c>
      <c r="V314" s="110"/>
      <c r="W314" s="110"/>
      <c r="X314" s="110"/>
      <c r="Y314" s="110"/>
      <c r="Z314" s="110"/>
      <c r="AA314" s="110"/>
      <c r="AB314" s="110"/>
      <c r="AC314" s="110"/>
      <c r="AD314" s="110">
        <f t="shared" si="509"/>
        <v>1026413</v>
      </c>
      <c r="AE314" s="110">
        <f t="shared" si="509"/>
        <v>1026413</v>
      </c>
      <c r="AF314" s="110">
        <f t="shared" si="509"/>
        <v>0</v>
      </c>
      <c r="AG314" s="110">
        <f t="shared" si="509"/>
        <v>0</v>
      </c>
      <c r="AH314" s="110">
        <f t="shared" si="509"/>
        <v>0</v>
      </c>
      <c r="AI314" s="110">
        <f t="shared" si="509"/>
        <v>0</v>
      </c>
      <c r="AJ314" s="110">
        <f t="shared" si="509"/>
        <v>0</v>
      </c>
      <c r="AK314" s="110">
        <f t="shared" si="509"/>
        <v>0</v>
      </c>
      <c r="AL314" s="110">
        <f t="shared" si="509"/>
        <v>1026413</v>
      </c>
      <c r="AM314" s="110">
        <f t="shared" si="509"/>
        <v>1026413</v>
      </c>
      <c r="AN314" s="110">
        <f t="shared" si="509"/>
        <v>0</v>
      </c>
      <c r="AO314" s="110">
        <f t="shared" si="509"/>
        <v>0</v>
      </c>
      <c r="AP314" s="110">
        <f t="shared" si="509"/>
        <v>0</v>
      </c>
      <c r="AQ314" s="110">
        <f t="shared" si="509"/>
        <v>1026413</v>
      </c>
      <c r="AR314" s="110">
        <f t="shared" si="509"/>
        <v>1026413</v>
      </c>
      <c r="AS314" s="110">
        <f t="shared" si="509"/>
        <v>0</v>
      </c>
      <c r="AT314" s="110">
        <f t="shared" si="509"/>
        <v>0</v>
      </c>
      <c r="AU314" s="110">
        <f t="shared" si="509"/>
        <v>0</v>
      </c>
      <c r="AV314" s="110">
        <f t="shared" si="509"/>
        <v>0</v>
      </c>
      <c r="AW314" s="110">
        <f t="shared" si="509"/>
        <v>0</v>
      </c>
      <c r="AX314" s="110">
        <f t="shared" si="509"/>
        <v>0</v>
      </c>
      <c r="AY314" s="110">
        <f t="shared" si="509"/>
        <v>1026413</v>
      </c>
      <c r="AZ314" s="110">
        <f t="shared" si="509"/>
        <v>1026413</v>
      </c>
      <c r="BA314" s="110">
        <f t="shared" si="509"/>
        <v>0</v>
      </c>
      <c r="BB314" s="110">
        <f t="shared" si="509"/>
        <v>0</v>
      </c>
    </row>
    <row r="315" spans="1:54" s="109" customFormat="1" ht="60" hidden="1" x14ac:dyDescent="0.25">
      <c r="A315" s="111" t="s">
        <v>128</v>
      </c>
      <c r="B315" s="111"/>
      <c r="C315" s="111"/>
      <c r="D315" s="111"/>
      <c r="E315" s="120">
        <v>852</v>
      </c>
      <c r="F315" s="143" t="s">
        <v>122</v>
      </c>
      <c r="G315" s="143" t="s">
        <v>13</v>
      </c>
      <c r="H315" s="148" t="s">
        <v>176</v>
      </c>
      <c r="I315" s="143" t="s">
        <v>129</v>
      </c>
      <c r="J315" s="110">
        <f>'6.ВС'!J323</f>
        <v>1026413</v>
      </c>
      <c r="K315" s="110">
        <f>'6.ВС'!K323</f>
        <v>1026413</v>
      </c>
      <c r="L315" s="110">
        <f>'6.ВС'!L323</f>
        <v>0</v>
      </c>
      <c r="M315" s="110">
        <f>'6.ВС'!M323</f>
        <v>0</v>
      </c>
      <c r="N315" s="110">
        <f>'6.ВС'!N323</f>
        <v>0</v>
      </c>
      <c r="O315" s="110">
        <f>'6.ВС'!O323</f>
        <v>0</v>
      </c>
      <c r="P315" s="110">
        <f>'6.ВС'!P323</f>
        <v>0</v>
      </c>
      <c r="Q315" s="110">
        <f>'6.ВС'!Q323</f>
        <v>0</v>
      </c>
      <c r="R315" s="110">
        <f>'6.ВС'!R323</f>
        <v>1026413</v>
      </c>
      <c r="S315" s="110">
        <f>'6.ВС'!S323</f>
        <v>1026413</v>
      </c>
      <c r="T315" s="110">
        <f>'6.ВС'!T323</f>
        <v>0</v>
      </c>
      <c r="U315" s="110">
        <f>'6.ВС'!U323</f>
        <v>0</v>
      </c>
      <c r="V315" s="110"/>
      <c r="W315" s="110"/>
      <c r="X315" s="110"/>
      <c r="Y315" s="110"/>
      <c r="Z315" s="110"/>
      <c r="AA315" s="110"/>
      <c r="AB315" s="110"/>
      <c r="AC315" s="110"/>
      <c r="AD315" s="110">
        <f>'6.ВС'!AE323</f>
        <v>1026413</v>
      </c>
      <c r="AE315" s="110">
        <f>'6.ВС'!AF323</f>
        <v>1026413</v>
      </c>
      <c r="AF315" s="110">
        <f>'6.ВС'!AG323</f>
        <v>0</v>
      </c>
      <c r="AG315" s="110">
        <f>'6.ВС'!AH323</f>
        <v>0</v>
      </c>
      <c r="AH315" s="110">
        <f>'6.ВС'!AI323</f>
        <v>0</v>
      </c>
      <c r="AI315" s="110">
        <f>'6.ВС'!AJ323</f>
        <v>0</v>
      </c>
      <c r="AJ315" s="110">
        <f>'6.ВС'!AK323</f>
        <v>0</v>
      </c>
      <c r="AK315" s="110">
        <f>'6.ВС'!AL323</f>
        <v>0</v>
      </c>
      <c r="AL315" s="110">
        <f>'6.ВС'!AM323</f>
        <v>1026413</v>
      </c>
      <c r="AM315" s="110">
        <f>'6.ВС'!AN323</f>
        <v>1026413</v>
      </c>
      <c r="AN315" s="110">
        <f>'6.ВС'!AO323</f>
        <v>0</v>
      </c>
      <c r="AO315" s="110">
        <f>'6.ВС'!AP323</f>
        <v>0</v>
      </c>
      <c r="AP315" s="110">
        <f>'6.ВС'!AQ323</f>
        <v>0</v>
      </c>
      <c r="AQ315" s="110">
        <f>'6.ВС'!AR323</f>
        <v>1026413</v>
      </c>
      <c r="AR315" s="110">
        <f>'6.ВС'!AS323</f>
        <v>1026413</v>
      </c>
      <c r="AS315" s="110">
        <f>'6.ВС'!AT323</f>
        <v>0</v>
      </c>
      <c r="AT315" s="110">
        <f>'6.ВС'!AU323</f>
        <v>0</v>
      </c>
      <c r="AU315" s="110">
        <f>'6.ВС'!AV323</f>
        <v>0</v>
      </c>
      <c r="AV315" s="110">
        <f>'6.ВС'!AW323</f>
        <v>0</v>
      </c>
      <c r="AW315" s="110">
        <f>'6.ВС'!AX323</f>
        <v>0</v>
      </c>
      <c r="AX315" s="110">
        <f>'6.ВС'!AY323</f>
        <v>0</v>
      </c>
      <c r="AY315" s="110">
        <f>'6.ВС'!AR323</f>
        <v>1026413</v>
      </c>
      <c r="AZ315" s="110">
        <f>'6.ВС'!AS323</f>
        <v>1026413</v>
      </c>
      <c r="BA315" s="110">
        <f>'6.ВС'!AT323</f>
        <v>0</v>
      </c>
      <c r="BB315" s="110">
        <f>'6.ВС'!AU323</f>
        <v>0</v>
      </c>
    </row>
    <row r="316" spans="1:54" s="109" customFormat="1" ht="390" hidden="1" x14ac:dyDescent="0.25">
      <c r="A316" s="35" t="s">
        <v>335</v>
      </c>
      <c r="B316" s="111"/>
      <c r="C316" s="111"/>
      <c r="D316" s="111"/>
      <c r="E316" s="120"/>
      <c r="F316" s="143" t="s">
        <v>122</v>
      </c>
      <c r="G316" s="143" t="s">
        <v>13</v>
      </c>
      <c r="H316" s="148" t="s">
        <v>327</v>
      </c>
      <c r="I316" s="143"/>
      <c r="J316" s="110">
        <f t="shared" ref="J316:BB316" si="510">J317</f>
        <v>8788696</v>
      </c>
      <c r="K316" s="110">
        <f t="shared" si="510"/>
        <v>8788696</v>
      </c>
      <c r="L316" s="110">
        <f t="shared" si="510"/>
        <v>0</v>
      </c>
      <c r="M316" s="110">
        <f t="shared" si="510"/>
        <v>0</v>
      </c>
      <c r="N316" s="110">
        <f t="shared" si="510"/>
        <v>0</v>
      </c>
      <c r="O316" s="110">
        <f t="shared" si="510"/>
        <v>0</v>
      </c>
      <c r="P316" s="110">
        <f t="shared" si="510"/>
        <v>0</v>
      </c>
      <c r="Q316" s="110">
        <f t="shared" si="510"/>
        <v>0</v>
      </c>
      <c r="R316" s="110">
        <f t="shared" si="510"/>
        <v>8788696</v>
      </c>
      <c r="S316" s="110">
        <f t="shared" si="510"/>
        <v>8788696</v>
      </c>
      <c r="T316" s="110">
        <f t="shared" si="510"/>
        <v>0</v>
      </c>
      <c r="U316" s="110">
        <f t="shared" si="510"/>
        <v>0</v>
      </c>
      <c r="V316" s="110"/>
      <c r="W316" s="110"/>
      <c r="X316" s="110"/>
      <c r="Y316" s="110"/>
      <c r="Z316" s="110"/>
      <c r="AA316" s="110"/>
      <c r="AB316" s="110"/>
      <c r="AC316" s="110"/>
      <c r="AD316" s="110">
        <f t="shared" si="510"/>
        <v>8327096</v>
      </c>
      <c r="AE316" s="110">
        <f t="shared" si="510"/>
        <v>8327096</v>
      </c>
      <c r="AF316" s="110">
        <f t="shared" si="510"/>
        <v>0</v>
      </c>
      <c r="AG316" s="110">
        <f t="shared" si="510"/>
        <v>0</v>
      </c>
      <c r="AH316" s="110">
        <f t="shared" si="510"/>
        <v>0</v>
      </c>
      <c r="AI316" s="110">
        <f t="shared" si="510"/>
        <v>0</v>
      </c>
      <c r="AJ316" s="110">
        <f t="shared" si="510"/>
        <v>0</v>
      </c>
      <c r="AK316" s="110">
        <f t="shared" si="510"/>
        <v>0</v>
      </c>
      <c r="AL316" s="110">
        <f t="shared" si="510"/>
        <v>8327096</v>
      </c>
      <c r="AM316" s="110">
        <f t="shared" si="510"/>
        <v>8327096</v>
      </c>
      <c r="AN316" s="110">
        <f t="shared" si="510"/>
        <v>0</v>
      </c>
      <c r="AO316" s="110">
        <f t="shared" si="510"/>
        <v>0</v>
      </c>
      <c r="AP316" s="110">
        <f t="shared" si="510"/>
        <v>0</v>
      </c>
      <c r="AQ316" s="110">
        <f t="shared" si="510"/>
        <v>6878396</v>
      </c>
      <c r="AR316" s="110">
        <f t="shared" si="510"/>
        <v>6878396</v>
      </c>
      <c r="AS316" s="110">
        <f t="shared" si="510"/>
        <v>0</v>
      </c>
      <c r="AT316" s="110">
        <f t="shared" si="510"/>
        <v>0</v>
      </c>
      <c r="AU316" s="110">
        <f t="shared" si="510"/>
        <v>0</v>
      </c>
      <c r="AV316" s="110">
        <f t="shared" si="510"/>
        <v>0</v>
      </c>
      <c r="AW316" s="110">
        <f t="shared" si="510"/>
        <v>0</v>
      </c>
      <c r="AX316" s="110">
        <f t="shared" si="510"/>
        <v>0</v>
      </c>
      <c r="AY316" s="110">
        <f t="shared" si="510"/>
        <v>6878396</v>
      </c>
      <c r="AZ316" s="110">
        <f t="shared" si="510"/>
        <v>6878396</v>
      </c>
      <c r="BA316" s="110">
        <f t="shared" si="510"/>
        <v>0</v>
      </c>
      <c r="BB316" s="110">
        <f t="shared" si="510"/>
        <v>0</v>
      </c>
    </row>
    <row r="317" spans="1:54" s="109" customFormat="1" ht="30" hidden="1" x14ac:dyDescent="0.25">
      <c r="A317" s="111" t="s">
        <v>126</v>
      </c>
      <c r="B317" s="111"/>
      <c r="C317" s="111"/>
      <c r="D317" s="111"/>
      <c r="E317" s="120">
        <v>852</v>
      </c>
      <c r="F317" s="143" t="s">
        <v>122</v>
      </c>
      <c r="G317" s="143" t="s">
        <v>13</v>
      </c>
      <c r="H317" s="148" t="s">
        <v>327</v>
      </c>
      <c r="I317" s="143" t="s">
        <v>127</v>
      </c>
      <c r="J317" s="110">
        <f t="shared" ref="J317" si="511">J318+J319</f>
        <v>8788696</v>
      </c>
      <c r="K317" s="110">
        <f t="shared" ref="K317:N317" si="512">K318+K319</f>
        <v>8788696</v>
      </c>
      <c r="L317" s="110">
        <f t="shared" si="512"/>
        <v>0</v>
      </c>
      <c r="M317" s="110">
        <f t="shared" si="512"/>
        <v>0</v>
      </c>
      <c r="N317" s="110">
        <f t="shared" si="512"/>
        <v>0</v>
      </c>
      <c r="O317" s="110">
        <f t="shared" ref="O317:U317" si="513">O318+O319</f>
        <v>0</v>
      </c>
      <c r="P317" s="110">
        <f t="shared" si="513"/>
        <v>0</v>
      </c>
      <c r="Q317" s="110">
        <f t="shared" si="513"/>
        <v>0</v>
      </c>
      <c r="R317" s="110">
        <f t="shared" si="513"/>
        <v>8788696</v>
      </c>
      <c r="S317" s="110">
        <f t="shared" si="513"/>
        <v>8788696</v>
      </c>
      <c r="T317" s="110">
        <f t="shared" si="513"/>
        <v>0</v>
      </c>
      <c r="U317" s="110">
        <f t="shared" si="513"/>
        <v>0</v>
      </c>
      <c r="V317" s="110"/>
      <c r="W317" s="110"/>
      <c r="X317" s="110"/>
      <c r="Y317" s="110"/>
      <c r="Z317" s="110"/>
      <c r="AA317" s="110"/>
      <c r="AB317" s="110"/>
      <c r="AC317" s="110"/>
      <c r="AD317" s="110">
        <f t="shared" ref="AD317:AQ317" si="514">AD318+AD319</f>
        <v>8327096</v>
      </c>
      <c r="AE317" s="110">
        <f t="shared" ref="AE317:AG317" si="515">AE318+AE319</f>
        <v>8327096</v>
      </c>
      <c r="AF317" s="110">
        <f t="shared" si="515"/>
        <v>0</v>
      </c>
      <c r="AG317" s="110">
        <f t="shared" si="515"/>
        <v>0</v>
      </c>
      <c r="AH317" s="110">
        <f t="shared" ref="AH317:AP317" si="516">AH318+AH319</f>
        <v>0</v>
      </c>
      <c r="AI317" s="110">
        <f t="shared" si="516"/>
        <v>0</v>
      </c>
      <c r="AJ317" s="110">
        <f t="shared" si="516"/>
        <v>0</v>
      </c>
      <c r="AK317" s="110">
        <f t="shared" si="516"/>
        <v>0</v>
      </c>
      <c r="AL317" s="110">
        <f t="shared" si="516"/>
        <v>8327096</v>
      </c>
      <c r="AM317" s="110">
        <f t="shared" si="516"/>
        <v>8327096</v>
      </c>
      <c r="AN317" s="110">
        <f t="shared" si="516"/>
        <v>0</v>
      </c>
      <c r="AO317" s="110">
        <f t="shared" si="516"/>
        <v>0</v>
      </c>
      <c r="AP317" s="110">
        <f t="shared" si="516"/>
        <v>0</v>
      </c>
      <c r="AQ317" s="110">
        <f t="shared" si="514"/>
        <v>6878396</v>
      </c>
      <c r="AR317" s="110">
        <f t="shared" ref="AR317:BB317" si="517">AR318+AR319</f>
        <v>6878396</v>
      </c>
      <c r="AS317" s="110">
        <f t="shared" si="517"/>
        <v>0</v>
      </c>
      <c r="AT317" s="110">
        <f t="shared" si="517"/>
        <v>0</v>
      </c>
      <c r="AU317" s="110">
        <f t="shared" ref="AU317:AX317" si="518">AU318+AU319</f>
        <v>0</v>
      </c>
      <c r="AV317" s="110">
        <f t="shared" si="518"/>
        <v>0</v>
      </c>
      <c r="AW317" s="110">
        <f t="shared" si="518"/>
        <v>0</v>
      </c>
      <c r="AX317" s="110">
        <f t="shared" si="518"/>
        <v>0</v>
      </c>
      <c r="AY317" s="110">
        <f t="shared" si="517"/>
        <v>6878396</v>
      </c>
      <c r="AZ317" s="110">
        <f t="shared" si="517"/>
        <v>6878396</v>
      </c>
      <c r="BA317" s="110">
        <f t="shared" si="517"/>
        <v>0</v>
      </c>
      <c r="BB317" s="110">
        <f t="shared" si="517"/>
        <v>0</v>
      </c>
    </row>
    <row r="318" spans="1:54" s="109" customFormat="1" ht="45" hidden="1" x14ac:dyDescent="0.25">
      <c r="A318" s="111" t="s">
        <v>136</v>
      </c>
      <c r="B318" s="111"/>
      <c r="C318" s="111"/>
      <c r="D318" s="111"/>
      <c r="E318" s="120">
        <v>852</v>
      </c>
      <c r="F318" s="143" t="s">
        <v>122</v>
      </c>
      <c r="G318" s="143" t="s">
        <v>13</v>
      </c>
      <c r="H318" s="148" t="s">
        <v>327</v>
      </c>
      <c r="I318" s="143" t="s">
        <v>137</v>
      </c>
      <c r="J318" s="110">
        <f>'6.ВС'!J326</f>
        <v>6421170</v>
      </c>
      <c r="K318" s="110">
        <f>'6.ВС'!K326</f>
        <v>6421170</v>
      </c>
      <c r="L318" s="110">
        <f>'6.ВС'!L326</f>
        <v>0</v>
      </c>
      <c r="M318" s="110">
        <f>'6.ВС'!M326</f>
        <v>0</v>
      </c>
      <c r="N318" s="110">
        <f>'6.ВС'!N326</f>
        <v>0</v>
      </c>
      <c r="O318" s="110">
        <f>'6.ВС'!O326</f>
        <v>0</v>
      </c>
      <c r="P318" s="110">
        <f>'6.ВС'!P326</f>
        <v>0</v>
      </c>
      <c r="Q318" s="110">
        <f>'6.ВС'!Q326</f>
        <v>0</v>
      </c>
      <c r="R318" s="110">
        <f>'6.ВС'!R326</f>
        <v>6421170</v>
      </c>
      <c r="S318" s="110">
        <f>'6.ВС'!S326</f>
        <v>6421170</v>
      </c>
      <c r="T318" s="110">
        <f>'6.ВС'!T326</f>
        <v>0</v>
      </c>
      <c r="U318" s="110">
        <f>'6.ВС'!U326</f>
        <v>0</v>
      </c>
      <c r="V318" s="110"/>
      <c r="W318" s="110"/>
      <c r="X318" s="110"/>
      <c r="Y318" s="110"/>
      <c r="Z318" s="110"/>
      <c r="AA318" s="110"/>
      <c r="AB318" s="110"/>
      <c r="AC318" s="110"/>
      <c r="AD318" s="110">
        <f>'6.ВС'!AE326</f>
        <v>6084168</v>
      </c>
      <c r="AE318" s="110">
        <f>'6.ВС'!AF326</f>
        <v>6084168</v>
      </c>
      <c r="AF318" s="110">
        <f>'6.ВС'!AG326</f>
        <v>0</v>
      </c>
      <c r="AG318" s="110">
        <f>'6.ВС'!AH326</f>
        <v>0</v>
      </c>
      <c r="AH318" s="110">
        <f>'6.ВС'!AI326</f>
        <v>0</v>
      </c>
      <c r="AI318" s="110">
        <f>'6.ВС'!AJ326</f>
        <v>0</v>
      </c>
      <c r="AJ318" s="110">
        <f>'6.ВС'!AK326</f>
        <v>0</v>
      </c>
      <c r="AK318" s="110">
        <f>'6.ВС'!AL326</f>
        <v>0</v>
      </c>
      <c r="AL318" s="110">
        <f>'6.ВС'!AM326</f>
        <v>6084168</v>
      </c>
      <c r="AM318" s="110">
        <f>'6.ВС'!AN326</f>
        <v>6084168</v>
      </c>
      <c r="AN318" s="110">
        <f>'6.ВС'!AO326</f>
        <v>0</v>
      </c>
      <c r="AO318" s="110">
        <f>'6.ВС'!AP326</f>
        <v>0</v>
      </c>
      <c r="AP318" s="110">
        <f>'6.ВС'!AQ326</f>
        <v>0</v>
      </c>
      <c r="AQ318" s="110">
        <f>'6.ВС'!AR326</f>
        <v>4844688</v>
      </c>
      <c r="AR318" s="110">
        <f>'6.ВС'!AS326</f>
        <v>4844688</v>
      </c>
      <c r="AS318" s="110">
        <f>'6.ВС'!AT326</f>
        <v>0</v>
      </c>
      <c r="AT318" s="110">
        <f>'6.ВС'!AU326</f>
        <v>0</v>
      </c>
      <c r="AU318" s="110">
        <f>'6.ВС'!AV326</f>
        <v>0</v>
      </c>
      <c r="AV318" s="110">
        <f>'6.ВС'!AW326</f>
        <v>0</v>
      </c>
      <c r="AW318" s="110">
        <f>'6.ВС'!AX326</f>
        <v>0</v>
      </c>
      <c r="AX318" s="110">
        <f>'6.ВС'!AY326</f>
        <v>0</v>
      </c>
      <c r="AY318" s="110">
        <f>'6.ВС'!AR326</f>
        <v>4844688</v>
      </c>
      <c r="AZ318" s="110">
        <f>'6.ВС'!AS326</f>
        <v>4844688</v>
      </c>
      <c r="BA318" s="110">
        <f>'6.ВС'!AT326</f>
        <v>0</v>
      </c>
      <c r="BB318" s="110">
        <f>'6.ВС'!AU326</f>
        <v>0</v>
      </c>
    </row>
    <row r="319" spans="1:54" s="109" customFormat="1" ht="60" hidden="1" x14ac:dyDescent="0.25">
      <c r="A319" s="111" t="s">
        <v>128</v>
      </c>
      <c r="B319" s="111"/>
      <c r="C319" s="111"/>
      <c r="D319" s="111"/>
      <c r="E319" s="120">
        <v>852</v>
      </c>
      <c r="F319" s="143" t="s">
        <v>122</v>
      </c>
      <c r="G319" s="143" t="s">
        <v>13</v>
      </c>
      <c r="H319" s="148" t="s">
        <v>327</v>
      </c>
      <c r="I319" s="143" t="s">
        <v>129</v>
      </c>
      <c r="J319" s="110">
        <f>'6.ВС'!J327</f>
        <v>2367526</v>
      </c>
      <c r="K319" s="110">
        <f>'6.ВС'!K327</f>
        <v>2367526</v>
      </c>
      <c r="L319" s="110">
        <f>'6.ВС'!L327</f>
        <v>0</v>
      </c>
      <c r="M319" s="110">
        <f>'6.ВС'!M327</f>
        <v>0</v>
      </c>
      <c r="N319" s="110">
        <f>'6.ВС'!N327</f>
        <v>0</v>
      </c>
      <c r="O319" s="110">
        <f>'6.ВС'!O327</f>
        <v>0</v>
      </c>
      <c r="P319" s="110">
        <f>'6.ВС'!P327</f>
        <v>0</v>
      </c>
      <c r="Q319" s="110">
        <f>'6.ВС'!Q327</f>
        <v>0</v>
      </c>
      <c r="R319" s="110">
        <f>'6.ВС'!R327</f>
        <v>2367526</v>
      </c>
      <c r="S319" s="110">
        <f>'6.ВС'!S327</f>
        <v>2367526</v>
      </c>
      <c r="T319" s="110">
        <f>'6.ВС'!T327</f>
        <v>0</v>
      </c>
      <c r="U319" s="110">
        <f>'6.ВС'!U327</f>
        <v>0</v>
      </c>
      <c r="V319" s="110"/>
      <c r="W319" s="110"/>
      <c r="X319" s="110"/>
      <c r="Y319" s="110"/>
      <c r="Z319" s="110"/>
      <c r="AA319" s="110"/>
      <c r="AB319" s="110"/>
      <c r="AC319" s="110"/>
      <c r="AD319" s="110">
        <f>'6.ВС'!AE327</f>
        <v>2242928</v>
      </c>
      <c r="AE319" s="110">
        <f>'6.ВС'!AF327</f>
        <v>2242928</v>
      </c>
      <c r="AF319" s="110">
        <f>'6.ВС'!AG327</f>
        <v>0</v>
      </c>
      <c r="AG319" s="110">
        <f>'6.ВС'!AH327</f>
        <v>0</v>
      </c>
      <c r="AH319" s="110">
        <f>'6.ВС'!AI327</f>
        <v>0</v>
      </c>
      <c r="AI319" s="110">
        <f>'6.ВС'!AJ327</f>
        <v>0</v>
      </c>
      <c r="AJ319" s="110">
        <f>'6.ВС'!AK327</f>
        <v>0</v>
      </c>
      <c r="AK319" s="110">
        <f>'6.ВС'!AL327</f>
        <v>0</v>
      </c>
      <c r="AL319" s="110">
        <f>'6.ВС'!AM327</f>
        <v>2242928</v>
      </c>
      <c r="AM319" s="110">
        <f>'6.ВС'!AN327</f>
        <v>2242928</v>
      </c>
      <c r="AN319" s="110">
        <f>'6.ВС'!AO327</f>
        <v>0</v>
      </c>
      <c r="AO319" s="110">
        <f>'6.ВС'!AP327</f>
        <v>0</v>
      </c>
      <c r="AP319" s="110">
        <f>'6.ВС'!AQ327</f>
        <v>0</v>
      </c>
      <c r="AQ319" s="110">
        <f>'6.ВС'!AR327</f>
        <v>2033708</v>
      </c>
      <c r="AR319" s="110">
        <f>'6.ВС'!AS327</f>
        <v>2033708</v>
      </c>
      <c r="AS319" s="110">
        <f>'6.ВС'!AT327</f>
        <v>0</v>
      </c>
      <c r="AT319" s="110">
        <f>'6.ВС'!AU327</f>
        <v>0</v>
      </c>
      <c r="AU319" s="110">
        <f>'6.ВС'!AV327</f>
        <v>0</v>
      </c>
      <c r="AV319" s="110">
        <f>'6.ВС'!AW327</f>
        <v>0</v>
      </c>
      <c r="AW319" s="110">
        <f>'6.ВС'!AX327</f>
        <v>0</v>
      </c>
      <c r="AX319" s="110">
        <f>'6.ВС'!AY327</f>
        <v>0</v>
      </c>
      <c r="AY319" s="110">
        <f>'6.ВС'!AR327</f>
        <v>2033708</v>
      </c>
      <c r="AZ319" s="110">
        <f>'6.ВС'!AS327</f>
        <v>2033708</v>
      </c>
      <c r="BA319" s="110">
        <f>'6.ВС'!AT327</f>
        <v>0</v>
      </c>
      <c r="BB319" s="110">
        <f>'6.ВС'!AU327</f>
        <v>0</v>
      </c>
    </row>
    <row r="320" spans="1:54" s="109" customFormat="1" ht="75" hidden="1" x14ac:dyDescent="0.25">
      <c r="A320" s="155" t="s">
        <v>177</v>
      </c>
      <c r="B320" s="111"/>
      <c r="C320" s="111"/>
      <c r="D320" s="111"/>
      <c r="E320" s="120">
        <v>852</v>
      </c>
      <c r="F320" s="143" t="s">
        <v>122</v>
      </c>
      <c r="G320" s="143" t="s">
        <v>13</v>
      </c>
      <c r="H320" s="148" t="s">
        <v>178</v>
      </c>
      <c r="I320" s="143"/>
      <c r="J320" s="110">
        <f t="shared" ref="J320:BB321" si="519">J321</f>
        <v>108024.78</v>
      </c>
      <c r="K320" s="110">
        <f t="shared" si="519"/>
        <v>108024.78</v>
      </c>
      <c r="L320" s="110">
        <f t="shared" si="519"/>
        <v>0</v>
      </c>
      <c r="M320" s="110">
        <f t="shared" si="519"/>
        <v>0</v>
      </c>
      <c r="N320" s="110">
        <f t="shared" si="519"/>
        <v>0</v>
      </c>
      <c r="O320" s="110">
        <f t="shared" si="519"/>
        <v>0</v>
      </c>
      <c r="P320" s="110">
        <f t="shared" si="519"/>
        <v>0</v>
      </c>
      <c r="Q320" s="110">
        <f t="shared" si="519"/>
        <v>0</v>
      </c>
      <c r="R320" s="110">
        <f t="shared" si="519"/>
        <v>108024.78</v>
      </c>
      <c r="S320" s="110">
        <f t="shared" si="519"/>
        <v>108024.78</v>
      </c>
      <c r="T320" s="110">
        <f t="shared" si="519"/>
        <v>0</v>
      </c>
      <c r="U320" s="110">
        <f t="shared" si="519"/>
        <v>0</v>
      </c>
      <c r="V320" s="110"/>
      <c r="W320" s="110"/>
      <c r="X320" s="110"/>
      <c r="Y320" s="110"/>
      <c r="Z320" s="110"/>
      <c r="AA320" s="110"/>
      <c r="AB320" s="110"/>
      <c r="AC320" s="110"/>
      <c r="AD320" s="110">
        <f t="shared" si="519"/>
        <v>93621.5</v>
      </c>
      <c r="AE320" s="110">
        <f t="shared" si="519"/>
        <v>93621.5</v>
      </c>
      <c r="AF320" s="110">
        <f t="shared" si="519"/>
        <v>0</v>
      </c>
      <c r="AG320" s="110">
        <f t="shared" si="519"/>
        <v>0</v>
      </c>
      <c r="AH320" s="110">
        <f t="shared" si="519"/>
        <v>0</v>
      </c>
      <c r="AI320" s="110">
        <f t="shared" si="519"/>
        <v>0</v>
      </c>
      <c r="AJ320" s="110">
        <f t="shared" si="519"/>
        <v>0</v>
      </c>
      <c r="AK320" s="110">
        <f t="shared" si="519"/>
        <v>0</v>
      </c>
      <c r="AL320" s="110">
        <f t="shared" si="519"/>
        <v>93621.5</v>
      </c>
      <c r="AM320" s="110">
        <f t="shared" si="519"/>
        <v>93621.5</v>
      </c>
      <c r="AN320" s="110">
        <f t="shared" si="519"/>
        <v>0</v>
      </c>
      <c r="AO320" s="110">
        <f t="shared" si="519"/>
        <v>0</v>
      </c>
      <c r="AP320" s="110">
        <f t="shared" si="519"/>
        <v>0</v>
      </c>
      <c r="AQ320" s="110">
        <f t="shared" si="519"/>
        <v>97366.399999999994</v>
      </c>
      <c r="AR320" s="110">
        <f t="shared" si="519"/>
        <v>97366.399999999994</v>
      </c>
      <c r="AS320" s="110">
        <f t="shared" si="519"/>
        <v>0</v>
      </c>
      <c r="AT320" s="110">
        <f t="shared" si="519"/>
        <v>0</v>
      </c>
      <c r="AU320" s="110">
        <f t="shared" si="519"/>
        <v>0</v>
      </c>
      <c r="AV320" s="110">
        <f t="shared" si="519"/>
        <v>0</v>
      </c>
      <c r="AW320" s="110">
        <f t="shared" si="519"/>
        <v>0</v>
      </c>
      <c r="AX320" s="110">
        <f t="shared" si="519"/>
        <v>0</v>
      </c>
      <c r="AY320" s="110">
        <f t="shared" si="519"/>
        <v>97366.399999999994</v>
      </c>
      <c r="AZ320" s="110">
        <f t="shared" si="519"/>
        <v>97366.399999999994</v>
      </c>
      <c r="BA320" s="110">
        <f t="shared" si="519"/>
        <v>0</v>
      </c>
      <c r="BB320" s="110">
        <f t="shared" si="519"/>
        <v>0</v>
      </c>
    </row>
    <row r="321" spans="1:54" s="109" customFormat="1" ht="30" hidden="1" x14ac:dyDescent="0.25">
      <c r="A321" s="111" t="s">
        <v>126</v>
      </c>
      <c r="B321" s="111"/>
      <c r="C321" s="111"/>
      <c r="D321" s="111"/>
      <c r="E321" s="120">
        <v>852</v>
      </c>
      <c r="F321" s="143" t="s">
        <v>122</v>
      </c>
      <c r="G321" s="143" t="s">
        <v>13</v>
      </c>
      <c r="H321" s="148" t="s">
        <v>178</v>
      </c>
      <c r="I321" s="143" t="s">
        <v>127</v>
      </c>
      <c r="J321" s="110">
        <f t="shared" si="519"/>
        <v>108024.78</v>
      </c>
      <c r="K321" s="110">
        <f t="shared" si="519"/>
        <v>108024.78</v>
      </c>
      <c r="L321" s="110">
        <f t="shared" si="519"/>
        <v>0</v>
      </c>
      <c r="M321" s="110">
        <f t="shared" si="519"/>
        <v>0</v>
      </c>
      <c r="N321" s="110">
        <f t="shared" si="519"/>
        <v>0</v>
      </c>
      <c r="O321" s="110">
        <f t="shared" si="519"/>
        <v>0</v>
      </c>
      <c r="P321" s="110">
        <f t="shared" si="519"/>
        <v>0</v>
      </c>
      <c r="Q321" s="110">
        <f t="shared" si="519"/>
        <v>0</v>
      </c>
      <c r="R321" s="110">
        <f t="shared" si="519"/>
        <v>108024.78</v>
      </c>
      <c r="S321" s="110">
        <f t="shared" si="519"/>
        <v>108024.78</v>
      </c>
      <c r="T321" s="110">
        <f t="shared" si="519"/>
        <v>0</v>
      </c>
      <c r="U321" s="110">
        <f t="shared" si="519"/>
        <v>0</v>
      </c>
      <c r="V321" s="110"/>
      <c r="W321" s="110"/>
      <c r="X321" s="110"/>
      <c r="Y321" s="110"/>
      <c r="Z321" s="110"/>
      <c r="AA321" s="110"/>
      <c r="AB321" s="110"/>
      <c r="AC321" s="110"/>
      <c r="AD321" s="110">
        <f t="shared" si="519"/>
        <v>93621.5</v>
      </c>
      <c r="AE321" s="110">
        <f t="shared" si="519"/>
        <v>93621.5</v>
      </c>
      <c r="AF321" s="110">
        <f t="shared" si="519"/>
        <v>0</v>
      </c>
      <c r="AG321" s="110">
        <f t="shared" si="519"/>
        <v>0</v>
      </c>
      <c r="AH321" s="110">
        <f t="shared" si="519"/>
        <v>0</v>
      </c>
      <c r="AI321" s="110">
        <f t="shared" si="519"/>
        <v>0</v>
      </c>
      <c r="AJ321" s="110">
        <f t="shared" si="519"/>
        <v>0</v>
      </c>
      <c r="AK321" s="110">
        <f t="shared" si="519"/>
        <v>0</v>
      </c>
      <c r="AL321" s="110">
        <f t="shared" si="519"/>
        <v>93621.5</v>
      </c>
      <c r="AM321" s="110">
        <f t="shared" si="519"/>
        <v>93621.5</v>
      </c>
      <c r="AN321" s="110">
        <f t="shared" si="519"/>
        <v>0</v>
      </c>
      <c r="AO321" s="110">
        <f t="shared" si="519"/>
        <v>0</v>
      </c>
      <c r="AP321" s="110">
        <f t="shared" si="519"/>
        <v>0</v>
      </c>
      <c r="AQ321" s="110">
        <f t="shared" si="519"/>
        <v>97366.399999999994</v>
      </c>
      <c r="AR321" s="110">
        <f t="shared" si="519"/>
        <v>97366.399999999994</v>
      </c>
      <c r="AS321" s="110">
        <f t="shared" si="519"/>
        <v>0</v>
      </c>
      <c r="AT321" s="110">
        <f t="shared" si="519"/>
        <v>0</v>
      </c>
      <c r="AU321" s="110">
        <f t="shared" si="519"/>
        <v>0</v>
      </c>
      <c r="AV321" s="110">
        <f t="shared" si="519"/>
        <v>0</v>
      </c>
      <c r="AW321" s="110">
        <f t="shared" si="519"/>
        <v>0</v>
      </c>
      <c r="AX321" s="110">
        <f t="shared" si="519"/>
        <v>0</v>
      </c>
      <c r="AY321" s="110">
        <f t="shared" si="519"/>
        <v>97366.399999999994</v>
      </c>
      <c r="AZ321" s="110">
        <f t="shared" si="519"/>
        <v>97366.399999999994</v>
      </c>
      <c r="BA321" s="110">
        <f t="shared" si="519"/>
        <v>0</v>
      </c>
      <c r="BB321" s="110">
        <f t="shared" si="519"/>
        <v>0</v>
      </c>
    </row>
    <row r="322" spans="1:54" s="109" customFormat="1" ht="45" hidden="1" x14ac:dyDescent="0.25">
      <c r="A322" s="111" t="s">
        <v>136</v>
      </c>
      <c r="B322" s="111"/>
      <c r="C322" s="111"/>
      <c r="D322" s="111"/>
      <c r="E322" s="120">
        <v>852</v>
      </c>
      <c r="F322" s="143" t="s">
        <v>122</v>
      </c>
      <c r="G322" s="143" t="s">
        <v>13</v>
      </c>
      <c r="H322" s="148" t="s">
        <v>178</v>
      </c>
      <c r="I322" s="143" t="s">
        <v>137</v>
      </c>
      <c r="J322" s="110">
        <f>'6.ВС'!J330</f>
        <v>108024.78</v>
      </c>
      <c r="K322" s="110">
        <f>'6.ВС'!K330</f>
        <v>108024.78</v>
      </c>
      <c r="L322" s="110">
        <f>'6.ВС'!L330</f>
        <v>0</v>
      </c>
      <c r="M322" s="110">
        <f>'6.ВС'!M330</f>
        <v>0</v>
      </c>
      <c r="N322" s="110">
        <f>'6.ВС'!N330</f>
        <v>0</v>
      </c>
      <c r="O322" s="110">
        <f>'6.ВС'!O330</f>
        <v>0</v>
      </c>
      <c r="P322" s="110">
        <f>'6.ВС'!P330</f>
        <v>0</v>
      </c>
      <c r="Q322" s="110">
        <f>'6.ВС'!Q330</f>
        <v>0</v>
      </c>
      <c r="R322" s="110">
        <f>'6.ВС'!R330</f>
        <v>108024.78</v>
      </c>
      <c r="S322" s="110">
        <f>'6.ВС'!S330</f>
        <v>108024.78</v>
      </c>
      <c r="T322" s="110">
        <f>'6.ВС'!T330</f>
        <v>0</v>
      </c>
      <c r="U322" s="110">
        <f>'6.ВС'!U330</f>
        <v>0</v>
      </c>
      <c r="V322" s="110"/>
      <c r="W322" s="110"/>
      <c r="X322" s="110"/>
      <c r="Y322" s="110"/>
      <c r="Z322" s="110"/>
      <c r="AA322" s="110"/>
      <c r="AB322" s="110"/>
      <c r="AC322" s="110"/>
      <c r="AD322" s="110">
        <f>'6.ВС'!AE330</f>
        <v>93621.5</v>
      </c>
      <c r="AE322" s="110">
        <f>'6.ВС'!AF330</f>
        <v>93621.5</v>
      </c>
      <c r="AF322" s="110">
        <f>'6.ВС'!AG330</f>
        <v>0</v>
      </c>
      <c r="AG322" s="110">
        <f>'6.ВС'!AH330</f>
        <v>0</v>
      </c>
      <c r="AH322" s="110">
        <f>'6.ВС'!AI330</f>
        <v>0</v>
      </c>
      <c r="AI322" s="110">
        <f>'6.ВС'!AJ330</f>
        <v>0</v>
      </c>
      <c r="AJ322" s="110">
        <f>'6.ВС'!AK330</f>
        <v>0</v>
      </c>
      <c r="AK322" s="110">
        <f>'6.ВС'!AL330</f>
        <v>0</v>
      </c>
      <c r="AL322" s="110">
        <f>'6.ВС'!AM330</f>
        <v>93621.5</v>
      </c>
      <c r="AM322" s="110">
        <f>'6.ВС'!AN330</f>
        <v>93621.5</v>
      </c>
      <c r="AN322" s="110">
        <f>'6.ВС'!AO330</f>
        <v>0</v>
      </c>
      <c r="AO322" s="110">
        <f>'6.ВС'!AP330</f>
        <v>0</v>
      </c>
      <c r="AP322" s="110">
        <f>'6.ВС'!AQ330</f>
        <v>0</v>
      </c>
      <c r="AQ322" s="110">
        <f>'6.ВС'!AR330</f>
        <v>97366.399999999994</v>
      </c>
      <c r="AR322" s="110">
        <f>'6.ВС'!AS330</f>
        <v>97366.399999999994</v>
      </c>
      <c r="AS322" s="110">
        <f>'6.ВС'!AT330</f>
        <v>0</v>
      </c>
      <c r="AT322" s="110">
        <f>'6.ВС'!AU330</f>
        <v>0</v>
      </c>
      <c r="AU322" s="110">
        <f>'6.ВС'!AV330</f>
        <v>0</v>
      </c>
      <c r="AV322" s="110">
        <f>'6.ВС'!AW330</f>
        <v>0</v>
      </c>
      <c r="AW322" s="110">
        <f>'6.ВС'!AX330</f>
        <v>0</v>
      </c>
      <c r="AX322" s="110">
        <f>'6.ВС'!AY330</f>
        <v>0</v>
      </c>
      <c r="AY322" s="110">
        <f>'6.ВС'!AR330</f>
        <v>97366.399999999994</v>
      </c>
      <c r="AZ322" s="110">
        <f>'6.ВС'!AS330</f>
        <v>97366.399999999994</v>
      </c>
      <c r="BA322" s="110">
        <f>'6.ВС'!AT330</f>
        <v>0</v>
      </c>
      <c r="BB322" s="110">
        <f>'6.ВС'!AU330</f>
        <v>0</v>
      </c>
    </row>
    <row r="323" spans="1:54" s="109" customFormat="1" ht="42.75" hidden="1" x14ac:dyDescent="0.25">
      <c r="A323" s="158" t="s">
        <v>134</v>
      </c>
      <c r="B323" s="146"/>
      <c r="C323" s="146"/>
      <c r="D323" s="146"/>
      <c r="E323" s="120">
        <v>852</v>
      </c>
      <c r="F323" s="25" t="s">
        <v>122</v>
      </c>
      <c r="G323" s="25" t="s">
        <v>135</v>
      </c>
      <c r="H323" s="90"/>
      <c r="I323" s="25"/>
      <c r="J323" s="26">
        <f t="shared" ref="J323" si="520">J324+J329+J334</f>
        <v>1532482</v>
      </c>
      <c r="K323" s="26">
        <f t="shared" ref="K323:N323" si="521">K324+K329+K334</f>
        <v>1532482</v>
      </c>
      <c r="L323" s="26">
        <f t="shared" si="521"/>
        <v>0</v>
      </c>
      <c r="M323" s="26">
        <f t="shared" si="521"/>
        <v>0</v>
      </c>
      <c r="N323" s="26">
        <f t="shared" si="521"/>
        <v>0</v>
      </c>
      <c r="O323" s="26">
        <f t="shared" ref="O323:U323" si="522">O324+O329+O334</f>
        <v>0</v>
      </c>
      <c r="P323" s="26">
        <f t="shared" si="522"/>
        <v>0</v>
      </c>
      <c r="Q323" s="26">
        <f t="shared" si="522"/>
        <v>0</v>
      </c>
      <c r="R323" s="26">
        <f t="shared" si="522"/>
        <v>1532482</v>
      </c>
      <c r="S323" s="26">
        <f t="shared" si="522"/>
        <v>1532482</v>
      </c>
      <c r="T323" s="26">
        <f t="shared" si="522"/>
        <v>0</v>
      </c>
      <c r="U323" s="26">
        <f t="shared" si="522"/>
        <v>0</v>
      </c>
      <c r="V323" s="26"/>
      <c r="W323" s="26"/>
      <c r="X323" s="26"/>
      <c r="Y323" s="26"/>
      <c r="Z323" s="26"/>
      <c r="AA323" s="26"/>
      <c r="AB323" s="26"/>
      <c r="AC323" s="26"/>
      <c r="AD323" s="26">
        <f t="shared" ref="AD323:AQ323" si="523">AD324+AD329+AD334</f>
        <v>1532482</v>
      </c>
      <c r="AE323" s="26">
        <f t="shared" ref="AE323:AG323" si="524">AE324+AE329+AE334</f>
        <v>1532482</v>
      </c>
      <c r="AF323" s="26">
        <f t="shared" si="524"/>
        <v>0</v>
      </c>
      <c r="AG323" s="26">
        <f t="shared" si="524"/>
        <v>0</v>
      </c>
      <c r="AH323" s="26">
        <f t="shared" ref="AH323:AP323" si="525">AH324+AH329+AH334</f>
        <v>0</v>
      </c>
      <c r="AI323" s="26">
        <f t="shared" si="525"/>
        <v>0</v>
      </c>
      <c r="AJ323" s="26">
        <f t="shared" si="525"/>
        <v>0</v>
      </c>
      <c r="AK323" s="26">
        <f t="shared" si="525"/>
        <v>0</v>
      </c>
      <c r="AL323" s="26">
        <f t="shared" si="525"/>
        <v>1532482</v>
      </c>
      <c r="AM323" s="26">
        <f t="shared" si="525"/>
        <v>1532482</v>
      </c>
      <c r="AN323" s="26">
        <f t="shared" si="525"/>
        <v>0</v>
      </c>
      <c r="AO323" s="26">
        <f t="shared" si="525"/>
        <v>0</v>
      </c>
      <c r="AP323" s="26">
        <f t="shared" si="525"/>
        <v>0</v>
      </c>
      <c r="AQ323" s="26">
        <f t="shared" si="523"/>
        <v>1525482</v>
      </c>
      <c r="AR323" s="26">
        <f t="shared" ref="AR323:BB323" si="526">AR324+AR329+AR334</f>
        <v>1525482</v>
      </c>
      <c r="AS323" s="26">
        <f t="shared" si="526"/>
        <v>0</v>
      </c>
      <c r="AT323" s="26">
        <f t="shared" si="526"/>
        <v>0</v>
      </c>
      <c r="AU323" s="26">
        <f t="shared" ref="AU323:AX323" si="527">AU324+AU329+AU334</f>
        <v>0</v>
      </c>
      <c r="AV323" s="26">
        <f t="shared" si="527"/>
        <v>0</v>
      </c>
      <c r="AW323" s="26">
        <f t="shared" si="527"/>
        <v>0</v>
      </c>
      <c r="AX323" s="26">
        <f t="shared" si="527"/>
        <v>0</v>
      </c>
      <c r="AY323" s="26">
        <f t="shared" si="526"/>
        <v>1525482</v>
      </c>
      <c r="AZ323" s="26">
        <f t="shared" si="526"/>
        <v>1525482</v>
      </c>
      <c r="BA323" s="26">
        <f t="shared" si="526"/>
        <v>0</v>
      </c>
      <c r="BB323" s="26">
        <f t="shared" si="526"/>
        <v>0</v>
      </c>
    </row>
    <row r="324" spans="1:54" s="109" customFormat="1" ht="210" hidden="1" x14ac:dyDescent="0.25">
      <c r="A324" s="155" t="s">
        <v>40</v>
      </c>
      <c r="B324" s="120"/>
      <c r="C324" s="120"/>
      <c r="D324" s="120"/>
      <c r="E324" s="120">
        <v>851</v>
      </c>
      <c r="F324" s="143" t="s">
        <v>122</v>
      </c>
      <c r="G324" s="143" t="s">
        <v>135</v>
      </c>
      <c r="H324" s="148" t="s">
        <v>41</v>
      </c>
      <c r="I324" s="143"/>
      <c r="J324" s="110">
        <f t="shared" ref="J324" si="528">J325+J327</f>
        <v>650778</v>
      </c>
      <c r="K324" s="110">
        <f t="shared" ref="K324:N324" si="529">K325+K327</f>
        <v>650778</v>
      </c>
      <c r="L324" s="110">
        <f t="shared" si="529"/>
        <v>0</v>
      </c>
      <c r="M324" s="110">
        <f t="shared" si="529"/>
        <v>0</v>
      </c>
      <c r="N324" s="110">
        <f t="shared" si="529"/>
        <v>0</v>
      </c>
      <c r="O324" s="110">
        <f t="shared" ref="O324:U324" si="530">O325+O327</f>
        <v>0</v>
      </c>
      <c r="P324" s="110">
        <f t="shared" si="530"/>
        <v>0</v>
      </c>
      <c r="Q324" s="110">
        <f t="shared" si="530"/>
        <v>0</v>
      </c>
      <c r="R324" s="110">
        <f t="shared" si="530"/>
        <v>650778</v>
      </c>
      <c r="S324" s="110">
        <f t="shared" si="530"/>
        <v>650778</v>
      </c>
      <c r="T324" s="110">
        <f t="shared" si="530"/>
        <v>0</v>
      </c>
      <c r="U324" s="110">
        <f t="shared" si="530"/>
        <v>0</v>
      </c>
      <c r="V324" s="110"/>
      <c r="W324" s="110"/>
      <c r="X324" s="110"/>
      <c r="Y324" s="110"/>
      <c r="Z324" s="110"/>
      <c r="AA324" s="110"/>
      <c r="AB324" s="110"/>
      <c r="AC324" s="110"/>
      <c r="AD324" s="110">
        <f t="shared" ref="AD324:AQ324" si="531">AD325+AD327</f>
        <v>650778</v>
      </c>
      <c r="AE324" s="110">
        <f t="shared" ref="AE324:AG324" si="532">AE325+AE327</f>
        <v>650778</v>
      </c>
      <c r="AF324" s="110">
        <f t="shared" si="532"/>
        <v>0</v>
      </c>
      <c r="AG324" s="110">
        <f t="shared" si="532"/>
        <v>0</v>
      </c>
      <c r="AH324" s="110">
        <f t="shared" ref="AH324:AP324" si="533">AH325+AH327</f>
        <v>0</v>
      </c>
      <c r="AI324" s="110">
        <f t="shared" si="533"/>
        <v>0</v>
      </c>
      <c r="AJ324" s="110">
        <f t="shared" si="533"/>
        <v>0</v>
      </c>
      <c r="AK324" s="110">
        <f t="shared" si="533"/>
        <v>0</v>
      </c>
      <c r="AL324" s="110">
        <f t="shared" si="533"/>
        <v>650778</v>
      </c>
      <c r="AM324" s="110">
        <f t="shared" si="533"/>
        <v>650778</v>
      </c>
      <c r="AN324" s="110">
        <f t="shared" si="533"/>
        <v>0</v>
      </c>
      <c r="AO324" s="110">
        <f t="shared" si="533"/>
        <v>0</v>
      </c>
      <c r="AP324" s="110">
        <f t="shared" si="533"/>
        <v>0</v>
      </c>
      <c r="AQ324" s="110">
        <f t="shared" si="531"/>
        <v>650778</v>
      </c>
      <c r="AR324" s="110">
        <f t="shared" ref="AR324:BB324" si="534">AR325+AR327</f>
        <v>650778</v>
      </c>
      <c r="AS324" s="110">
        <f t="shared" si="534"/>
        <v>0</v>
      </c>
      <c r="AT324" s="110">
        <f t="shared" si="534"/>
        <v>0</v>
      </c>
      <c r="AU324" s="110">
        <f t="shared" ref="AU324:AX324" si="535">AU325+AU327</f>
        <v>0</v>
      </c>
      <c r="AV324" s="110">
        <f t="shared" si="535"/>
        <v>0</v>
      </c>
      <c r="AW324" s="110">
        <f t="shared" si="535"/>
        <v>0</v>
      </c>
      <c r="AX324" s="110">
        <f t="shared" si="535"/>
        <v>0</v>
      </c>
      <c r="AY324" s="110">
        <f t="shared" si="534"/>
        <v>650778</v>
      </c>
      <c r="AZ324" s="110">
        <f t="shared" si="534"/>
        <v>650778</v>
      </c>
      <c r="BA324" s="110">
        <f t="shared" si="534"/>
        <v>0</v>
      </c>
      <c r="BB324" s="110">
        <f t="shared" si="534"/>
        <v>0</v>
      </c>
    </row>
    <row r="325" spans="1:54" s="109" customFormat="1" ht="165" hidden="1" x14ac:dyDescent="0.25">
      <c r="A325" s="111" t="s">
        <v>16</v>
      </c>
      <c r="B325" s="120"/>
      <c r="C325" s="120"/>
      <c r="D325" s="120"/>
      <c r="E325" s="120">
        <v>851</v>
      </c>
      <c r="F325" s="148" t="s">
        <v>122</v>
      </c>
      <c r="G325" s="148" t="s">
        <v>135</v>
      </c>
      <c r="H325" s="148" t="s">
        <v>41</v>
      </c>
      <c r="I325" s="143" t="s">
        <v>18</v>
      </c>
      <c r="J325" s="110">
        <f t="shared" ref="J325:BB325" si="536">J326</f>
        <v>413800</v>
      </c>
      <c r="K325" s="110">
        <f t="shared" si="536"/>
        <v>413800</v>
      </c>
      <c r="L325" s="110">
        <f t="shared" si="536"/>
        <v>0</v>
      </c>
      <c r="M325" s="110">
        <f t="shared" si="536"/>
        <v>0</v>
      </c>
      <c r="N325" s="110">
        <f t="shared" si="536"/>
        <v>0</v>
      </c>
      <c r="O325" s="110">
        <f t="shared" si="536"/>
        <v>0</v>
      </c>
      <c r="P325" s="110">
        <f t="shared" si="536"/>
        <v>0</v>
      </c>
      <c r="Q325" s="110">
        <f t="shared" si="536"/>
        <v>0</v>
      </c>
      <c r="R325" s="110">
        <f t="shared" si="536"/>
        <v>413800</v>
      </c>
      <c r="S325" s="110">
        <f t="shared" si="536"/>
        <v>413800</v>
      </c>
      <c r="T325" s="110">
        <f t="shared" si="536"/>
        <v>0</v>
      </c>
      <c r="U325" s="110">
        <f t="shared" si="536"/>
        <v>0</v>
      </c>
      <c r="V325" s="110"/>
      <c r="W325" s="110"/>
      <c r="X325" s="110"/>
      <c r="Y325" s="110"/>
      <c r="Z325" s="110"/>
      <c r="AA325" s="110"/>
      <c r="AB325" s="110"/>
      <c r="AC325" s="110"/>
      <c r="AD325" s="110">
        <f t="shared" si="536"/>
        <v>413800</v>
      </c>
      <c r="AE325" s="110">
        <f t="shared" si="536"/>
        <v>413800</v>
      </c>
      <c r="AF325" s="110">
        <f t="shared" si="536"/>
        <v>0</v>
      </c>
      <c r="AG325" s="110">
        <f t="shared" si="536"/>
        <v>0</v>
      </c>
      <c r="AH325" s="110">
        <f t="shared" si="536"/>
        <v>0</v>
      </c>
      <c r="AI325" s="110">
        <f t="shared" si="536"/>
        <v>0</v>
      </c>
      <c r="AJ325" s="110">
        <f t="shared" si="536"/>
        <v>0</v>
      </c>
      <c r="AK325" s="110">
        <f t="shared" si="536"/>
        <v>0</v>
      </c>
      <c r="AL325" s="110">
        <f t="shared" si="536"/>
        <v>413800</v>
      </c>
      <c r="AM325" s="110">
        <f t="shared" si="536"/>
        <v>413800</v>
      </c>
      <c r="AN325" s="110">
        <f t="shared" si="536"/>
        <v>0</v>
      </c>
      <c r="AO325" s="110">
        <f t="shared" si="536"/>
        <v>0</v>
      </c>
      <c r="AP325" s="110">
        <f t="shared" si="536"/>
        <v>0</v>
      </c>
      <c r="AQ325" s="110">
        <f t="shared" si="536"/>
        <v>413800</v>
      </c>
      <c r="AR325" s="110">
        <f t="shared" si="536"/>
        <v>413800</v>
      </c>
      <c r="AS325" s="110">
        <f t="shared" si="536"/>
        <v>0</v>
      </c>
      <c r="AT325" s="110">
        <f t="shared" si="536"/>
        <v>0</v>
      </c>
      <c r="AU325" s="110">
        <f t="shared" si="536"/>
        <v>0</v>
      </c>
      <c r="AV325" s="110">
        <f t="shared" si="536"/>
        <v>0</v>
      </c>
      <c r="AW325" s="110">
        <f t="shared" si="536"/>
        <v>0</v>
      </c>
      <c r="AX325" s="110">
        <f t="shared" si="536"/>
        <v>0</v>
      </c>
      <c r="AY325" s="110">
        <f t="shared" si="536"/>
        <v>413800</v>
      </c>
      <c r="AZ325" s="110">
        <f t="shared" si="536"/>
        <v>413800</v>
      </c>
      <c r="BA325" s="110">
        <f t="shared" si="536"/>
        <v>0</v>
      </c>
      <c r="BB325" s="110">
        <f t="shared" si="536"/>
        <v>0</v>
      </c>
    </row>
    <row r="326" spans="1:54" s="109" customFormat="1" ht="60" hidden="1" x14ac:dyDescent="0.25">
      <c r="A326" s="111" t="s">
        <v>8</v>
      </c>
      <c r="B326" s="120"/>
      <c r="C326" s="120"/>
      <c r="D326" s="120"/>
      <c r="E326" s="120">
        <v>851</v>
      </c>
      <c r="F326" s="148" t="s">
        <v>122</v>
      </c>
      <c r="G326" s="148" t="s">
        <v>135</v>
      </c>
      <c r="H326" s="148" t="s">
        <v>41</v>
      </c>
      <c r="I326" s="143" t="s">
        <v>19</v>
      </c>
      <c r="J326" s="110">
        <f>'6.ВС'!J191</f>
        <v>413800</v>
      </c>
      <c r="K326" s="110">
        <f>'6.ВС'!K191</f>
        <v>413800</v>
      </c>
      <c r="L326" s="110">
        <f>'6.ВС'!L191</f>
        <v>0</v>
      </c>
      <c r="M326" s="110">
        <f>'6.ВС'!M191</f>
        <v>0</v>
      </c>
      <c r="N326" s="110">
        <f>'6.ВС'!N191</f>
        <v>0</v>
      </c>
      <c r="O326" s="110">
        <f>'6.ВС'!O191</f>
        <v>0</v>
      </c>
      <c r="P326" s="110">
        <f>'6.ВС'!P191</f>
        <v>0</v>
      </c>
      <c r="Q326" s="110">
        <f>'6.ВС'!Q191</f>
        <v>0</v>
      </c>
      <c r="R326" s="110">
        <f>'6.ВС'!R191</f>
        <v>413800</v>
      </c>
      <c r="S326" s="110">
        <f>'6.ВС'!S191</f>
        <v>413800</v>
      </c>
      <c r="T326" s="110">
        <f>'6.ВС'!T191</f>
        <v>0</v>
      </c>
      <c r="U326" s="110">
        <f>'6.ВС'!U191</f>
        <v>0</v>
      </c>
      <c r="V326" s="110"/>
      <c r="W326" s="110"/>
      <c r="X326" s="110"/>
      <c r="Y326" s="110"/>
      <c r="Z326" s="110"/>
      <c r="AA326" s="110"/>
      <c r="AB326" s="110"/>
      <c r="AC326" s="110"/>
      <c r="AD326" s="110">
        <f>'6.ВС'!AE191</f>
        <v>413800</v>
      </c>
      <c r="AE326" s="110">
        <f>'6.ВС'!AF191</f>
        <v>413800</v>
      </c>
      <c r="AF326" s="110">
        <f>'6.ВС'!AG191</f>
        <v>0</v>
      </c>
      <c r="AG326" s="110">
        <f>'6.ВС'!AH191</f>
        <v>0</v>
      </c>
      <c r="AH326" s="110">
        <f>'6.ВС'!AI191</f>
        <v>0</v>
      </c>
      <c r="AI326" s="110">
        <f>'6.ВС'!AJ191</f>
        <v>0</v>
      </c>
      <c r="AJ326" s="110">
        <f>'6.ВС'!AK191</f>
        <v>0</v>
      </c>
      <c r="AK326" s="110">
        <f>'6.ВС'!AL191</f>
        <v>0</v>
      </c>
      <c r="AL326" s="110">
        <f>'6.ВС'!AM191</f>
        <v>413800</v>
      </c>
      <c r="AM326" s="110">
        <f>'6.ВС'!AN191</f>
        <v>413800</v>
      </c>
      <c r="AN326" s="110">
        <f>'6.ВС'!AO191</f>
        <v>0</v>
      </c>
      <c r="AO326" s="110">
        <f>'6.ВС'!AP191</f>
        <v>0</v>
      </c>
      <c r="AP326" s="110">
        <f>'6.ВС'!AQ191</f>
        <v>0</v>
      </c>
      <c r="AQ326" s="110">
        <f>'6.ВС'!AR191</f>
        <v>413800</v>
      </c>
      <c r="AR326" s="110">
        <f>'6.ВС'!AS191</f>
        <v>413800</v>
      </c>
      <c r="AS326" s="110">
        <f>'6.ВС'!AT191</f>
        <v>0</v>
      </c>
      <c r="AT326" s="110">
        <f>'6.ВС'!AU191</f>
        <v>0</v>
      </c>
      <c r="AU326" s="110">
        <f>'6.ВС'!AV191</f>
        <v>0</v>
      </c>
      <c r="AV326" s="110">
        <f>'6.ВС'!AW191</f>
        <v>0</v>
      </c>
      <c r="AW326" s="110">
        <f>'6.ВС'!AX191</f>
        <v>0</v>
      </c>
      <c r="AX326" s="110">
        <f>'6.ВС'!AY191</f>
        <v>0</v>
      </c>
      <c r="AY326" s="110">
        <f>'6.ВС'!AR191</f>
        <v>413800</v>
      </c>
      <c r="AZ326" s="110">
        <f>'6.ВС'!AS191</f>
        <v>413800</v>
      </c>
      <c r="BA326" s="110">
        <f>'6.ВС'!AT191</f>
        <v>0</v>
      </c>
      <c r="BB326" s="110">
        <f>'6.ВС'!AU191</f>
        <v>0</v>
      </c>
    </row>
    <row r="327" spans="1:54" s="109" customFormat="1" ht="60" hidden="1" x14ac:dyDescent="0.25">
      <c r="A327" s="35" t="s">
        <v>22</v>
      </c>
      <c r="B327" s="120"/>
      <c r="C327" s="120"/>
      <c r="D327" s="120"/>
      <c r="E327" s="120">
        <v>851</v>
      </c>
      <c r="F327" s="148" t="s">
        <v>122</v>
      </c>
      <c r="G327" s="148" t="s">
        <v>135</v>
      </c>
      <c r="H327" s="148" t="s">
        <v>41</v>
      </c>
      <c r="I327" s="143" t="s">
        <v>23</v>
      </c>
      <c r="J327" s="110">
        <f t="shared" ref="J327:BB327" si="537">J328</f>
        <v>236978</v>
      </c>
      <c r="K327" s="110">
        <f t="shared" si="537"/>
        <v>236978</v>
      </c>
      <c r="L327" s="110">
        <f t="shared" si="537"/>
        <v>0</v>
      </c>
      <c r="M327" s="110">
        <f t="shared" si="537"/>
        <v>0</v>
      </c>
      <c r="N327" s="110">
        <f t="shared" si="537"/>
        <v>0</v>
      </c>
      <c r="O327" s="110">
        <f t="shared" si="537"/>
        <v>0</v>
      </c>
      <c r="P327" s="110">
        <f t="shared" si="537"/>
        <v>0</v>
      </c>
      <c r="Q327" s="110">
        <f t="shared" si="537"/>
        <v>0</v>
      </c>
      <c r="R327" s="110">
        <f t="shared" si="537"/>
        <v>236978</v>
      </c>
      <c r="S327" s="110">
        <f t="shared" si="537"/>
        <v>236978</v>
      </c>
      <c r="T327" s="110">
        <f t="shared" si="537"/>
        <v>0</v>
      </c>
      <c r="U327" s="110">
        <f t="shared" si="537"/>
        <v>0</v>
      </c>
      <c r="V327" s="110"/>
      <c r="W327" s="110"/>
      <c r="X327" s="110"/>
      <c r="Y327" s="110"/>
      <c r="Z327" s="110"/>
      <c r="AA327" s="110"/>
      <c r="AB327" s="110"/>
      <c r="AC327" s="110"/>
      <c r="AD327" s="110">
        <f t="shared" si="537"/>
        <v>236978</v>
      </c>
      <c r="AE327" s="110">
        <f t="shared" si="537"/>
        <v>236978</v>
      </c>
      <c r="AF327" s="110">
        <f t="shared" si="537"/>
        <v>0</v>
      </c>
      <c r="AG327" s="110">
        <f t="shared" si="537"/>
        <v>0</v>
      </c>
      <c r="AH327" s="110">
        <f t="shared" si="537"/>
        <v>0</v>
      </c>
      <c r="AI327" s="110">
        <f t="shared" si="537"/>
        <v>0</v>
      </c>
      <c r="AJ327" s="110">
        <f t="shared" si="537"/>
        <v>0</v>
      </c>
      <c r="AK327" s="110">
        <f t="shared" si="537"/>
        <v>0</v>
      </c>
      <c r="AL327" s="110">
        <f t="shared" si="537"/>
        <v>236978</v>
      </c>
      <c r="AM327" s="110">
        <f t="shared" si="537"/>
        <v>236978</v>
      </c>
      <c r="AN327" s="110">
        <f t="shared" si="537"/>
        <v>0</v>
      </c>
      <c r="AO327" s="110">
        <f t="shared" si="537"/>
        <v>0</v>
      </c>
      <c r="AP327" s="110">
        <f t="shared" si="537"/>
        <v>0</v>
      </c>
      <c r="AQ327" s="110">
        <f t="shared" si="537"/>
        <v>236978</v>
      </c>
      <c r="AR327" s="110">
        <f t="shared" si="537"/>
        <v>236978</v>
      </c>
      <c r="AS327" s="110">
        <f t="shared" si="537"/>
        <v>0</v>
      </c>
      <c r="AT327" s="110">
        <f t="shared" si="537"/>
        <v>0</v>
      </c>
      <c r="AU327" s="110">
        <f t="shared" si="537"/>
        <v>0</v>
      </c>
      <c r="AV327" s="110">
        <f t="shared" si="537"/>
        <v>0</v>
      </c>
      <c r="AW327" s="110">
        <f t="shared" si="537"/>
        <v>0</v>
      </c>
      <c r="AX327" s="110">
        <f t="shared" si="537"/>
        <v>0</v>
      </c>
      <c r="AY327" s="110">
        <f t="shared" si="537"/>
        <v>236978</v>
      </c>
      <c r="AZ327" s="110">
        <f t="shared" si="537"/>
        <v>236978</v>
      </c>
      <c r="BA327" s="110">
        <f t="shared" si="537"/>
        <v>0</v>
      </c>
      <c r="BB327" s="110">
        <f t="shared" si="537"/>
        <v>0</v>
      </c>
    </row>
    <row r="328" spans="1:54" s="109" customFormat="1" ht="75" hidden="1" x14ac:dyDescent="0.25">
      <c r="A328" s="35" t="s">
        <v>9</v>
      </c>
      <c r="B328" s="120"/>
      <c r="C328" s="120"/>
      <c r="D328" s="120"/>
      <c r="E328" s="120">
        <v>851</v>
      </c>
      <c r="F328" s="148" t="s">
        <v>122</v>
      </c>
      <c r="G328" s="148" t="s">
        <v>135</v>
      </c>
      <c r="H328" s="148" t="s">
        <v>41</v>
      </c>
      <c r="I328" s="143" t="s">
        <v>24</v>
      </c>
      <c r="J328" s="110">
        <f>'6.ВС'!J193</f>
        <v>236978</v>
      </c>
      <c r="K328" s="110">
        <f>'6.ВС'!K193</f>
        <v>236978</v>
      </c>
      <c r="L328" s="110">
        <f>'6.ВС'!L193</f>
        <v>0</v>
      </c>
      <c r="M328" s="110">
        <f>'6.ВС'!M193</f>
        <v>0</v>
      </c>
      <c r="N328" s="110">
        <f>'6.ВС'!N193</f>
        <v>0</v>
      </c>
      <c r="O328" s="110">
        <f>'6.ВС'!O193</f>
        <v>0</v>
      </c>
      <c r="P328" s="110">
        <f>'6.ВС'!P193</f>
        <v>0</v>
      </c>
      <c r="Q328" s="110">
        <f>'6.ВС'!Q193</f>
        <v>0</v>
      </c>
      <c r="R328" s="110">
        <f>'6.ВС'!R193</f>
        <v>236978</v>
      </c>
      <c r="S328" s="110">
        <f>'6.ВС'!S193</f>
        <v>236978</v>
      </c>
      <c r="T328" s="110">
        <f>'6.ВС'!T193</f>
        <v>0</v>
      </c>
      <c r="U328" s="110">
        <f>'6.ВС'!U193</f>
        <v>0</v>
      </c>
      <c r="V328" s="110"/>
      <c r="W328" s="110"/>
      <c r="X328" s="110"/>
      <c r="Y328" s="110"/>
      <c r="Z328" s="110"/>
      <c r="AA328" s="110"/>
      <c r="AB328" s="110"/>
      <c r="AC328" s="110"/>
      <c r="AD328" s="110">
        <f>'6.ВС'!AE193</f>
        <v>236978</v>
      </c>
      <c r="AE328" s="110">
        <f>'6.ВС'!AF193</f>
        <v>236978</v>
      </c>
      <c r="AF328" s="110">
        <f>'6.ВС'!AG193</f>
        <v>0</v>
      </c>
      <c r="AG328" s="110">
        <f>'6.ВС'!AH193</f>
        <v>0</v>
      </c>
      <c r="AH328" s="110">
        <f>'6.ВС'!AI193</f>
        <v>0</v>
      </c>
      <c r="AI328" s="110">
        <f>'6.ВС'!AJ193</f>
        <v>0</v>
      </c>
      <c r="AJ328" s="110">
        <f>'6.ВС'!AK193</f>
        <v>0</v>
      </c>
      <c r="AK328" s="110">
        <f>'6.ВС'!AL193</f>
        <v>0</v>
      </c>
      <c r="AL328" s="110">
        <f>'6.ВС'!AM193</f>
        <v>236978</v>
      </c>
      <c r="AM328" s="110">
        <f>'6.ВС'!AN193</f>
        <v>236978</v>
      </c>
      <c r="AN328" s="110">
        <f>'6.ВС'!AO193</f>
        <v>0</v>
      </c>
      <c r="AO328" s="110">
        <f>'6.ВС'!AP193</f>
        <v>0</v>
      </c>
      <c r="AP328" s="110">
        <f>'6.ВС'!AQ193</f>
        <v>0</v>
      </c>
      <c r="AQ328" s="110">
        <f>'6.ВС'!AR193</f>
        <v>236978</v>
      </c>
      <c r="AR328" s="110">
        <f>'6.ВС'!AS193</f>
        <v>236978</v>
      </c>
      <c r="AS328" s="110">
        <f>'6.ВС'!AT193</f>
        <v>0</v>
      </c>
      <c r="AT328" s="110">
        <f>'6.ВС'!AU193</f>
        <v>0</v>
      </c>
      <c r="AU328" s="110">
        <f>'6.ВС'!AV193</f>
        <v>0</v>
      </c>
      <c r="AV328" s="110">
        <f>'6.ВС'!AW193</f>
        <v>0</v>
      </c>
      <c r="AW328" s="110">
        <f>'6.ВС'!AX193</f>
        <v>0</v>
      </c>
      <c r="AX328" s="110">
        <f>'6.ВС'!AY193</f>
        <v>0</v>
      </c>
      <c r="AY328" s="110">
        <f>'6.ВС'!AR193</f>
        <v>236978</v>
      </c>
      <c r="AZ328" s="110">
        <f>'6.ВС'!AS193</f>
        <v>236978</v>
      </c>
      <c r="BA328" s="110">
        <f>'6.ВС'!AT193</f>
        <v>0</v>
      </c>
      <c r="BB328" s="110">
        <f>'6.ВС'!AU193</f>
        <v>0</v>
      </c>
    </row>
    <row r="329" spans="1:54" s="109" customFormat="1" ht="315" hidden="1" x14ac:dyDescent="0.25">
      <c r="A329" s="155" t="s">
        <v>325</v>
      </c>
      <c r="B329" s="111"/>
      <c r="C329" s="111"/>
      <c r="D329" s="111"/>
      <c r="E329" s="120">
        <v>852</v>
      </c>
      <c r="F329" s="143" t="s">
        <v>122</v>
      </c>
      <c r="G329" s="143" t="s">
        <v>135</v>
      </c>
      <c r="H329" s="148" t="s">
        <v>328</v>
      </c>
      <c r="I329" s="143"/>
      <c r="J329" s="110">
        <f t="shared" ref="J329" si="538">J330+J332</f>
        <v>867704</v>
      </c>
      <c r="K329" s="110">
        <f t="shared" ref="K329:N329" si="539">K330+K332</f>
        <v>867704</v>
      </c>
      <c r="L329" s="110">
        <f t="shared" si="539"/>
        <v>0</v>
      </c>
      <c r="M329" s="110">
        <f t="shared" si="539"/>
        <v>0</v>
      </c>
      <c r="N329" s="110">
        <f t="shared" si="539"/>
        <v>0</v>
      </c>
      <c r="O329" s="110">
        <f t="shared" ref="O329:U329" si="540">O330+O332</f>
        <v>0</v>
      </c>
      <c r="P329" s="110">
        <f t="shared" si="540"/>
        <v>0</v>
      </c>
      <c r="Q329" s="110">
        <f t="shared" si="540"/>
        <v>0</v>
      </c>
      <c r="R329" s="110">
        <f t="shared" si="540"/>
        <v>867704</v>
      </c>
      <c r="S329" s="110">
        <f t="shared" si="540"/>
        <v>867704</v>
      </c>
      <c r="T329" s="110">
        <f t="shared" si="540"/>
        <v>0</v>
      </c>
      <c r="U329" s="110">
        <f t="shared" si="540"/>
        <v>0</v>
      </c>
      <c r="V329" s="110"/>
      <c r="W329" s="110"/>
      <c r="X329" s="110"/>
      <c r="Y329" s="110"/>
      <c r="Z329" s="110"/>
      <c r="AA329" s="110"/>
      <c r="AB329" s="110"/>
      <c r="AC329" s="110"/>
      <c r="AD329" s="110">
        <f t="shared" ref="AD329:AQ329" si="541">AD330+AD332</f>
        <v>867704</v>
      </c>
      <c r="AE329" s="110">
        <f t="shared" ref="AE329:AG329" si="542">AE330+AE332</f>
        <v>867704</v>
      </c>
      <c r="AF329" s="110">
        <f t="shared" si="542"/>
        <v>0</v>
      </c>
      <c r="AG329" s="110">
        <f t="shared" si="542"/>
        <v>0</v>
      </c>
      <c r="AH329" s="110">
        <f t="shared" ref="AH329:AP329" si="543">AH330+AH332</f>
        <v>0</v>
      </c>
      <c r="AI329" s="110">
        <f t="shared" si="543"/>
        <v>0</v>
      </c>
      <c r="AJ329" s="110">
        <f t="shared" si="543"/>
        <v>0</v>
      </c>
      <c r="AK329" s="110">
        <f t="shared" si="543"/>
        <v>0</v>
      </c>
      <c r="AL329" s="110">
        <f t="shared" si="543"/>
        <v>867704</v>
      </c>
      <c r="AM329" s="110">
        <f t="shared" si="543"/>
        <v>867704</v>
      </c>
      <c r="AN329" s="110">
        <f t="shared" si="543"/>
        <v>0</v>
      </c>
      <c r="AO329" s="110">
        <f t="shared" si="543"/>
        <v>0</v>
      </c>
      <c r="AP329" s="110">
        <f t="shared" si="543"/>
        <v>0</v>
      </c>
      <c r="AQ329" s="110">
        <f t="shared" si="541"/>
        <v>867704</v>
      </c>
      <c r="AR329" s="110">
        <f t="shared" ref="AR329:BB329" si="544">AR330+AR332</f>
        <v>867704</v>
      </c>
      <c r="AS329" s="110">
        <f t="shared" si="544"/>
        <v>0</v>
      </c>
      <c r="AT329" s="110">
        <f t="shared" si="544"/>
        <v>0</v>
      </c>
      <c r="AU329" s="110">
        <f t="shared" ref="AU329:AX329" si="545">AU330+AU332</f>
        <v>0</v>
      </c>
      <c r="AV329" s="110">
        <f t="shared" si="545"/>
        <v>0</v>
      </c>
      <c r="AW329" s="110">
        <f t="shared" si="545"/>
        <v>0</v>
      </c>
      <c r="AX329" s="110">
        <f t="shared" si="545"/>
        <v>0</v>
      </c>
      <c r="AY329" s="110">
        <f t="shared" si="544"/>
        <v>867704</v>
      </c>
      <c r="AZ329" s="110">
        <f t="shared" si="544"/>
        <v>867704</v>
      </c>
      <c r="BA329" s="110">
        <f t="shared" si="544"/>
        <v>0</v>
      </c>
      <c r="BB329" s="110">
        <f t="shared" si="544"/>
        <v>0</v>
      </c>
    </row>
    <row r="330" spans="1:54" s="109" customFormat="1" ht="165" hidden="1" x14ac:dyDescent="0.25">
      <c r="A330" s="111" t="s">
        <v>16</v>
      </c>
      <c r="B330" s="35"/>
      <c r="C330" s="35"/>
      <c r="D330" s="35"/>
      <c r="E330" s="120">
        <v>852</v>
      </c>
      <c r="F330" s="148" t="s">
        <v>122</v>
      </c>
      <c r="G330" s="148" t="s">
        <v>135</v>
      </c>
      <c r="H330" s="148" t="s">
        <v>328</v>
      </c>
      <c r="I330" s="143" t="s">
        <v>18</v>
      </c>
      <c r="J330" s="110">
        <f t="shared" ref="J330:BB330" si="546">J331</f>
        <v>550100</v>
      </c>
      <c r="K330" s="110">
        <f t="shared" si="546"/>
        <v>550100</v>
      </c>
      <c r="L330" s="110">
        <f t="shared" si="546"/>
        <v>0</v>
      </c>
      <c r="M330" s="110">
        <f t="shared" si="546"/>
        <v>0</v>
      </c>
      <c r="N330" s="110">
        <f t="shared" si="546"/>
        <v>0</v>
      </c>
      <c r="O330" s="110">
        <f t="shared" si="546"/>
        <v>0</v>
      </c>
      <c r="P330" s="110">
        <f t="shared" si="546"/>
        <v>0</v>
      </c>
      <c r="Q330" s="110">
        <f t="shared" si="546"/>
        <v>0</v>
      </c>
      <c r="R330" s="110">
        <f t="shared" si="546"/>
        <v>550100</v>
      </c>
      <c r="S330" s="110">
        <f t="shared" si="546"/>
        <v>550100</v>
      </c>
      <c r="T330" s="110">
        <f t="shared" si="546"/>
        <v>0</v>
      </c>
      <c r="U330" s="110">
        <f t="shared" si="546"/>
        <v>0</v>
      </c>
      <c r="V330" s="110"/>
      <c r="W330" s="110"/>
      <c r="X330" s="110"/>
      <c r="Y330" s="110"/>
      <c r="Z330" s="110"/>
      <c r="AA330" s="110"/>
      <c r="AB330" s="110"/>
      <c r="AC330" s="110"/>
      <c r="AD330" s="110">
        <f t="shared" si="546"/>
        <v>550100</v>
      </c>
      <c r="AE330" s="110">
        <f t="shared" si="546"/>
        <v>550100</v>
      </c>
      <c r="AF330" s="110">
        <f t="shared" si="546"/>
        <v>0</v>
      </c>
      <c r="AG330" s="110">
        <f t="shared" si="546"/>
        <v>0</v>
      </c>
      <c r="AH330" s="110">
        <f t="shared" si="546"/>
        <v>0</v>
      </c>
      <c r="AI330" s="110">
        <f t="shared" si="546"/>
        <v>0</v>
      </c>
      <c r="AJ330" s="110">
        <f t="shared" si="546"/>
        <v>0</v>
      </c>
      <c r="AK330" s="110">
        <f t="shared" si="546"/>
        <v>0</v>
      </c>
      <c r="AL330" s="110">
        <f t="shared" si="546"/>
        <v>550100</v>
      </c>
      <c r="AM330" s="110">
        <f t="shared" si="546"/>
        <v>550100</v>
      </c>
      <c r="AN330" s="110">
        <f t="shared" si="546"/>
        <v>0</v>
      </c>
      <c r="AO330" s="110">
        <f t="shared" si="546"/>
        <v>0</v>
      </c>
      <c r="AP330" s="110">
        <f t="shared" si="546"/>
        <v>0</v>
      </c>
      <c r="AQ330" s="110">
        <f t="shared" si="546"/>
        <v>550100</v>
      </c>
      <c r="AR330" s="110">
        <f t="shared" si="546"/>
        <v>550100</v>
      </c>
      <c r="AS330" s="110">
        <f t="shared" si="546"/>
        <v>0</v>
      </c>
      <c r="AT330" s="110">
        <f t="shared" si="546"/>
        <v>0</v>
      </c>
      <c r="AU330" s="110">
        <f t="shared" si="546"/>
        <v>0</v>
      </c>
      <c r="AV330" s="110">
        <f t="shared" si="546"/>
        <v>0</v>
      </c>
      <c r="AW330" s="110">
        <f t="shared" si="546"/>
        <v>0</v>
      </c>
      <c r="AX330" s="110">
        <f t="shared" si="546"/>
        <v>0</v>
      </c>
      <c r="AY330" s="110">
        <f t="shared" si="546"/>
        <v>550100</v>
      </c>
      <c r="AZ330" s="110">
        <f t="shared" si="546"/>
        <v>550100</v>
      </c>
      <c r="BA330" s="110">
        <f t="shared" si="546"/>
        <v>0</v>
      </c>
      <c r="BB330" s="110">
        <f t="shared" si="546"/>
        <v>0</v>
      </c>
    </row>
    <row r="331" spans="1:54" s="109" customFormat="1" ht="60" hidden="1" x14ac:dyDescent="0.25">
      <c r="A331" s="111" t="s">
        <v>8</v>
      </c>
      <c r="B331" s="111"/>
      <c r="C331" s="111"/>
      <c r="D331" s="111"/>
      <c r="E331" s="120">
        <v>852</v>
      </c>
      <c r="F331" s="148" t="s">
        <v>122</v>
      </c>
      <c r="G331" s="148" t="s">
        <v>135</v>
      </c>
      <c r="H331" s="148" t="s">
        <v>328</v>
      </c>
      <c r="I331" s="143" t="s">
        <v>19</v>
      </c>
      <c r="J331" s="110">
        <f>'6.ВС'!J334</f>
        <v>550100</v>
      </c>
      <c r="K331" s="110">
        <f>'6.ВС'!K334</f>
        <v>550100</v>
      </c>
      <c r="L331" s="110">
        <f>'6.ВС'!L334</f>
        <v>0</v>
      </c>
      <c r="M331" s="110">
        <f>'6.ВС'!M334</f>
        <v>0</v>
      </c>
      <c r="N331" s="110">
        <f>'6.ВС'!N334</f>
        <v>0</v>
      </c>
      <c r="O331" s="110">
        <f>'6.ВС'!O334</f>
        <v>0</v>
      </c>
      <c r="P331" s="110">
        <f>'6.ВС'!P334</f>
        <v>0</v>
      </c>
      <c r="Q331" s="110">
        <f>'6.ВС'!Q334</f>
        <v>0</v>
      </c>
      <c r="R331" s="110">
        <f>'6.ВС'!R334</f>
        <v>550100</v>
      </c>
      <c r="S331" s="110">
        <f>'6.ВС'!S334</f>
        <v>550100</v>
      </c>
      <c r="T331" s="110">
        <f>'6.ВС'!T334</f>
        <v>0</v>
      </c>
      <c r="U331" s="110">
        <f>'6.ВС'!U334</f>
        <v>0</v>
      </c>
      <c r="V331" s="110"/>
      <c r="W331" s="110"/>
      <c r="X331" s="110"/>
      <c r="Y331" s="110"/>
      <c r="Z331" s="110"/>
      <c r="AA331" s="110"/>
      <c r="AB331" s="110"/>
      <c r="AC331" s="110"/>
      <c r="AD331" s="110">
        <f>'6.ВС'!AE334</f>
        <v>550100</v>
      </c>
      <c r="AE331" s="110">
        <f>'6.ВС'!AF334</f>
        <v>550100</v>
      </c>
      <c r="AF331" s="110">
        <f>'6.ВС'!AG334</f>
        <v>0</v>
      </c>
      <c r="AG331" s="110">
        <f>'6.ВС'!AH334</f>
        <v>0</v>
      </c>
      <c r="AH331" s="110">
        <f>'6.ВС'!AI334</f>
        <v>0</v>
      </c>
      <c r="AI331" s="110">
        <f>'6.ВС'!AJ334</f>
        <v>0</v>
      </c>
      <c r="AJ331" s="110">
        <f>'6.ВС'!AK334</f>
        <v>0</v>
      </c>
      <c r="AK331" s="110">
        <f>'6.ВС'!AL334</f>
        <v>0</v>
      </c>
      <c r="AL331" s="110">
        <f>'6.ВС'!AM334</f>
        <v>550100</v>
      </c>
      <c r="AM331" s="110">
        <f>'6.ВС'!AN334</f>
        <v>550100</v>
      </c>
      <c r="AN331" s="110">
        <f>'6.ВС'!AO334</f>
        <v>0</v>
      </c>
      <c r="AO331" s="110">
        <f>'6.ВС'!AP334</f>
        <v>0</v>
      </c>
      <c r="AP331" s="110">
        <f>'6.ВС'!AQ334</f>
        <v>0</v>
      </c>
      <c r="AQ331" s="110">
        <f>'6.ВС'!AR334</f>
        <v>550100</v>
      </c>
      <c r="AR331" s="110">
        <f>'6.ВС'!AS334</f>
        <v>550100</v>
      </c>
      <c r="AS331" s="110">
        <f>'6.ВС'!AT334</f>
        <v>0</v>
      </c>
      <c r="AT331" s="110">
        <f>'6.ВС'!AU334</f>
        <v>0</v>
      </c>
      <c r="AU331" s="110">
        <f>'6.ВС'!AV334</f>
        <v>0</v>
      </c>
      <c r="AV331" s="110">
        <f>'6.ВС'!AW334</f>
        <v>0</v>
      </c>
      <c r="AW331" s="110">
        <f>'6.ВС'!AX334</f>
        <v>0</v>
      </c>
      <c r="AX331" s="110">
        <f>'6.ВС'!AY334</f>
        <v>0</v>
      </c>
      <c r="AY331" s="110">
        <f>'6.ВС'!AR334</f>
        <v>550100</v>
      </c>
      <c r="AZ331" s="110">
        <f>'6.ВС'!AS334</f>
        <v>550100</v>
      </c>
      <c r="BA331" s="110">
        <f>'6.ВС'!AT334</f>
        <v>0</v>
      </c>
      <c r="BB331" s="110">
        <f>'6.ВС'!AU334</f>
        <v>0</v>
      </c>
    </row>
    <row r="332" spans="1:54" s="109" customFormat="1" ht="60" hidden="1" x14ac:dyDescent="0.25">
      <c r="A332" s="35" t="s">
        <v>22</v>
      </c>
      <c r="B332" s="111"/>
      <c r="C332" s="111"/>
      <c r="D332" s="111"/>
      <c r="E332" s="120">
        <v>852</v>
      </c>
      <c r="F332" s="148" t="s">
        <v>122</v>
      </c>
      <c r="G332" s="148" t="s">
        <v>135</v>
      </c>
      <c r="H332" s="148" t="s">
        <v>328</v>
      </c>
      <c r="I332" s="143" t="s">
        <v>23</v>
      </c>
      <c r="J332" s="110">
        <f t="shared" ref="J332:BB332" si="547">J333</f>
        <v>317604</v>
      </c>
      <c r="K332" s="110">
        <f t="shared" si="547"/>
        <v>317604</v>
      </c>
      <c r="L332" s="110">
        <f t="shared" si="547"/>
        <v>0</v>
      </c>
      <c r="M332" s="110">
        <f t="shared" si="547"/>
        <v>0</v>
      </c>
      <c r="N332" s="110">
        <f t="shared" si="547"/>
        <v>0</v>
      </c>
      <c r="O332" s="110">
        <f t="shared" si="547"/>
        <v>0</v>
      </c>
      <c r="P332" s="110">
        <f t="shared" si="547"/>
        <v>0</v>
      </c>
      <c r="Q332" s="110">
        <f t="shared" si="547"/>
        <v>0</v>
      </c>
      <c r="R332" s="110">
        <f t="shared" si="547"/>
        <v>317604</v>
      </c>
      <c r="S332" s="110">
        <f t="shared" si="547"/>
        <v>317604</v>
      </c>
      <c r="T332" s="110">
        <f t="shared" si="547"/>
        <v>0</v>
      </c>
      <c r="U332" s="110">
        <f t="shared" si="547"/>
        <v>0</v>
      </c>
      <c r="V332" s="110"/>
      <c r="W332" s="110"/>
      <c r="X332" s="110"/>
      <c r="Y332" s="110"/>
      <c r="Z332" s="110"/>
      <c r="AA332" s="110"/>
      <c r="AB332" s="110"/>
      <c r="AC332" s="110"/>
      <c r="AD332" s="110">
        <f t="shared" si="547"/>
        <v>317604</v>
      </c>
      <c r="AE332" s="110">
        <f t="shared" si="547"/>
        <v>317604</v>
      </c>
      <c r="AF332" s="110">
        <f t="shared" si="547"/>
        <v>0</v>
      </c>
      <c r="AG332" s="110">
        <f t="shared" si="547"/>
        <v>0</v>
      </c>
      <c r="AH332" s="110">
        <f t="shared" si="547"/>
        <v>0</v>
      </c>
      <c r="AI332" s="110">
        <f t="shared" si="547"/>
        <v>0</v>
      </c>
      <c r="AJ332" s="110">
        <f t="shared" si="547"/>
        <v>0</v>
      </c>
      <c r="AK332" s="110">
        <f t="shared" si="547"/>
        <v>0</v>
      </c>
      <c r="AL332" s="110">
        <f t="shared" si="547"/>
        <v>317604</v>
      </c>
      <c r="AM332" s="110">
        <f t="shared" si="547"/>
        <v>317604</v>
      </c>
      <c r="AN332" s="110">
        <f t="shared" si="547"/>
        <v>0</v>
      </c>
      <c r="AO332" s="110">
        <f t="shared" si="547"/>
        <v>0</v>
      </c>
      <c r="AP332" s="110">
        <f t="shared" si="547"/>
        <v>0</v>
      </c>
      <c r="AQ332" s="110">
        <f t="shared" si="547"/>
        <v>317604</v>
      </c>
      <c r="AR332" s="110">
        <f t="shared" si="547"/>
        <v>317604</v>
      </c>
      <c r="AS332" s="110">
        <f t="shared" si="547"/>
        <v>0</v>
      </c>
      <c r="AT332" s="110">
        <f t="shared" si="547"/>
        <v>0</v>
      </c>
      <c r="AU332" s="110">
        <f t="shared" si="547"/>
        <v>0</v>
      </c>
      <c r="AV332" s="110">
        <f t="shared" si="547"/>
        <v>0</v>
      </c>
      <c r="AW332" s="110">
        <f t="shared" si="547"/>
        <v>0</v>
      </c>
      <c r="AX332" s="110">
        <f t="shared" si="547"/>
        <v>0</v>
      </c>
      <c r="AY332" s="110">
        <f t="shared" si="547"/>
        <v>317604</v>
      </c>
      <c r="AZ332" s="110">
        <f t="shared" si="547"/>
        <v>317604</v>
      </c>
      <c r="BA332" s="110">
        <f t="shared" si="547"/>
        <v>0</v>
      </c>
      <c r="BB332" s="110">
        <f t="shared" si="547"/>
        <v>0</v>
      </c>
    </row>
    <row r="333" spans="1:54" s="109" customFormat="1" ht="75" hidden="1" x14ac:dyDescent="0.25">
      <c r="A333" s="35" t="s">
        <v>9</v>
      </c>
      <c r="B333" s="35"/>
      <c r="C333" s="35"/>
      <c r="D333" s="35"/>
      <c r="E333" s="120">
        <v>852</v>
      </c>
      <c r="F333" s="148" t="s">
        <v>122</v>
      </c>
      <c r="G333" s="148" t="s">
        <v>135</v>
      </c>
      <c r="H333" s="148" t="s">
        <v>328</v>
      </c>
      <c r="I333" s="143" t="s">
        <v>24</v>
      </c>
      <c r="J333" s="110">
        <f>'6.ВС'!J336</f>
        <v>317604</v>
      </c>
      <c r="K333" s="110">
        <f>'6.ВС'!K336</f>
        <v>317604</v>
      </c>
      <c r="L333" s="110">
        <f>'6.ВС'!L336</f>
        <v>0</v>
      </c>
      <c r="M333" s="110">
        <f>'6.ВС'!M336</f>
        <v>0</v>
      </c>
      <c r="N333" s="110">
        <f>'6.ВС'!N336</f>
        <v>0</v>
      </c>
      <c r="O333" s="110">
        <f>'6.ВС'!O336</f>
        <v>0</v>
      </c>
      <c r="P333" s="110">
        <f>'6.ВС'!P336</f>
        <v>0</v>
      </c>
      <c r="Q333" s="110">
        <f>'6.ВС'!Q336</f>
        <v>0</v>
      </c>
      <c r="R333" s="110">
        <f>'6.ВС'!R336</f>
        <v>317604</v>
      </c>
      <c r="S333" s="110">
        <f>'6.ВС'!S336</f>
        <v>317604</v>
      </c>
      <c r="T333" s="110">
        <f>'6.ВС'!T336</f>
        <v>0</v>
      </c>
      <c r="U333" s="110">
        <f>'6.ВС'!U336</f>
        <v>0</v>
      </c>
      <c r="V333" s="110"/>
      <c r="W333" s="110"/>
      <c r="X333" s="110"/>
      <c r="Y333" s="110"/>
      <c r="Z333" s="110"/>
      <c r="AA333" s="110"/>
      <c r="AB333" s="110"/>
      <c r="AC333" s="110"/>
      <c r="AD333" s="110">
        <f>'6.ВС'!AE336</f>
        <v>317604</v>
      </c>
      <c r="AE333" s="110">
        <f>'6.ВС'!AF336</f>
        <v>317604</v>
      </c>
      <c r="AF333" s="110">
        <f>'6.ВС'!AG336</f>
        <v>0</v>
      </c>
      <c r="AG333" s="110">
        <f>'6.ВС'!AH336</f>
        <v>0</v>
      </c>
      <c r="AH333" s="110">
        <f>'6.ВС'!AI336</f>
        <v>0</v>
      </c>
      <c r="AI333" s="110">
        <f>'6.ВС'!AJ336</f>
        <v>0</v>
      </c>
      <c r="AJ333" s="110">
        <f>'6.ВС'!AK336</f>
        <v>0</v>
      </c>
      <c r="AK333" s="110">
        <f>'6.ВС'!AL336</f>
        <v>0</v>
      </c>
      <c r="AL333" s="110">
        <f>'6.ВС'!AM336</f>
        <v>317604</v>
      </c>
      <c r="AM333" s="110">
        <f>'6.ВС'!AN336</f>
        <v>317604</v>
      </c>
      <c r="AN333" s="110">
        <f>'6.ВС'!AO336</f>
        <v>0</v>
      </c>
      <c r="AO333" s="110">
        <f>'6.ВС'!AP336</f>
        <v>0</v>
      </c>
      <c r="AP333" s="110">
        <f>'6.ВС'!AQ336</f>
        <v>0</v>
      </c>
      <c r="AQ333" s="110">
        <f>'6.ВС'!AR336</f>
        <v>317604</v>
      </c>
      <c r="AR333" s="110">
        <f>'6.ВС'!AS336</f>
        <v>317604</v>
      </c>
      <c r="AS333" s="110">
        <f>'6.ВС'!AT336</f>
        <v>0</v>
      </c>
      <c r="AT333" s="110">
        <f>'6.ВС'!AU336</f>
        <v>0</v>
      </c>
      <c r="AU333" s="110">
        <f>'6.ВС'!AV336</f>
        <v>0</v>
      </c>
      <c r="AV333" s="110">
        <f>'6.ВС'!AW336</f>
        <v>0</v>
      </c>
      <c r="AW333" s="110">
        <f>'6.ВС'!AX336</f>
        <v>0</v>
      </c>
      <c r="AX333" s="110">
        <f>'6.ВС'!AY336</f>
        <v>0</v>
      </c>
      <c r="AY333" s="110">
        <f>'6.ВС'!AR336</f>
        <v>317604</v>
      </c>
      <c r="AZ333" s="110">
        <f>'6.ВС'!AS336</f>
        <v>317604</v>
      </c>
      <c r="BA333" s="110">
        <f>'6.ВС'!AT336</f>
        <v>0</v>
      </c>
      <c r="BB333" s="110">
        <f>'6.ВС'!AU336</f>
        <v>0</v>
      </c>
    </row>
    <row r="334" spans="1:54" s="109" customFormat="1" ht="330" hidden="1" x14ac:dyDescent="0.25">
      <c r="A334" s="155" t="s">
        <v>336</v>
      </c>
      <c r="B334" s="35"/>
      <c r="C334" s="35"/>
      <c r="D334" s="35"/>
      <c r="E334" s="120">
        <v>852</v>
      </c>
      <c r="F334" s="148" t="s">
        <v>122</v>
      </c>
      <c r="G334" s="148" t="s">
        <v>135</v>
      </c>
      <c r="H334" s="148" t="s">
        <v>329</v>
      </c>
      <c r="I334" s="143"/>
      <c r="J334" s="110">
        <f t="shared" ref="J334:BB335" si="548">J335</f>
        <v>14000</v>
      </c>
      <c r="K334" s="110">
        <f t="shared" si="548"/>
        <v>14000</v>
      </c>
      <c r="L334" s="110">
        <f t="shared" si="548"/>
        <v>0</v>
      </c>
      <c r="M334" s="110">
        <f t="shared" si="548"/>
        <v>0</v>
      </c>
      <c r="N334" s="110">
        <f t="shared" si="548"/>
        <v>0</v>
      </c>
      <c r="O334" s="110">
        <f t="shared" si="548"/>
        <v>0</v>
      </c>
      <c r="P334" s="110">
        <f t="shared" si="548"/>
        <v>0</v>
      </c>
      <c r="Q334" s="110">
        <f t="shared" si="548"/>
        <v>0</v>
      </c>
      <c r="R334" s="110">
        <f t="shared" si="548"/>
        <v>14000</v>
      </c>
      <c r="S334" s="110">
        <f t="shared" si="548"/>
        <v>14000</v>
      </c>
      <c r="T334" s="110">
        <f t="shared" si="548"/>
        <v>0</v>
      </c>
      <c r="U334" s="110">
        <f t="shared" si="548"/>
        <v>0</v>
      </c>
      <c r="V334" s="110"/>
      <c r="W334" s="110"/>
      <c r="X334" s="110"/>
      <c r="Y334" s="110"/>
      <c r="Z334" s="110"/>
      <c r="AA334" s="110"/>
      <c r="AB334" s="110"/>
      <c r="AC334" s="110"/>
      <c r="AD334" s="110">
        <f t="shared" si="548"/>
        <v>14000</v>
      </c>
      <c r="AE334" s="110">
        <f t="shared" si="548"/>
        <v>14000</v>
      </c>
      <c r="AF334" s="110">
        <f t="shared" si="548"/>
        <v>0</v>
      </c>
      <c r="AG334" s="110">
        <f t="shared" si="548"/>
        <v>0</v>
      </c>
      <c r="AH334" s="110">
        <f t="shared" si="548"/>
        <v>0</v>
      </c>
      <c r="AI334" s="110">
        <f t="shared" si="548"/>
        <v>0</v>
      </c>
      <c r="AJ334" s="110">
        <f t="shared" si="548"/>
        <v>0</v>
      </c>
      <c r="AK334" s="110">
        <f t="shared" si="548"/>
        <v>0</v>
      </c>
      <c r="AL334" s="110">
        <f t="shared" si="548"/>
        <v>14000</v>
      </c>
      <c r="AM334" s="110">
        <f t="shared" si="548"/>
        <v>14000</v>
      </c>
      <c r="AN334" s="110">
        <f t="shared" si="548"/>
        <v>0</v>
      </c>
      <c r="AO334" s="110">
        <f t="shared" si="548"/>
        <v>0</v>
      </c>
      <c r="AP334" s="110">
        <f t="shared" si="548"/>
        <v>0</v>
      </c>
      <c r="AQ334" s="110">
        <f t="shared" si="548"/>
        <v>7000</v>
      </c>
      <c r="AR334" s="110">
        <f t="shared" si="548"/>
        <v>7000</v>
      </c>
      <c r="AS334" s="110">
        <f t="shared" si="548"/>
        <v>0</v>
      </c>
      <c r="AT334" s="110">
        <f t="shared" si="548"/>
        <v>0</v>
      </c>
      <c r="AU334" s="110">
        <f t="shared" si="548"/>
        <v>0</v>
      </c>
      <c r="AV334" s="110">
        <f t="shared" si="548"/>
        <v>0</v>
      </c>
      <c r="AW334" s="110">
        <f t="shared" si="548"/>
        <v>0</v>
      </c>
      <c r="AX334" s="110">
        <f t="shared" si="548"/>
        <v>0</v>
      </c>
      <c r="AY334" s="110">
        <f t="shared" si="548"/>
        <v>7000</v>
      </c>
      <c r="AZ334" s="110">
        <f t="shared" si="548"/>
        <v>7000</v>
      </c>
      <c r="BA334" s="110">
        <f t="shared" si="548"/>
        <v>0</v>
      </c>
      <c r="BB334" s="110">
        <f t="shared" si="548"/>
        <v>0</v>
      </c>
    </row>
    <row r="335" spans="1:54" s="109" customFormat="1" ht="60" hidden="1" x14ac:dyDescent="0.25">
      <c r="A335" s="35" t="s">
        <v>22</v>
      </c>
      <c r="B335" s="35"/>
      <c r="C335" s="35"/>
      <c r="D335" s="35"/>
      <c r="E335" s="120">
        <v>852</v>
      </c>
      <c r="F335" s="148" t="s">
        <v>122</v>
      </c>
      <c r="G335" s="148" t="s">
        <v>135</v>
      </c>
      <c r="H335" s="148" t="s">
        <v>329</v>
      </c>
      <c r="I335" s="143" t="s">
        <v>23</v>
      </c>
      <c r="J335" s="110">
        <f t="shared" si="548"/>
        <v>14000</v>
      </c>
      <c r="K335" s="110">
        <f t="shared" si="548"/>
        <v>14000</v>
      </c>
      <c r="L335" s="110">
        <f t="shared" si="548"/>
        <v>0</v>
      </c>
      <c r="M335" s="110">
        <f t="shared" si="548"/>
        <v>0</v>
      </c>
      <c r="N335" s="110">
        <f t="shared" si="548"/>
        <v>0</v>
      </c>
      <c r="O335" s="110">
        <f t="shared" si="548"/>
        <v>0</v>
      </c>
      <c r="P335" s="110">
        <f t="shared" si="548"/>
        <v>0</v>
      </c>
      <c r="Q335" s="110">
        <f t="shared" si="548"/>
        <v>0</v>
      </c>
      <c r="R335" s="110">
        <f t="shared" si="548"/>
        <v>14000</v>
      </c>
      <c r="S335" s="110">
        <f t="shared" si="548"/>
        <v>14000</v>
      </c>
      <c r="T335" s="110">
        <f t="shared" si="548"/>
        <v>0</v>
      </c>
      <c r="U335" s="110">
        <f t="shared" si="548"/>
        <v>0</v>
      </c>
      <c r="V335" s="110"/>
      <c r="W335" s="110"/>
      <c r="X335" s="110"/>
      <c r="Y335" s="110"/>
      <c r="Z335" s="110"/>
      <c r="AA335" s="110"/>
      <c r="AB335" s="110"/>
      <c r="AC335" s="110"/>
      <c r="AD335" s="110">
        <f t="shared" si="548"/>
        <v>14000</v>
      </c>
      <c r="AE335" s="110">
        <f t="shared" si="548"/>
        <v>14000</v>
      </c>
      <c r="AF335" s="110">
        <f t="shared" si="548"/>
        <v>0</v>
      </c>
      <c r="AG335" s="110">
        <f t="shared" si="548"/>
        <v>0</v>
      </c>
      <c r="AH335" s="110">
        <f t="shared" si="548"/>
        <v>0</v>
      </c>
      <c r="AI335" s="110">
        <f t="shared" si="548"/>
        <v>0</v>
      </c>
      <c r="AJ335" s="110">
        <f t="shared" si="548"/>
        <v>0</v>
      </c>
      <c r="AK335" s="110">
        <f t="shared" si="548"/>
        <v>0</v>
      </c>
      <c r="AL335" s="110">
        <f t="shared" si="548"/>
        <v>14000</v>
      </c>
      <c r="AM335" s="110">
        <f t="shared" si="548"/>
        <v>14000</v>
      </c>
      <c r="AN335" s="110">
        <f t="shared" si="548"/>
        <v>0</v>
      </c>
      <c r="AO335" s="110">
        <f t="shared" si="548"/>
        <v>0</v>
      </c>
      <c r="AP335" s="110">
        <f t="shared" si="548"/>
        <v>0</v>
      </c>
      <c r="AQ335" s="110">
        <f t="shared" si="548"/>
        <v>7000</v>
      </c>
      <c r="AR335" s="110">
        <f t="shared" si="548"/>
        <v>7000</v>
      </c>
      <c r="AS335" s="110">
        <f t="shared" si="548"/>
        <v>0</v>
      </c>
      <c r="AT335" s="110">
        <f t="shared" si="548"/>
        <v>0</v>
      </c>
      <c r="AU335" s="110">
        <f t="shared" si="548"/>
        <v>0</v>
      </c>
      <c r="AV335" s="110">
        <f t="shared" si="548"/>
        <v>0</v>
      </c>
      <c r="AW335" s="110">
        <f t="shared" si="548"/>
        <v>0</v>
      </c>
      <c r="AX335" s="110">
        <f t="shared" si="548"/>
        <v>0</v>
      </c>
      <c r="AY335" s="110">
        <f t="shared" si="548"/>
        <v>7000</v>
      </c>
      <c r="AZ335" s="110">
        <f t="shared" si="548"/>
        <v>7000</v>
      </c>
      <c r="BA335" s="110">
        <f t="shared" si="548"/>
        <v>0</v>
      </c>
      <c r="BB335" s="110">
        <f t="shared" si="548"/>
        <v>0</v>
      </c>
    </row>
    <row r="336" spans="1:54" s="109" customFormat="1" ht="75" hidden="1" x14ac:dyDescent="0.25">
      <c r="A336" s="35" t="s">
        <v>9</v>
      </c>
      <c r="B336" s="35"/>
      <c r="C336" s="35"/>
      <c r="D336" s="35"/>
      <c r="E336" s="120">
        <v>852</v>
      </c>
      <c r="F336" s="148" t="s">
        <v>122</v>
      </c>
      <c r="G336" s="148" t="s">
        <v>135</v>
      </c>
      <c r="H336" s="148" t="s">
        <v>329</v>
      </c>
      <c r="I336" s="143" t="s">
        <v>24</v>
      </c>
      <c r="J336" s="110">
        <f>'6.ВС'!J339</f>
        <v>14000</v>
      </c>
      <c r="K336" s="110">
        <f>'6.ВС'!K339</f>
        <v>14000</v>
      </c>
      <c r="L336" s="110">
        <f>'6.ВС'!L339</f>
        <v>0</v>
      </c>
      <c r="M336" s="110">
        <f>'6.ВС'!M339</f>
        <v>0</v>
      </c>
      <c r="N336" s="110">
        <f>'6.ВС'!N339</f>
        <v>0</v>
      </c>
      <c r="O336" s="110">
        <f>'6.ВС'!O339</f>
        <v>0</v>
      </c>
      <c r="P336" s="110">
        <f>'6.ВС'!P339</f>
        <v>0</v>
      </c>
      <c r="Q336" s="110">
        <f>'6.ВС'!Q339</f>
        <v>0</v>
      </c>
      <c r="R336" s="110">
        <f>'6.ВС'!R339</f>
        <v>14000</v>
      </c>
      <c r="S336" s="110">
        <f>'6.ВС'!S339</f>
        <v>14000</v>
      </c>
      <c r="T336" s="110">
        <f>'6.ВС'!T339</f>
        <v>0</v>
      </c>
      <c r="U336" s="110">
        <f>'6.ВС'!U339</f>
        <v>0</v>
      </c>
      <c r="V336" s="110"/>
      <c r="W336" s="110"/>
      <c r="X336" s="110"/>
      <c r="Y336" s="110"/>
      <c r="Z336" s="110"/>
      <c r="AA336" s="110"/>
      <c r="AB336" s="110"/>
      <c r="AC336" s="110"/>
      <c r="AD336" s="110">
        <f>'6.ВС'!AE339</f>
        <v>14000</v>
      </c>
      <c r="AE336" s="110">
        <f>'6.ВС'!AF339</f>
        <v>14000</v>
      </c>
      <c r="AF336" s="110">
        <f>'6.ВС'!AG339</f>
        <v>0</v>
      </c>
      <c r="AG336" s="110">
        <f>'6.ВС'!AH339</f>
        <v>0</v>
      </c>
      <c r="AH336" s="110">
        <f>'6.ВС'!AI339</f>
        <v>0</v>
      </c>
      <c r="AI336" s="110">
        <f>'6.ВС'!AJ339</f>
        <v>0</v>
      </c>
      <c r="AJ336" s="110">
        <f>'6.ВС'!AK339</f>
        <v>0</v>
      </c>
      <c r="AK336" s="110">
        <f>'6.ВС'!AL339</f>
        <v>0</v>
      </c>
      <c r="AL336" s="110">
        <f>'6.ВС'!AM339</f>
        <v>14000</v>
      </c>
      <c r="AM336" s="110">
        <f>'6.ВС'!AN339</f>
        <v>14000</v>
      </c>
      <c r="AN336" s="110">
        <f>'6.ВС'!AO339</f>
        <v>0</v>
      </c>
      <c r="AO336" s="110">
        <f>'6.ВС'!AP339</f>
        <v>0</v>
      </c>
      <c r="AP336" s="110">
        <f>'6.ВС'!AQ339</f>
        <v>0</v>
      </c>
      <c r="AQ336" s="110">
        <f>'6.ВС'!AR339</f>
        <v>7000</v>
      </c>
      <c r="AR336" s="110">
        <f>'6.ВС'!AS339</f>
        <v>7000</v>
      </c>
      <c r="AS336" s="110">
        <f>'6.ВС'!AT339</f>
        <v>0</v>
      </c>
      <c r="AT336" s="110">
        <f>'6.ВС'!AU339</f>
        <v>0</v>
      </c>
      <c r="AU336" s="110">
        <f>'6.ВС'!AV339</f>
        <v>0</v>
      </c>
      <c r="AV336" s="110">
        <f>'6.ВС'!AW339</f>
        <v>0</v>
      </c>
      <c r="AW336" s="110">
        <f>'6.ВС'!AX339</f>
        <v>0</v>
      </c>
      <c r="AX336" s="110">
        <f>'6.ВС'!AY339</f>
        <v>0</v>
      </c>
      <c r="AY336" s="110">
        <f>'6.ВС'!AR339</f>
        <v>7000</v>
      </c>
      <c r="AZ336" s="110">
        <f>'6.ВС'!AS339</f>
        <v>7000</v>
      </c>
      <c r="BA336" s="110">
        <f>'6.ВС'!AT339</f>
        <v>0</v>
      </c>
      <c r="BB336" s="110">
        <f>'6.ВС'!AU339</f>
        <v>0</v>
      </c>
    </row>
    <row r="337" spans="1:54" s="109" customFormat="1" ht="28.5" hidden="1" x14ac:dyDescent="0.25">
      <c r="A337" s="158" t="s">
        <v>138</v>
      </c>
      <c r="B337" s="146"/>
      <c r="C337" s="146"/>
      <c r="D337" s="146"/>
      <c r="E337" s="120">
        <v>851</v>
      </c>
      <c r="F337" s="25" t="s">
        <v>139</v>
      </c>
      <c r="G337" s="25"/>
      <c r="H337" s="90"/>
      <c r="I337" s="25"/>
      <c r="J337" s="26">
        <f>J338+J342</f>
        <v>1631526</v>
      </c>
      <c r="K337" s="26">
        <f t="shared" ref="K337:M337" si="549">K338+K342</f>
        <v>0</v>
      </c>
      <c r="L337" s="26">
        <f t="shared" si="549"/>
        <v>1363526</v>
      </c>
      <c r="M337" s="26">
        <f t="shared" si="549"/>
        <v>268000</v>
      </c>
      <c r="N337" s="26">
        <f>N338+N342</f>
        <v>0</v>
      </c>
      <c r="O337" s="26">
        <f t="shared" ref="O337" si="550">O338+O342</f>
        <v>0</v>
      </c>
      <c r="P337" s="26">
        <f t="shared" ref="P337" si="551">P338+P342</f>
        <v>0</v>
      </c>
      <c r="Q337" s="26">
        <f t="shared" ref="Q337" si="552">Q338+Q342</f>
        <v>0</v>
      </c>
      <c r="R337" s="26">
        <f>R338+R342</f>
        <v>1631526</v>
      </c>
      <c r="S337" s="26">
        <f t="shared" ref="S337" si="553">S338+S342</f>
        <v>0</v>
      </c>
      <c r="T337" s="26">
        <f t="shared" ref="T337" si="554">T338+T342</f>
        <v>1363526</v>
      </c>
      <c r="U337" s="26">
        <f t="shared" ref="U337" si="555">U338+U342</f>
        <v>268000</v>
      </c>
      <c r="V337" s="26"/>
      <c r="W337" s="26"/>
      <c r="X337" s="26"/>
      <c r="Y337" s="26"/>
      <c r="Z337" s="26"/>
      <c r="AA337" s="26"/>
      <c r="AB337" s="26"/>
      <c r="AC337" s="26"/>
      <c r="AD337" s="26">
        <f t="shared" ref="AD337:AQ337" si="556">AD338+AD342</f>
        <v>3724298</v>
      </c>
      <c r="AE337" s="26">
        <f t="shared" ref="AE337:AG337" si="557">AE338+AE342</f>
        <v>2906440</v>
      </c>
      <c r="AF337" s="26">
        <f t="shared" si="557"/>
        <v>549858</v>
      </c>
      <c r="AG337" s="26">
        <f t="shared" si="557"/>
        <v>268000</v>
      </c>
      <c r="AH337" s="26">
        <f t="shared" ref="AH337:AP337" si="558">AH338+AH342</f>
        <v>0</v>
      </c>
      <c r="AI337" s="26">
        <f t="shared" si="558"/>
        <v>0</v>
      </c>
      <c r="AJ337" s="26">
        <f t="shared" si="558"/>
        <v>0</v>
      </c>
      <c r="AK337" s="26">
        <f t="shared" si="558"/>
        <v>0</v>
      </c>
      <c r="AL337" s="26">
        <f t="shared" si="558"/>
        <v>3724298</v>
      </c>
      <c r="AM337" s="26">
        <f t="shared" si="558"/>
        <v>2906440</v>
      </c>
      <c r="AN337" s="26">
        <f t="shared" si="558"/>
        <v>549858</v>
      </c>
      <c r="AO337" s="26">
        <f t="shared" si="558"/>
        <v>268000</v>
      </c>
      <c r="AP337" s="26">
        <f t="shared" si="558"/>
        <v>0</v>
      </c>
      <c r="AQ337" s="26">
        <f t="shared" si="556"/>
        <v>788500</v>
      </c>
      <c r="AR337" s="26">
        <f t="shared" ref="AR337:AT337" si="559">AR338+AR342</f>
        <v>0</v>
      </c>
      <c r="AS337" s="26">
        <f t="shared" si="559"/>
        <v>520500</v>
      </c>
      <c r="AT337" s="26">
        <f t="shared" si="559"/>
        <v>268000</v>
      </c>
      <c r="AU337" s="26">
        <f t="shared" ref="AU337:AX337" si="560">AU338+AU342</f>
        <v>0</v>
      </c>
      <c r="AV337" s="26">
        <f t="shared" si="560"/>
        <v>0</v>
      </c>
      <c r="AW337" s="26">
        <f t="shared" si="560"/>
        <v>0</v>
      </c>
      <c r="AX337" s="26">
        <f t="shared" si="560"/>
        <v>0</v>
      </c>
      <c r="AY337" s="26">
        <f>AY338+AY342</f>
        <v>788500</v>
      </c>
      <c r="AZ337" s="26">
        <f t="shared" ref="AZ337:BB337" si="561">AZ338+AZ342</f>
        <v>0</v>
      </c>
      <c r="BA337" s="26">
        <f t="shared" si="561"/>
        <v>520500</v>
      </c>
      <c r="BB337" s="26">
        <f t="shared" si="561"/>
        <v>268000</v>
      </c>
    </row>
    <row r="338" spans="1:54" s="109" customFormat="1" hidden="1" x14ac:dyDescent="0.25">
      <c r="A338" s="181" t="s">
        <v>415</v>
      </c>
      <c r="B338" s="146"/>
      <c r="C338" s="146"/>
      <c r="D338" s="146"/>
      <c r="E338" s="120"/>
      <c r="F338" s="143" t="s">
        <v>139</v>
      </c>
      <c r="G338" s="143" t="s">
        <v>11</v>
      </c>
      <c r="H338" s="90"/>
      <c r="I338" s="25"/>
      <c r="J338" s="110">
        <f>J339</f>
        <v>843026</v>
      </c>
      <c r="K338" s="110">
        <f t="shared" ref="K338:M338" si="562">K339</f>
        <v>0</v>
      </c>
      <c r="L338" s="110">
        <f t="shared" si="562"/>
        <v>843026</v>
      </c>
      <c r="M338" s="110">
        <f t="shared" si="562"/>
        <v>0</v>
      </c>
      <c r="N338" s="110">
        <f>N339</f>
        <v>0</v>
      </c>
      <c r="O338" s="110">
        <f t="shared" ref="O338" si="563">O339</f>
        <v>0</v>
      </c>
      <c r="P338" s="110">
        <f t="shared" ref="P338" si="564">P339</f>
        <v>0</v>
      </c>
      <c r="Q338" s="110">
        <f t="shared" ref="Q338" si="565">Q339</f>
        <v>0</v>
      </c>
      <c r="R338" s="110">
        <f>R339</f>
        <v>843026</v>
      </c>
      <c r="S338" s="110">
        <f t="shared" ref="S338" si="566">S339</f>
        <v>0</v>
      </c>
      <c r="T338" s="110">
        <f t="shared" ref="T338" si="567">T339</f>
        <v>843026</v>
      </c>
      <c r="U338" s="110">
        <f t="shared" ref="U338" si="568">U339</f>
        <v>0</v>
      </c>
      <c r="V338" s="110"/>
      <c r="W338" s="110"/>
      <c r="X338" s="110"/>
      <c r="Y338" s="110"/>
      <c r="Z338" s="110"/>
      <c r="AA338" s="110"/>
      <c r="AB338" s="110"/>
      <c r="AC338" s="110"/>
      <c r="AD338" s="110">
        <f t="shared" ref="AD338:AX338" si="569">AD339</f>
        <v>0</v>
      </c>
      <c r="AE338" s="110">
        <f t="shared" si="569"/>
        <v>0</v>
      </c>
      <c r="AF338" s="110">
        <f t="shared" si="569"/>
        <v>0</v>
      </c>
      <c r="AG338" s="110">
        <f t="shared" si="569"/>
        <v>0</v>
      </c>
      <c r="AH338" s="110">
        <f t="shared" si="569"/>
        <v>0</v>
      </c>
      <c r="AI338" s="110">
        <f t="shared" si="569"/>
        <v>0</v>
      </c>
      <c r="AJ338" s="110">
        <f t="shared" si="569"/>
        <v>0</v>
      </c>
      <c r="AK338" s="110">
        <f t="shared" si="569"/>
        <v>0</v>
      </c>
      <c r="AL338" s="110">
        <f t="shared" si="569"/>
        <v>0</v>
      </c>
      <c r="AM338" s="110">
        <f t="shared" si="569"/>
        <v>0</v>
      </c>
      <c r="AN338" s="110">
        <f t="shared" si="569"/>
        <v>0</v>
      </c>
      <c r="AO338" s="110">
        <f t="shared" si="569"/>
        <v>0</v>
      </c>
      <c r="AP338" s="110">
        <f t="shared" si="569"/>
        <v>0</v>
      </c>
      <c r="AQ338" s="110">
        <f t="shared" si="569"/>
        <v>0</v>
      </c>
      <c r="AR338" s="110">
        <f t="shared" si="569"/>
        <v>0</v>
      </c>
      <c r="AS338" s="110">
        <f t="shared" si="569"/>
        <v>0</v>
      </c>
      <c r="AT338" s="110">
        <f t="shared" si="569"/>
        <v>0</v>
      </c>
      <c r="AU338" s="110">
        <f t="shared" si="569"/>
        <v>0</v>
      </c>
      <c r="AV338" s="110">
        <f t="shared" si="569"/>
        <v>0</v>
      </c>
      <c r="AW338" s="110">
        <f t="shared" si="569"/>
        <v>0</v>
      </c>
      <c r="AX338" s="110">
        <f t="shared" si="569"/>
        <v>0</v>
      </c>
      <c r="AY338" s="110">
        <f>AY339</f>
        <v>0</v>
      </c>
      <c r="AZ338" s="110">
        <f t="shared" ref="AZ338:BB338" si="570">AZ339</f>
        <v>0</v>
      </c>
      <c r="BA338" s="110">
        <f t="shared" si="570"/>
        <v>0</v>
      </c>
      <c r="BB338" s="110">
        <f t="shared" si="570"/>
        <v>0</v>
      </c>
    </row>
    <row r="339" spans="1:54" s="109" customFormat="1" ht="45" hidden="1" x14ac:dyDescent="0.25">
      <c r="A339" s="155" t="s">
        <v>416</v>
      </c>
      <c r="B339" s="35"/>
      <c r="C339" s="35"/>
      <c r="D339" s="35"/>
      <c r="E339" s="120">
        <v>851</v>
      </c>
      <c r="F339" s="143" t="s">
        <v>139</v>
      </c>
      <c r="G339" s="143" t="s">
        <v>11</v>
      </c>
      <c r="H339" s="148" t="s">
        <v>417</v>
      </c>
      <c r="I339" s="143"/>
      <c r="J339" s="110">
        <f t="shared" ref="J339:BB340" si="571">J340</f>
        <v>843026</v>
      </c>
      <c r="K339" s="110">
        <f t="shared" si="571"/>
        <v>0</v>
      </c>
      <c r="L339" s="110">
        <f t="shared" si="571"/>
        <v>843026</v>
      </c>
      <c r="M339" s="110">
        <f t="shared" si="571"/>
        <v>0</v>
      </c>
      <c r="N339" s="110">
        <f t="shared" si="571"/>
        <v>0</v>
      </c>
      <c r="O339" s="110">
        <f t="shared" si="571"/>
        <v>0</v>
      </c>
      <c r="P339" s="110">
        <f t="shared" si="571"/>
        <v>0</v>
      </c>
      <c r="Q339" s="110">
        <f t="shared" si="571"/>
        <v>0</v>
      </c>
      <c r="R339" s="110">
        <f t="shared" si="571"/>
        <v>843026</v>
      </c>
      <c r="S339" s="110">
        <f t="shared" si="571"/>
        <v>0</v>
      </c>
      <c r="T339" s="110">
        <f t="shared" si="571"/>
        <v>843026</v>
      </c>
      <c r="U339" s="110">
        <f t="shared" si="571"/>
        <v>0</v>
      </c>
      <c r="V339" s="110"/>
      <c r="W339" s="110"/>
      <c r="X339" s="110"/>
      <c r="Y339" s="110"/>
      <c r="Z339" s="110"/>
      <c r="AA339" s="110"/>
      <c r="AB339" s="110"/>
      <c r="AC339" s="110"/>
      <c r="AD339" s="110">
        <f t="shared" si="571"/>
        <v>0</v>
      </c>
      <c r="AE339" s="110">
        <f t="shared" si="571"/>
        <v>0</v>
      </c>
      <c r="AF339" s="110">
        <f t="shared" si="571"/>
        <v>0</v>
      </c>
      <c r="AG339" s="110">
        <f t="shared" si="571"/>
        <v>0</v>
      </c>
      <c r="AH339" s="110">
        <f t="shared" si="571"/>
        <v>0</v>
      </c>
      <c r="AI339" s="110">
        <f t="shared" si="571"/>
        <v>0</v>
      </c>
      <c r="AJ339" s="110">
        <f t="shared" si="571"/>
        <v>0</v>
      </c>
      <c r="AK339" s="110">
        <f t="shared" si="571"/>
        <v>0</v>
      </c>
      <c r="AL339" s="110">
        <f t="shared" si="571"/>
        <v>0</v>
      </c>
      <c r="AM339" s="110">
        <f t="shared" si="571"/>
        <v>0</v>
      </c>
      <c r="AN339" s="110">
        <f t="shared" si="571"/>
        <v>0</v>
      </c>
      <c r="AO339" s="110">
        <f t="shared" si="571"/>
        <v>0</v>
      </c>
      <c r="AP339" s="110">
        <f t="shared" si="571"/>
        <v>0</v>
      </c>
      <c r="AQ339" s="110">
        <f t="shared" si="571"/>
        <v>0</v>
      </c>
      <c r="AR339" s="110">
        <f t="shared" si="571"/>
        <v>0</v>
      </c>
      <c r="AS339" s="110">
        <f t="shared" si="571"/>
        <v>0</v>
      </c>
      <c r="AT339" s="110">
        <f t="shared" si="571"/>
        <v>0</v>
      </c>
      <c r="AU339" s="110">
        <f t="shared" si="571"/>
        <v>0</v>
      </c>
      <c r="AV339" s="110">
        <f t="shared" si="571"/>
        <v>0</v>
      </c>
      <c r="AW339" s="110">
        <f t="shared" si="571"/>
        <v>0</v>
      </c>
      <c r="AX339" s="110">
        <f t="shared" si="571"/>
        <v>0</v>
      </c>
      <c r="AY339" s="110">
        <f t="shared" si="571"/>
        <v>0</v>
      </c>
      <c r="AZ339" s="110">
        <f t="shared" si="571"/>
        <v>0</v>
      </c>
      <c r="BA339" s="110">
        <f t="shared" si="571"/>
        <v>0</v>
      </c>
      <c r="BB339" s="110">
        <f t="shared" si="571"/>
        <v>0</v>
      </c>
    </row>
    <row r="340" spans="1:54" s="109" customFormat="1" ht="60" hidden="1" x14ac:dyDescent="0.25">
      <c r="A340" s="35" t="s">
        <v>22</v>
      </c>
      <c r="B340" s="35"/>
      <c r="C340" s="35"/>
      <c r="D340" s="35"/>
      <c r="E340" s="120">
        <v>851</v>
      </c>
      <c r="F340" s="143" t="s">
        <v>139</v>
      </c>
      <c r="G340" s="143" t="s">
        <v>11</v>
      </c>
      <c r="H340" s="148" t="s">
        <v>417</v>
      </c>
      <c r="I340" s="143" t="s">
        <v>23</v>
      </c>
      <c r="J340" s="110">
        <f t="shared" si="571"/>
        <v>843026</v>
      </c>
      <c r="K340" s="110">
        <f t="shared" si="571"/>
        <v>0</v>
      </c>
      <c r="L340" s="110">
        <f t="shared" si="571"/>
        <v>843026</v>
      </c>
      <c r="M340" s="110">
        <f t="shared" si="571"/>
        <v>0</v>
      </c>
      <c r="N340" s="110">
        <f t="shared" si="571"/>
        <v>0</v>
      </c>
      <c r="O340" s="110">
        <f t="shared" si="571"/>
        <v>0</v>
      </c>
      <c r="P340" s="110">
        <f t="shared" si="571"/>
        <v>0</v>
      </c>
      <c r="Q340" s="110">
        <f t="shared" si="571"/>
        <v>0</v>
      </c>
      <c r="R340" s="110">
        <f t="shared" si="571"/>
        <v>843026</v>
      </c>
      <c r="S340" s="110">
        <f t="shared" si="571"/>
        <v>0</v>
      </c>
      <c r="T340" s="110">
        <f t="shared" si="571"/>
        <v>843026</v>
      </c>
      <c r="U340" s="110">
        <f t="shared" si="571"/>
        <v>0</v>
      </c>
      <c r="V340" s="110"/>
      <c r="W340" s="110"/>
      <c r="X340" s="110"/>
      <c r="Y340" s="110"/>
      <c r="Z340" s="110"/>
      <c r="AA340" s="110"/>
      <c r="AB340" s="110"/>
      <c r="AC340" s="110"/>
      <c r="AD340" s="110">
        <f t="shared" si="571"/>
        <v>0</v>
      </c>
      <c r="AE340" s="110">
        <f t="shared" si="571"/>
        <v>0</v>
      </c>
      <c r="AF340" s="110">
        <f t="shared" si="571"/>
        <v>0</v>
      </c>
      <c r="AG340" s="110">
        <f t="shared" si="571"/>
        <v>0</v>
      </c>
      <c r="AH340" s="110">
        <f t="shared" si="571"/>
        <v>0</v>
      </c>
      <c r="AI340" s="110">
        <f t="shared" si="571"/>
        <v>0</v>
      </c>
      <c r="AJ340" s="110">
        <f t="shared" si="571"/>
        <v>0</v>
      </c>
      <c r="AK340" s="110">
        <f t="shared" si="571"/>
        <v>0</v>
      </c>
      <c r="AL340" s="110">
        <f t="shared" si="571"/>
        <v>0</v>
      </c>
      <c r="AM340" s="110">
        <f t="shared" si="571"/>
        <v>0</v>
      </c>
      <c r="AN340" s="110">
        <f t="shared" si="571"/>
        <v>0</v>
      </c>
      <c r="AO340" s="110">
        <f t="shared" si="571"/>
        <v>0</v>
      </c>
      <c r="AP340" s="110">
        <f t="shared" si="571"/>
        <v>0</v>
      </c>
      <c r="AQ340" s="110">
        <f t="shared" si="571"/>
        <v>0</v>
      </c>
      <c r="AR340" s="110">
        <f t="shared" si="571"/>
        <v>0</v>
      </c>
      <c r="AS340" s="110">
        <f t="shared" si="571"/>
        <v>0</v>
      </c>
      <c r="AT340" s="110">
        <f t="shared" si="571"/>
        <v>0</v>
      </c>
      <c r="AU340" s="110">
        <f t="shared" si="571"/>
        <v>0</v>
      </c>
      <c r="AV340" s="110">
        <f t="shared" si="571"/>
        <v>0</v>
      </c>
      <c r="AW340" s="110">
        <f t="shared" si="571"/>
        <v>0</v>
      </c>
      <c r="AX340" s="110">
        <f t="shared" si="571"/>
        <v>0</v>
      </c>
      <c r="AY340" s="110">
        <f t="shared" si="571"/>
        <v>0</v>
      </c>
      <c r="AZ340" s="110">
        <f t="shared" si="571"/>
        <v>0</v>
      </c>
      <c r="BA340" s="110">
        <f t="shared" si="571"/>
        <v>0</v>
      </c>
      <c r="BB340" s="110">
        <f t="shared" si="571"/>
        <v>0</v>
      </c>
    </row>
    <row r="341" spans="1:54" s="109" customFormat="1" ht="75" hidden="1" x14ac:dyDescent="0.25">
      <c r="A341" s="35" t="s">
        <v>9</v>
      </c>
      <c r="B341" s="35"/>
      <c r="C341" s="35"/>
      <c r="D341" s="35"/>
      <c r="E341" s="120">
        <v>851</v>
      </c>
      <c r="F341" s="143" t="s">
        <v>139</v>
      </c>
      <c r="G341" s="143" t="s">
        <v>11</v>
      </c>
      <c r="H341" s="148" t="s">
        <v>417</v>
      </c>
      <c r="I341" s="143" t="s">
        <v>24</v>
      </c>
      <c r="J341" s="110">
        <f>'6.ВС'!J198</f>
        <v>843026</v>
      </c>
      <c r="K341" s="110">
        <f>'6.ВС'!K198</f>
        <v>0</v>
      </c>
      <c r="L341" s="110">
        <f>'6.ВС'!L198</f>
        <v>843026</v>
      </c>
      <c r="M341" s="110">
        <f>'6.ВС'!M198</f>
        <v>0</v>
      </c>
      <c r="N341" s="110">
        <f>'6.ВС'!N198</f>
        <v>0</v>
      </c>
      <c r="O341" s="110">
        <f>'6.ВС'!O198</f>
        <v>0</v>
      </c>
      <c r="P341" s="110">
        <f>'6.ВС'!P198</f>
        <v>0</v>
      </c>
      <c r="Q341" s="110">
        <f>'6.ВС'!Q198</f>
        <v>0</v>
      </c>
      <c r="R341" s="110">
        <f>'6.ВС'!R198</f>
        <v>843026</v>
      </c>
      <c r="S341" s="110">
        <f>'6.ВС'!S198</f>
        <v>0</v>
      </c>
      <c r="T341" s="110">
        <f>'6.ВС'!T198</f>
        <v>843026</v>
      </c>
      <c r="U341" s="110">
        <f>'6.ВС'!U198</f>
        <v>0</v>
      </c>
      <c r="V341" s="110"/>
      <c r="W341" s="110"/>
      <c r="X341" s="110"/>
      <c r="Y341" s="110"/>
      <c r="Z341" s="110"/>
      <c r="AA341" s="110"/>
      <c r="AB341" s="110"/>
      <c r="AC341" s="110"/>
      <c r="AD341" s="110">
        <f>'6.ВС'!AE198</f>
        <v>0</v>
      </c>
      <c r="AE341" s="110">
        <f>'6.ВС'!AF198</f>
        <v>0</v>
      </c>
      <c r="AF341" s="110">
        <f>'6.ВС'!AG198</f>
        <v>0</v>
      </c>
      <c r="AG341" s="110">
        <f>'6.ВС'!AH198</f>
        <v>0</v>
      </c>
      <c r="AH341" s="110">
        <f>'6.ВС'!AI198</f>
        <v>0</v>
      </c>
      <c r="AI341" s="110">
        <f>'6.ВС'!AJ198</f>
        <v>0</v>
      </c>
      <c r="AJ341" s="110">
        <f>'6.ВС'!AK198</f>
        <v>0</v>
      </c>
      <c r="AK341" s="110">
        <f>'6.ВС'!AL198</f>
        <v>0</v>
      </c>
      <c r="AL341" s="110">
        <f>'6.ВС'!AM198</f>
        <v>0</v>
      </c>
      <c r="AM341" s="110">
        <f>'6.ВС'!AN198</f>
        <v>0</v>
      </c>
      <c r="AN341" s="110">
        <f>'6.ВС'!AO198</f>
        <v>0</v>
      </c>
      <c r="AO341" s="110">
        <f>'6.ВС'!AP198</f>
        <v>0</v>
      </c>
      <c r="AP341" s="110">
        <f>'6.ВС'!AQ198</f>
        <v>0</v>
      </c>
      <c r="AQ341" s="110">
        <f>'6.ВС'!AR198</f>
        <v>0</v>
      </c>
      <c r="AR341" s="110">
        <f>'6.ВС'!AS198</f>
        <v>0</v>
      </c>
      <c r="AS341" s="110">
        <f>'6.ВС'!AT198</f>
        <v>0</v>
      </c>
      <c r="AT341" s="110">
        <f>'6.ВС'!AU198</f>
        <v>0</v>
      </c>
      <c r="AU341" s="110">
        <f>'6.ВС'!AV198</f>
        <v>0</v>
      </c>
      <c r="AV341" s="110">
        <f>'6.ВС'!AW198</f>
        <v>0</v>
      </c>
      <c r="AW341" s="110">
        <f>'6.ВС'!AX198</f>
        <v>0</v>
      </c>
      <c r="AX341" s="110">
        <f>'6.ВС'!AY198</f>
        <v>0</v>
      </c>
      <c r="AY341" s="110">
        <f>'6.ВС'!AR198</f>
        <v>0</v>
      </c>
      <c r="AZ341" s="110">
        <f>'6.ВС'!AS198</f>
        <v>0</v>
      </c>
      <c r="BA341" s="110">
        <f>'6.ВС'!AT198</f>
        <v>0</v>
      </c>
      <c r="BB341" s="110">
        <f>'6.ВС'!AU198</f>
        <v>0</v>
      </c>
    </row>
    <row r="342" spans="1:54" s="109" customFormat="1" hidden="1" x14ac:dyDescent="0.25">
      <c r="A342" s="179" t="s">
        <v>140</v>
      </c>
      <c r="B342" s="154"/>
      <c r="C342" s="154"/>
      <c r="D342" s="154"/>
      <c r="E342" s="120">
        <v>851</v>
      </c>
      <c r="F342" s="25" t="s">
        <v>139</v>
      </c>
      <c r="G342" s="25" t="s">
        <v>56</v>
      </c>
      <c r="H342" s="90"/>
      <c r="I342" s="25"/>
      <c r="J342" s="26">
        <f t="shared" ref="J342:AQ342" si="572">J343+J348+J356+J353+J361</f>
        <v>788500</v>
      </c>
      <c r="K342" s="26">
        <f t="shared" ref="K342:N342" si="573">K343+K348+K356+K353+K361</f>
        <v>0</v>
      </c>
      <c r="L342" s="26">
        <f t="shared" si="573"/>
        <v>520500</v>
      </c>
      <c r="M342" s="26">
        <f t="shared" si="573"/>
        <v>268000</v>
      </c>
      <c r="N342" s="26">
        <f t="shared" si="573"/>
        <v>0</v>
      </c>
      <c r="O342" s="26">
        <f t="shared" ref="O342:U342" si="574">O343+O348+O356+O353+O361</f>
        <v>0</v>
      </c>
      <c r="P342" s="26">
        <f t="shared" si="574"/>
        <v>0</v>
      </c>
      <c r="Q342" s="26">
        <f t="shared" si="574"/>
        <v>0</v>
      </c>
      <c r="R342" s="26">
        <f t="shared" si="574"/>
        <v>788500</v>
      </c>
      <c r="S342" s="26">
        <f t="shared" si="574"/>
        <v>0</v>
      </c>
      <c r="T342" s="26">
        <f t="shared" si="574"/>
        <v>520500</v>
      </c>
      <c r="U342" s="26">
        <f t="shared" si="574"/>
        <v>268000</v>
      </c>
      <c r="V342" s="26"/>
      <c r="W342" s="26"/>
      <c r="X342" s="26"/>
      <c r="Y342" s="26"/>
      <c r="Z342" s="26"/>
      <c r="AA342" s="26"/>
      <c r="AB342" s="26"/>
      <c r="AC342" s="26"/>
      <c r="AD342" s="26">
        <f t="shared" si="572"/>
        <v>3724298</v>
      </c>
      <c r="AE342" s="26">
        <f t="shared" ref="AE342:AG342" si="575">AE343+AE348+AE356+AE353+AE361</f>
        <v>2906440</v>
      </c>
      <c r="AF342" s="26">
        <f t="shared" si="575"/>
        <v>549858</v>
      </c>
      <c r="AG342" s="26">
        <f t="shared" si="575"/>
        <v>268000</v>
      </c>
      <c r="AH342" s="26">
        <f t="shared" ref="AH342:AP342" si="576">AH343+AH348+AH356+AH353+AH361</f>
        <v>0</v>
      </c>
      <c r="AI342" s="26">
        <f t="shared" si="576"/>
        <v>0</v>
      </c>
      <c r="AJ342" s="26">
        <f t="shared" si="576"/>
        <v>0</v>
      </c>
      <c r="AK342" s="26">
        <f t="shared" si="576"/>
        <v>0</v>
      </c>
      <c r="AL342" s="26">
        <f t="shared" si="576"/>
        <v>3724298</v>
      </c>
      <c r="AM342" s="26">
        <f t="shared" si="576"/>
        <v>2906440</v>
      </c>
      <c r="AN342" s="26">
        <f t="shared" si="576"/>
        <v>549858</v>
      </c>
      <c r="AO342" s="26">
        <f t="shared" si="576"/>
        <v>268000</v>
      </c>
      <c r="AP342" s="26">
        <f t="shared" si="576"/>
        <v>0</v>
      </c>
      <c r="AQ342" s="26">
        <f t="shared" si="572"/>
        <v>788500</v>
      </c>
      <c r="AR342" s="26">
        <f t="shared" ref="AR342:BB342" si="577">AR343+AR348+AR356+AR353+AR361</f>
        <v>0</v>
      </c>
      <c r="AS342" s="26">
        <f t="shared" si="577"/>
        <v>520500</v>
      </c>
      <c r="AT342" s="26">
        <f t="shared" si="577"/>
        <v>268000</v>
      </c>
      <c r="AU342" s="26">
        <f t="shared" ref="AU342:AX342" si="578">AU343+AU348+AU356+AU353+AU361</f>
        <v>0</v>
      </c>
      <c r="AV342" s="26">
        <f t="shared" si="578"/>
        <v>0</v>
      </c>
      <c r="AW342" s="26">
        <f t="shared" si="578"/>
        <v>0</v>
      </c>
      <c r="AX342" s="26">
        <f t="shared" si="578"/>
        <v>0</v>
      </c>
      <c r="AY342" s="26">
        <f t="shared" si="577"/>
        <v>788500</v>
      </c>
      <c r="AZ342" s="26">
        <f t="shared" si="577"/>
        <v>0</v>
      </c>
      <c r="BA342" s="26">
        <f t="shared" si="577"/>
        <v>520500</v>
      </c>
      <c r="BB342" s="26">
        <f t="shared" si="577"/>
        <v>268000</v>
      </c>
    </row>
    <row r="343" spans="1:54" s="160" customFormat="1" ht="45" hidden="1" x14ac:dyDescent="0.25">
      <c r="A343" s="155" t="s">
        <v>141</v>
      </c>
      <c r="B343" s="35"/>
      <c r="C343" s="35"/>
      <c r="D343" s="35"/>
      <c r="E343" s="120">
        <v>851</v>
      </c>
      <c r="F343" s="143" t="s">
        <v>139</v>
      </c>
      <c r="G343" s="143" t="s">
        <v>56</v>
      </c>
      <c r="H343" s="148" t="s">
        <v>142</v>
      </c>
      <c r="I343" s="143"/>
      <c r="J343" s="110">
        <f t="shared" ref="J343" si="579">J344+J346</f>
        <v>99900</v>
      </c>
      <c r="K343" s="110">
        <f t="shared" ref="K343:N343" si="580">K344+K346</f>
        <v>0</v>
      </c>
      <c r="L343" s="110">
        <f t="shared" si="580"/>
        <v>99900</v>
      </c>
      <c r="M343" s="110">
        <f t="shared" si="580"/>
        <v>0</v>
      </c>
      <c r="N343" s="110">
        <f t="shared" si="580"/>
        <v>0</v>
      </c>
      <c r="O343" s="110">
        <f t="shared" ref="O343:U343" si="581">O344+O346</f>
        <v>0</v>
      </c>
      <c r="P343" s="110">
        <f t="shared" si="581"/>
        <v>0</v>
      </c>
      <c r="Q343" s="110">
        <f t="shared" si="581"/>
        <v>0</v>
      </c>
      <c r="R343" s="110">
        <f t="shared" si="581"/>
        <v>99900</v>
      </c>
      <c r="S343" s="110">
        <f t="shared" si="581"/>
        <v>0</v>
      </c>
      <c r="T343" s="110">
        <f t="shared" si="581"/>
        <v>99900</v>
      </c>
      <c r="U343" s="110">
        <f t="shared" si="581"/>
        <v>0</v>
      </c>
      <c r="V343" s="110"/>
      <c r="W343" s="110"/>
      <c r="X343" s="110"/>
      <c r="Y343" s="110"/>
      <c r="Z343" s="110"/>
      <c r="AA343" s="110"/>
      <c r="AB343" s="110"/>
      <c r="AC343" s="110"/>
      <c r="AD343" s="110">
        <f t="shared" ref="AD343:AQ343" si="582">AD344+AD346</f>
        <v>99900</v>
      </c>
      <c r="AE343" s="110">
        <f t="shared" ref="AE343:AG343" si="583">AE344+AE346</f>
        <v>0</v>
      </c>
      <c r="AF343" s="110">
        <f t="shared" si="583"/>
        <v>99900</v>
      </c>
      <c r="AG343" s="110">
        <f t="shared" si="583"/>
        <v>0</v>
      </c>
      <c r="AH343" s="110">
        <f t="shared" ref="AH343:AP343" si="584">AH344+AH346</f>
        <v>0</v>
      </c>
      <c r="AI343" s="110">
        <f t="shared" si="584"/>
        <v>0</v>
      </c>
      <c r="AJ343" s="110">
        <f t="shared" si="584"/>
        <v>0</v>
      </c>
      <c r="AK343" s="110">
        <f t="shared" si="584"/>
        <v>0</v>
      </c>
      <c r="AL343" s="110">
        <f t="shared" si="584"/>
        <v>99900</v>
      </c>
      <c r="AM343" s="110">
        <f t="shared" si="584"/>
        <v>0</v>
      </c>
      <c r="AN343" s="110">
        <f t="shared" si="584"/>
        <v>99900</v>
      </c>
      <c r="AO343" s="110">
        <f t="shared" si="584"/>
        <v>0</v>
      </c>
      <c r="AP343" s="110">
        <f t="shared" si="584"/>
        <v>0</v>
      </c>
      <c r="AQ343" s="110">
        <f t="shared" si="582"/>
        <v>99900</v>
      </c>
      <c r="AR343" s="110">
        <f t="shared" ref="AR343:BB343" si="585">AR344+AR346</f>
        <v>0</v>
      </c>
      <c r="AS343" s="110">
        <f t="shared" si="585"/>
        <v>99900</v>
      </c>
      <c r="AT343" s="110">
        <f t="shared" si="585"/>
        <v>0</v>
      </c>
      <c r="AU343" s="110">
        <f t="shared" ref="AU343:AX343" si="586">AU344+AU346</f>
        <v>0</v>
      </c>
      <c r="AV343" s="110">
        <f t="shared" si="586"/>
        <v>0</v>
      </c>
      <c r="AW343" s="110">
        <f t="shared" si="586"/>
        <v>0</v>
      </c>
      <c r="AX343" s="110">
        <f t="shared" si="586"/>
        <v>0</v>
      </c>
      <c r="AY343" s="110">
        <f t="shared" si="585"/>
        <v>99900</v>
      </c>
      <c r="AZ343" s="110">
        <f t="shared" si="585"/>
        <v>0</v>
      </c>
      <c r="BA343" s="110">
        <f t="shared" si="585"/>
        <v>99900</v>
      </c>
      <c r="BB343" s="110">
        <f t="shared" si="585"/>
        <v>0</v>
      </c>
    </row>
    <row r="344" spans="1:54" s="160" customFormat="1" ht="165" hidden="1" x14ac:dyDescent="0.25">
      <c r="A344" s="111" t="s">
        <v>16</v>
      </c>
      <c r="B344" s="35"/>
      <c r="C344" s="35"/>
      <c r="D344" s="35"/>
      <c r="E344" s="120">
        <v>851</v>
      </c>
      <c r="F344" s="143" t="s">
        <v>139</v>
      </c>
      <c r="G344" s="143" t="s">
        <v>56</v>
      </c>
      <c r="H344" s="148" t="s">
        <v>142</v>
      </c>
      <c r="I344" s="143" t="s">
        <v>18</v>
      </c>
      <c r="J344" s="110">
        <f t="shared" ref="J344:BB344" si="587">J345</f>
        <v>26000</v>
      </c>
      <c r="K344" s="110">
        <f t="shared" si="587"/>
        <v>0</v>
      </c>
      <c r="L344" s="110">
        <f t="shared" si="587"/>
        <v>26000</v>
      </c>
      <c r="M344" s="110">
        <f t="shared" si="587"/>
        <v>0</v>
      </c>
      <c r="N344" s="110">
        <f t="shared" si="587"/>
        <v>0</v>
      </c>
      <c r="O344" s="110">
        <f t="shared" si="587"/>
        <v>0</v>
      </c>
      <c r="P344" s="110">
        <f t="shared" si="587"/>
        <v>0</v>
      </c>
      <c r="Q344" s="110">
        <f t="shared" si="587"/>
        <v>0</v>
      </c>
      <c r="R344" s="110">
        <f t="shared" si="587"/>
        <v>26000</v>
      </c>
      <c r="S344" s="110">
        <f t="shared" si="587"/>
        <v>0</v>
      </c>
      <c r="T344" s="110">
        <f t="shared" si="587"/>
        <v>26000</v>
      </c>
      <c r="U344" s="110">
        <f t="shared" si="587"/>
        <v>0</v>
      </c>
      <c r="V344" s="110"/>
      <c r="W344" s="110"/>
      <c r="X344" s="110"/>
      <c r="Y344" s="110"/>
      <c r="Z344" s="110"/>
      <c r="AA344" s="110"/>
      <c r="AB344" s="110"/>
      <c r="AC344" s="110"/>
      <c r="AD344" s="110">
        <f t="shared" si="587"/>
        <v>26000</v>
      </c>
      <c r="AE344" s="110">
        <f t="shared" si="587"/>
        <v>0</v>
      </c>
      <c r="AF344" s="110">
        <f t="shared" si="587"/>
        <v>26000</v>
      </c>
      <c r="AG344" s="110">
        <f t="shared" si="587"/>
        <v>0</v>
      </c>
      <c r="AH344" s="110">
        <f t="shared" si="587"/>
        <v>0</v>
      </c>
      <c r="AI344" s="110">
        <f t="shared" si="587"/>
        <v>0</v>
      </c>
      <c r="AJ344" s="110">
        <f t="shared" si="587"/>
        <v>0</v>
      </c>
      <c r="AK344" s="110">
        <f t="shared" si="587"/>
        <v>0</v>
      </c>
      <c r="AL344" s="110">
        <f t="shared" si="587"/>
        <v>26000</v>
      </c>
      <c r="AM344" s="110">
        <f t="shared" si="587"/>
        <v>0</v>
      </c>
      <c r="AN344" s="110">
        <f t="shared" si="587"/>
        <v>26000</v>
      </c>
      <c r="AO344" s="110">
        <f t="shared" si="587"/>
        <v>0</v>
      </c>
      <c r="AP344" s="110">
        <f t="shared" si="587"/>
        <v>0</v>
      </c>
      <c r="AQ344" s="110">
        <f t="shared" si="587"/>
        <v>26000</v>
      </c>
      <c r="AR344" s="110">
        <f t="shared" si="587"/>
        <v>0</v>
      </c>
      <c r="AS344" s="110">
        <f t="shared" si="587"/>
        <v>26000</v>
      </c>
      <c r="AT344" s="110">
        <f t="shared" si="587"/>
        <v>0</v>
      </c>
      <c r="AU344" s="110">
        <f t="shared" si="587"/>
        <v>0</v>
      </c>
      <c r="AV344" s="110">
        <f t="shared" si="587"/>
        <v>0</v>
      </c>
      <c r="AW344" s="110">
        <f t="shared" si="587"/>
        <v>0</v>
      </c>
      <c r="AX344" s="110">
        <f t="shared" si="587"/>
        <v>0</v>
      </c>
      <c r="AY344" s="110">
        <f t="shared" si="587"/>
        <v>26000</v>
      </c>
      <c r="AZ344" s="110">
        <f t="shared" si="587"/>
        <v>0</v>
      </c>
      <c r="BA344" s="110">
        <f t="shared" si="587"/>
        <v>26000</v>
      </c>
      <c r="BB344" s="110">
        <f t="shared" si="587"/>
        <v>0</v>
      </c>
    </row>
    <row r="345" spans="1:54" s="160" customFormat="1" ht="45" hidden="1" x14ac:dyDescent="0.25">
      <c r="A345" s="35" t="s">
        <v>7</v>
      </c>
      <c r="B345" s="35"/>
      <c r="C345" s="35"/>
      <c r="D345" s="35"/>
      <c r="E345" s="120">
        <v>851</v>
      </c>
      <c r="F345" s="143" t="s">
        <v>139</v>
      </c>
      <c r="G345" s="143" t="s">
        <v>56</v>
      </c>
      <c r="H345" s="148" t="s">
        <v>142</v>
      </c>
      <c r="I345" s="143" t="s">
        <v>67</v>
      </c>
      <c r="J345" s="110">
        <f>'6.ВС'!J202</f>
        <v>26000</v>
      </c>
      <c r="K345" s="110">
        <f>'6.ВС'!K202</f>
        <v>0</v>
      </c>
      <c r="L345" s="110">
        <f>'6.ВС'!L202</f>
        <v>26000</v>
      </c>
      <c r="M345" s="110">
        <f>'6.ВС'!M202</f>
        <v>0</v>
      </c>
      <c r="N345" s="110">
        <f>'6.ВС'!N202</f>
        <v>0</v>
      </c>
      <c r="O345" s="110">
        <f>'6.ВС'!O202</f>
        <v>0</v>
      </c>
      <c r="P345" s="110">
        <f>'6.ВС'!P202</f>
        <v>0</v>
      </c>
      <c r="Q345" s="110">
        <f>'6.ВС'!Q202</f>
        <v>0</v>
      </c>
      <c r="R345" s="110">
        <f>'6.ВС'!R202</f>
        <v>26000</v>
      </c>
      <c r="S345" s="110">
        <f>'6.ВС'!S202</f>
        <v>0</v>
      </c>
      <c r="T345" s="110">
        <f>'6.ВС'!T202</f>
        <v>26000</v>
      </c>
      <c r="U345" s="110">
        <f>'6.ВС'!U202</f>
        <v>0</v>
      </c>
      <c r="V345" s="110"/>
      <c r="W345" s="110"/>
      <c r="X345" s="110"/>
      <c r="Y345" s="110"/>
      <c r="Z345" s="110"/>
      <c r="AA345" s="110"/>
      <c r="AB345" s="110"/>
      <c r="AC345" s="110"/>
      <c r="AD345" s="110">
        <f>'6.ВС'!AE202</f>
        <v>26000</v>
      </c>
      <c r="AE345" s="110">
        <f>'6.ВС'!AF202</f>
        <v>0</v>
      </c>
      <c r="AF345" s="110">
        <f>'6.ВС'!AG202</f>
        <v>26000</v>
      </c>
      <c r="AG345" s="110">
        <f>'6.ВС'!AH202</f>
        <v>0</v>
      </c>
      <c r="AH345" s="110">
        <f>'6.ВС'!AI202</f>
        <v>0</v>
      </c>
      <c r="AI345" s="110">
        <f>'6.ВС'!AJ202</f>
        <v>0</v>
      </c>
      <c r="AJ345" s="110">
        <f>'6.ВС'!AK202</f>
        <v>0</v>
      </c>
      <c r="AK345" s="110">
        <f>'6.ВС'!AL202</f>
        <v>0</v>
      </c>
      <c r="AL345" s="110">
        <f>'6.ВС'!AM202</f>
        <v>26000</v>
      </c>
      <c r="AM345" s="110">
        <f>'6.ВС'!AN202</f>
        <v>0</v>
      </c>
      <c r="AN345" s="110">
        <f>'6.ВС'!AO202</f>
        <v>26000</v>
      </c>
      <c r="AO345" s="110">
        <f>'6.ВС'!AP202</f>
        <v>0</v>
      </c>
      <c r="AP345" s="110">
        <f>'6.ВС'!AQ202</f>
        <v>0</v>
      </c>
      <c r="AQ345" s="110">
        <f>'6.ВС'!AR202</f>
        <v>26000</v>
      </c>
      <c r="AR345" s="110">
        <f>'6.ВС'!AS202</f>
        <v>0</v>
      </c>
      <c r="AS345" s="110">
        <f>'6.ВС'!AT202</f>
        <v>26000</v>
      </c>
      <c r="AT345" s="110">
        <f>'6.ВС'!AU202</f>
        <v>0</v>
      </c>
      <c r="AU345" s="110">
        <f>'6.ВС'!AV202</f>
        <v>0</v>
      </c>
      <c r="AV345" s="110">
        <f>'6.ВС'!AW202</f>
        <v>0</v>
      </c>
      <c r="AW345" s="110">
        <f>'6.ВС'!AX202</f>
        <v>0</v>
      </c>
      <c r="AX345" s="110">
        <f>'6.ВС'!AY202</f>
        <v>0</v>
      </c>
      <c r="AY345" s="110">
        <f>'6.ВС'!AR202</f>
        <v>26000</v>
      </c>
      <c r="AZ345" s="110">
        <f>'6.ВС'!AS202</f>
        <v>0</v>
      </c>
      <c r="BA345" s="110">
        <f>'6.ВС'!AT202</f>
        <v>26000</v>
      </c>
      <c r="BB345" s="110">
        <f>'6.ВС'!AU202</f>
        <v>0</v>
      </c>
    </row>
    <row r="346" spans="1:54" s="109" customFormat="1" ht="60" hidden="1" x14ac:dyDescent="0.25">
      <c r="A346" s="35" t="s">
        <v>22</v>
      </c>
      <c r="B346" s="111"/>
      <c r="C346" s="111"/>
      <c r="D346" s="111"/>
      <c r="E346" s="120">
        <v>851</v>
      </c>
      <c r="F346" s="143" t="s">
        <v>139</v>
      </c>
      <c r="G346" s="143" t="s">
        <v>56</v>
      </c>
      <c r="H346" s="148" t="s">
        <v>142</v>
      </c>
      <c r="I346" s="143" t="s">
        <v>23</v>
      </c>
      <c r="J346" s="110">
        <f t="shared" ref="J346:BB346" si="588">J347</f>
        <v>73900</v>
      </c>
      <c r="K346" s="110">
        <f t="shared" si="588"/>
        <v>0</v>
      </c>
      <c r="L346" s="110">
        <f t="shared" si="588"/>
        <v>73900</v>
      </c>
      <c r="M346" s="110">
        <f t="shared" si="588"/>
        <v>0</v>
      </c>
      <c r="N346" s="110">
        <f t="shared" si="588"/>
        <v>0</v>
      </c>
      <c r="O346" s="110">
        <f t="shared" si="588"/>
        <v>0</v>
      </c>
      <c r="P346" s="110">
        <f t="shared" si="588"/>
        <v>0</v>
      </c>
      <c r="Q346" s="110">
        <f t="shared" si="588"/>
        <v>0</v>
      </c>
      <c r="R346" s="110">
        <f t="shared" si="588"/>
        <v>73900</v>
      </c>
      <c r="S346" s="110">
        <f t="shared" si="588"/>
        <v>0</v>
      </c>
      <c r="T346" s="110">
        <f t="shared" si="588"/>
        <v>73900</v>
      </c>
      <c r="U346" s="110">
        <f t="shared" si="588"/>
        <v>0</v>
      </c>
      <c r="V346" s="110"/>
      <c r="W346" s="110"/>
      <c r="X346" s="110"/>
      <c r="Y346" s="110"/>
      <c r="Z346" s="110"/>
      <c r="AA346" s="110"/>
      <c r="AB346" s="110"/>
      <c r="AC346" s="110"/>
      <c r="AD346" s="110">
        <f t="shared" si="588"/>
        <v>73900</v>
      </c>
      <c r="AE346" s="110">
        <f t="shared" si="588"/>
        <v>0</v>
      </c>
      <c r="AF346" s="110">
        <f t="shared" si="588"/>
        <v>73900</v>
      </c>
      <c r="AG346" s="110">
        <f t="shared" si="588"/>
        <v>0</v>
      </c>
      <c r="AH346" s="110">
        <f t="shared" si="588"/>
        <v>0</v>
      </c>
      <c r="AI346" s="110">
        <f t="shared" si="588"/>
        <v>0</v>
      </c>
      <c r="AJ346" s="110">
        <f t="shared" si="588"/>
        <v>0</v>
      </c>
      <c r="AK346" s="110">
        <f t="shared" si="588"/>
        <v>0</v>
      </c>
      <c r="AL346" s="110">
        <f t="shared" si="588"/>
        <v>73900</v>
      </c>
      <c r="AM346" s="110">
        <f t="shared" si="588"/>
        <v>0</v>
      </c>
      <c r="AN346" s="110">
        <f t="shared" si="588"/>
        <v>73900</v>
      </c>
      <c r="AO346" s="110">
        <f t="shared" si="588"/>
        <v>0</v>
      </c>
      <c r="AP346" s="110">
        <f t="shared" si="588"/>
        <v>0</v>
      </c>
      <c r="AQ346" s="110">
        <f t="shared" si="588"/>
        <v>73900</v>
      </c>
      <c r="AR346" s="110">
        <f t="shared" si="588"/>
        <v>0</v>
      </c>
      <c r="AS346" s="110">
        <f t="shared" si="588"/>
        <v>73900</v>
      </c>
      <c r="AT346" s="110">
        <f t="shared" si="588"/>
        <v>0</v>
      </c>
      <c r="AU346" s="110">
        <f t="shared" si="588"/>
        <v>0</v>
      </c>
      <c r="AV346" s="110">
        <f t="shared" si="588"/>
        <v>0</v>
      </c>
      <c r="AW346" s="110">
        <f t="shared" si="588"/>
        <v>0</v>
      </c>
      <c r="AX346" s="110">
        <f t="shared" si="588"/>
        <v>0</v>
      </c>
      <c r="AY346" s="110">
        <f t="shared" si="588"/>
        <v>73900</v>
      </c>
      <c r="AZ346" s="110">
        <f t="shared" si="588"/>
        <v>0</v>
      </c>
      <c r="BA346" s="110">
        <f t="shared" si="588"/>
        <v>73900</v>
      </c>
      <c r="BB346" s="110">
        <f t="shared" si="588"/>
        <v>0</v>
      </c>
    </row>
    <row r="347" spans="1:54" s="109" customFormat="1" ht="75" hidden="1" x14ac:dyDescent="0.25">
      <c r="A347" s="35" t="s">
        <v>9</v>
      </c>
      <c r="B347" s="35"/>
      <c r="C347" s="35"/>
      <c r="D347" s="35"/>
      <c r="E347" s="120">
        <v>851</v>
      </c>
      <c r="F347" s="143" t="s">
        <v>139</v>
      </c>
      <c r="G347" s="143" t="s">
        <v>56</v>
      </c>
      <c r="H347" s="148" t="s">
        <v>142</v>
      </c>
      <c r="I347" s="143" t="s">
        <v>24</v>
      </c>
      <c r="J347" s="110">
        <f>'6.ВС'!J204</f>
        <v>73900</v>
      </c>
      <c r="K347" s="110">
        <f>'6.ВС'!K204</f>
        <v>0</v>
      </c>
      <c r="L347" s="110">
        <f>'6.ВС'!L204</f>
        <v>73900</v>
      </c>
      <c r="M347" s="110">
        <f>'6.ВС'!M204</f>
        <v>0</v>
      </c>
      <c r="N347" s="110">
        <f>'6.ВС'!N204</f>
        <v>0</v>
      </c>
      <c r="O347" s="110">
        <f>'6.ВС'!O204</f>
        <v>0</v>
      </c>
      <c r="P347" s="110">
        <f>'6.ВС'!P204</f>
        <v>0</v>
      </c>
      <c r="Q347" s="110">
        <f>'6.ВС'!Q204</f>
        <v>0</v>
      </c>
      <c r="R347" s="110">
        <f>'6.ВС'!R204</f>
        <v>73900</v>
      </c>
      <c r="S347" s="110">
        <f>'6.ВС'!S204</f>
        <v>0</v>
      </c>
      <c r="T347" s="110">
        <f>'6.ВС'!T204</f>
        <v>73900</v>
      </c>
      <c r="U347" s="110">
        <f>'6.ВС'!U204</f>
        <v>0</v>
      </c>
      <c r="V347" s="110"/>
      <c r="W347" s="110"/>
      <c r="X347" s="110"/>
      <c r="Y347" s="110"/>
      <c r="Z347" s="110"/>
      <c r="AA347" s="110"/>
      <c r="AB347" s="110"/>
      <c r="AC347" s="110"/>
      <c r="AD347" s="110">
        <f>'6.ВС'!AE204</f>
        <v>73900</v>
      </c>
      <c r="AE347" s="110">
        <f>'6.ВС'!AF204</f>
        <v>0</v>
      </c>
      <c r="AF347" s="110">
        <f>'6.ВС'!AG204</f>
        <v>73900</v>
      </c>
      <c r="AG347" s="110">
        <f>'6.ВС'!AH204</f>
        <v>0</v>
      </c>
      <c r="AH347" s="110">
        <f>'6.ВС'!AI204</f>
        <v>0</v>
      </c>
      <c r="AI347" s="110">
        <f>'6.ВС'!AJ204</f>
        <v>0</v>
      </c>
      <c r="AJ347" s="110">
        <f>'6.ВС'!AK204</f>
        <v>0</v>
      </c>
      <c r="AK347" s="110">
        <f>'6.ВС'!AL204</f>
        <v>0</v>
      </c>
      <c r="AL347" s="110">
        <f>'6.ВС'!AM204</f>
        <v>73900</v>
      </c>
      <c r="AM347" s="110">
        <f>'6.ВС'!AN204</f>
        <v>0</v>
      </c>
      <c r="AN347" s="110">
        <f>'6.ВС'!AO204</f>
        <v>73900</v>
      </c>
      <c r="AO347" s="110">
        <f>'6.ВС'!AP204</f>
        <v>0</v>
      </c>
      <c r="AP347" s="110">
        <f>'6.ВС'!AQ204</f>
        <v>0</v>
      </c>
      <c r="AQ347" s="110">
        <f>'6.ВС'!AR204</f>
        <v>73900</v>
      </c>
      <c r="AR347" s="110">
        <f>'6.ВС'!AS204</f>
        <v>0</v>
      </c>
      <c r="AS347" s="110">
        <f>'6.ВС'!AT204</f>
        <v>73900</v>
      </c>
      <c r="AT347" s="110">
        <f>'6.ВС'!AU204</f>
        <v>0</v>
      </c>
      <c r="AU347" s="110">
        <f>'6.ВС'!AV204</f>
        <v>0</v>
      </c>
      <c r="AV347" s="110">
        <f>'6.ВС'!AW204</f>
        <v>0</v>
      </c>
      <c r="AW347" s="110">
        <f>'6.ВС'!AX204</f>
        <v>0</v>
      </c>
      <c r="AX347" s="110">
        <f>'6.ВС'!AY204</f>
        <v>0</v>
      </c>
      <c r="AY347" s="110">
        <f>'6.ВС'!AR204</f>
        <v>73900</v>
      </c>
      <c r="AZ347" s="110">
        <f>'6.ВС'!AS204</f>
        <v>0</v>
      </c>
      <c r="BA347" s="110">
        <f>'6.ВС'!AT204</f>
        <v>73900</v>
      </c>
      <c r="BB347" s="110">
        <f>'6.ВС'!AU204</f>
        <v>0</v>
      </c>
    </row>
    <row r="348" spans="1:54" s="109" customFormat="1" ht="45" hidden="1" x14ac:dyDescent="0.25">
      <c r="A348" s="155" t="s">
        <v>143</v>
      </c>
      <c r="B348" s="154"/>
      <c r="C348" s="154"/>
      <c r="D348" s="154"/>
      <c r="E348" s="120">
        <v>851</v>
      </c>
      <c r="F348" s="143" t="s">
        <v>139</v>
      </c>
      <c r="G348" s="143" t="s">
        <v>56</v>
      </c>
      <c r="H348" s="148" t="s">
        <v>144</v>
      </c>
      <c r="I348" s="143"/>
      <c r="J348" s="110">
        <f t="shared" ref="J348" si="589">J351+J349</f>
        <v>410600</v>
      </c>
      <c r="K348" s="110">
        <f t="shared" ref="K348:N348" si="590">K351+K349</f>
        <v>0</v>
      </c>
      <c r="L348" s="110">
        <f t="shared" si="590"/>
        <v>410600</v>
      </c>
      <c r="M348" s="110">
        <f t="shared" si="590"/>
        <v>0</v>
      </c>
      <c r="N348" s="110">
        <f t="shared" si="590"/>
        <v>0</v>
      </c>
      <c r="O348" s="110">
        <f t="shared" ref="O348:U348" si="591">O351+O349</f>
        <v>0</v>
      </c>
      <c r="P348" s="110">
        <f t="shared" si="591"/>
        <v>0</v>
      </c>
      <c r="Q348" s="110">
        <f t="shared" si="591"/>
        <v>0</v>
      </c>
      <c r="R348" s="110">
        <f t="shared" si="591"/>
        <v>410600</v>
      </c>
      <c r="S348" s="110">
        <f t="shared" si="591"/>
        <v>0</v>
      </c>
      <c r="T348" s="110">
        <f t="shared" si="591"/>
        <v>410600</v>
      </c>
      <c r="U348" s="110">
        <f t="shared" si="591"/>
        <v>0</v>
      </c>
      <c r="V348" s="110"/>
      <c r="W348" s="110"/>
      <c r="X348" s="110"/>
      <c r="Y348" s="110"/>
      <c r="Z348" s="110"/>
      <c r="AA348" s="110"/>
      <c r="AB348" s="110"/>
      <c r="AC348" s="110"/>
      <c r="AD348" s="110">
        <f t="shared" ref="AD348:AQ348" si="592">AD351+AD349</f>
        <v>410600</v>
      </c>
      <c r="AE348" s="110">
        <f t="shared" ref="AE348:AG348" si="593">AE351+AE349</f>
        <v>0</v>
      </c>
      <c r="AF348" s="110">
        <f t="shared" si="593"/>
        <v>410600</v>
      </c>
      <c r="AG348" s="110">
        <f t="shared" si="593"/>
        <v>0</v>
      </c>
      <c r="AH348" s="110">
        <f t="shared" ref="AH348:AP348" si="594">AH351+AH349</f>
        <v>0</v>
      </c>
      <c r="AI348" s="110">
        <f t="shared" si="594"/>
        <v>0</v>
      </c>
      <c r="AJ348" s="110">
        <f t="shared" si="594"/>
        <v>0</v>
      </c>
      <c r="AK348" s="110">
        <f t="shared" si="594"/>
        <v>0</v>
      </c>
      <c r="AL348" s="110">
        <f t="shared" si="594"/>
        <v>410600</v>
      </c>
      <c r="AM348" s="110">
        <f t="shared" si="594"/>
        <v>0</v>
      </c>
      <c r="AN348" s="110">
        <f t="shared" si="594"/>
        <v>410600</v>
      </c>
      <c r="AO348" s="110">
        <f t="shared" si="594"/>
        <v>0</v>
      </c>
      <c r="AP348" s="110">
        <f t="shared" si="594"/>
        <v>0</v>
      </c>
      <c r="AQ348" s="110">
        <f t="shared" si="592"/>
        <v>410600</v>
      </c>
      <c r="AR348" s="110">
        <f t="shared" ref="AR348:BB348" si="595">AR351+AR349</f>
        <v>0</v>
      </c>
      <c r="AS348" s="110">
        <f t="shared" si="595"/>
        <v>410600</v>
      </c>
      <c r="AT348" s="110">
        <f t="shared" si="595"/>
        <v>0</v>
      </c>
      <c r="AU348" s="110">
        <f t="shared" ref="AU348:AX348" si="596">AU351+AU349</f>
        <v>0</v>
      </c>
      <c r="AV348" s="110">
        <f t="shared" si="596"/>
        <v>0</v>
      </c>
      <c r="AW348" s="110">
        <f t="shared" si="596"/>
        <v>0</v>
      </c>
      <c r="AX348" s="110">
        <f t="shared" si="596"/>
        <v>0</v>
      </c>
      <c r="AY348" s="110">
        <f t="shared" si="595"/>
        <v>410600</v>
      </c>
      <c r="AZ348" s="110">
        <f t="shared" si="595"/>
        <v>0</v>
      </c>
      <c r="BA348" s="110">
        <f t="shared" si="595"/>
        <v>410600</v>
      </c>
      <c r="BB348" s="110">
        <f t="shared" si="595"/>
        <v>0</v>
      </c>
    </row>
    <row r="349" spans="1:54" s="109" customFormat="1" ht="165" hidden="1" x14ac:dyDescent="0.25">
      <c r="A349" s="111" t="s">
        <v>16</v>
      </c>
      <c r="B349" s="35"/>
      <c r="C349" s="35"/>
      <c r="D349" s="35"/>
      <c r="E349" s="120">
        <v>851</v>
      </c>
      <c r="F349" s="143" t="s">
        <v>139</v>
      </c>
      <c r="G349" s="143" t="s">
        <v>56</v>
      </c>
      <c r="H349" s="148" t="s">
        <v>144</v>
      </c>
      <c r="I349" s="143" t="s">
        <v>18</v>
      </c>
      <c r="J349" s="110">
        <f t="shared" ref="J349:BB349" si="597">J350</f>
        <v>211200</v>
      </c>
      <c r="K349" s="110">
        <f t="shared" si="597"/>
        <v>0</v>
      </c>
      <c r="L349" s="110">
        <f t="shared" si="597"/>
        <v>211200</v>
      </c>
      <c r="M349" s="110">
        <f t="shared" si="597"/>
        <v>0</v>
      </c>
      <c r="N349" s="110">
        <f t="shared" si="597"/>
        <v>0</v>
      </c>
      <c r="O349" s="110">
        <f t="shared" si="597"/>
        <v>0</v>
      </c>
      <c r="P349" s="110">
        <f t="shared" si="597"/>
        <v>0</v>
      </c>
      <c r="Q349" s="110">
        <f t="shared" si="597"/>
        <v>0</v>
      </c>
      <c r="R349" s="110">
        <f t="shared" si="597"/>
        <v>211200</v>
      </c>
      <c r="S349" s="110">
        <f t="shared" si="597"/>
        <v>0</v>
      </c>
      <c r="T349" s="110">
        <f t="shared" si="597"/>
        <v>211200</v>
      </c>
      <c r="U349" s="110">
        <f t="shared" si="597"/>
        <v>0</v>
      </c>
      <c r="V349" s="110"/>
      <c r="W349" s="110"/>
      <c r="X349" s="110"/>
      <c r="Y349" s="110"/>
      <c r="Z349" s="110"/>
      <c r="AA349" s="110"/>
      <c r="AB349" s="110"/>
      <c r="AC349" s="110"/>
      <c r="AD349" s="110">
        <f t="shared" si="597"/>
        <v>211200</v>
      </c>
      <c r="AE349" s="110">
        <f t="shared" si="597"/>
        <v>0</v>
      </c>
      <c r="AF349" s="110">
        <f t="shared" si="597"/>
        <v>211200</v>
      </c>
      <c r="AG349" s="110">
        <f t="shared" si="597"/>
        <v>0</v>
      </c>
      <c r="AH349" s="110">
        <f t="shared" si="597"/>
        <v>0</v>
      </c>
      <c r="AI349" s="110">
        <f t="shared" si="597"/>
        <v>0</v>
      </c>
      <c r="AJ349" s="110">
        <f t="shared" si="597"/>
        <v>0</v>
      </c>
      <c r="AK349" s="110">
        <f t="shared" si="597"/>
        <v>0</v>
      </c>
      <c r="AL349" s="110">
        <f t="shared" si="597"/>
        <v>211200</v>
      </c>
      <c r="AM349" s="110">
        <f t="shared" si="597"/>
        <v>0</v>
      </c>
      <c r="AN349" s="110">
        <f t="shared" si="597"/>
        <v>211200</v>
      </c>
      <c r="AO349" s="110">
        <f t="shared" si="597"/>
        <v>0</v>
      </c>
      <c r="AP349" s="110">
        <f t="shared" si="597"/>
        <v>0</v>
      </c>
      <c r="AQ349" s="110">
        <f t="shared" si="597"/>
        <v>211200</v>
      </c>
      <c r="AR349" s="110">
        <f t="shared" si="597"/>
        <v>0</v>
      </c>
      <c r="AS349" s="110">
        <f t="shared" si="597"/>
        <v>211200</v>
      </c>
      <c r="AT349" s="110">
        <f t="shared" si="597"/>
        <v>0</v>
      </c>
      <c r="AU349" s="110">
        <f t="shared" si="597"/>
        <v>0</v>
      </c>
      <c r="AV349" s="110">
        <f t="shared" si="597"/>
        <v>0</v>
      </c>
      <c r="AW349" s="110">
        <f t="shared" si="597"/>
        <v>0</v>
      </c>
      <c r="AX349" s="110">
        <f t="shared" si="597"/>
        <v>0</v>
      </c>
      <c r="AY349" s="110">
        <f t="shared" si="597"/>
        <v>211200</v>
      </c>
      <c r="AZ349" s="110">
        <f t="shared" si="597"/>
        <v>0</v>
      </c>
      <c r="BA349" s="110">
        <f t="shared" si="597"/>
        <v>211200</v>
      </c>
      <c r="BB349" s="110">
        <f t="shared" si="597"/>
        <v>0</v>
      </c>
    </row>
    <row r="350" spans="1:54" s="109" customFormat="1" ht="45" hidden="1" x14ac:dyDescent="0.25">
      <c r="A350" s="35" t="s">
        <v>7</v>
      </c>
      <c r="B350" s="35"/>
      <c r="C350" s="35"/>
      <c r="D350" s="35"/>
      <c r="E350" s="120">
        <v>851</v>
      </c>
      <c r="F350" s="143" t="s">
        <v>139</v>
      </c>
      <c r="G350" s="143" t="s">
        <v>56</v>
      </c>
      <c r="H350" s="148" t="s">
        <v>144</v>
      </c>
      <c r="I350" s="143" t="s">
        <v>67</v>
      </c>
      <c r="J350" s="110">
        <f>'6.ВС'!J207</f>
        <v>211200</v>
      </c>
      <c r="K350" s="110">
        <f>'6.ВС'!K207</f>
        <v>0</v>
      </c>
      <c r="L350" s="110">
        <f>'6.ВС'!L207</f>
        <v>211200</v>
      </c>
      <c r="M350" s="110">
        <f>'6.ВС'!M207</f>
        <v>0</v>
      </c>
      <c r="N350" s="110">
        <f>'6.ВС'!N207</f>
        <v>0</v>
      </c>
      <c r="O350" s="110">
        <f>'6.ВС'!O207</f>
        <v>0</v>
      </c>
      <c r="P350" s="110">
        <f>'6.ВС'!P207</f>
        <v>0</v>
      </c>
      <c r="Q350" s="110">
        <f>'6.ВС'!Q207</f>
        <v>0</v>
      </c>
      <c r="R350" s="110">
        <f>'6.ВС'!R207</f>
        <v>211200</v>
      </c>
      <c r="S350" s="110">
        <f>'6.ВС'!S207</f>
        <v>0</v>
      </c>
      <c r="T350" s="110">
        <f>'6.ВС'!T207</f>
        <v>211200</v>
      </c>
      <c r="U350" s="110">
        <f>'6.ВС'!U207</f>
        <v>0</v>
      </c>
      <c r="V350" s="110"/>
      <c r="W350" s="110"/>
      <c r="X350" s="110"/>
      <c r="Y350" s="110"/>
      <c r="Z350" s="110"/>
      <c r="AA350" s="110"/>
      <c r="AB350" s="110"/>
      <c r="AC350" s="110"/>
      <c r="AD350" s="110">
        <f>'6.ВС'!AE207</f>
        <v>211200</v>
      </c>
      <c r="AE350" s="110">
        <f>'6.ВС'!AF207</f>
        <v>0</v>
      </c>
      <c r="AF350" s="110">
        <f>'6.ВС'!AG207</f>
        <v>211200</v>
      </c>
      <c r="AG350" s="110">
        <f>'6.ВС'!AH207</f>
        <v>0</v>
      </c>
      <c r="AH350" s="110">
        <f>'6.ВС'!AI207</f>
        <v>0</v>
      </c>
      <c r="AI350" s="110">
        <f>'6.ВС'!AJ207</f>
        <v>0</v>
      </c>
      <c r="AJ350" s="110">
        <f>'6.ВС'!AK207</f>
        <v>0</v>
      </c>
      <c r="AK350" s="110">
        <f>'6.ВС'!AL207</f>
        <v>0</v>
      </c>
      <c r="AL350" s="110">
        <f>'6.ВС'!AM207</f>
        <v>211200</v>
      </c>
      <c r="AM350" s="110">
        <f>'6.ВС'!AN207</f>
        <v>0</v>
      </c>
      <c r="AN350" s="110">
        <f>'6.ВС'!AO207</f>
        <v>211200</v>
      </c>
      <c r="AO350" s="110">
        <f>'6.ВС'!AP207</f>
        <v>0</v>
      </c>
      <c r="AP350" s="110">
        <f>'6.ВС'!AQ207</f>
        <v>0</v>
      </c>
      <c r="AQ350" s="110">
        <f>'6.ВС'!AR207</f>
        <v>211200</v>
      </c>
      <c r="AR350" s="110">
        <f>'6.ВС'!AS207</f>
        <v>0</v>
      </c>
      <c r="AS350" s="110">
        <f>'6.ВС'!AT207</f>
        <v>211200</v>
      </c>
      <c r="AT350" s="110">
        <f>'6.ВС'!AU207</f>
        <v>0</v>
      </c>
      <c r="AU350" s="110">
        <f>'6.ВС'!AV207</f>
        <v>0</v>
      </c>
      <c r="AV350" s="110">
        <f>'6.ВС'!AW207</f>
        <v>0</v>
      </c>
      <c r="AW350" s="110">
        <f>'6.ВС'!AX207</f>
        <v>0</v>
      </c>
      <c r="AX350" s="110">
        <f>'6.ВС'!AY207</f>
        <v>0</v>
      </c>
      <c r="AY350" s="110">
        <f>'6.ВС'!AR207</f>
        <v>211200</v>
      </c>
      <c r="AZ350" s="110">
        <f>'6.ВС'!AS207</f>
        <v>0</v>
      </c>
      <c r="BA350" s="110">
        <f>'6.ВС'!AT207</f>
        <v>211200</v>
      </c>
      <c r="BB350" s="110">
        <f>'6.ВС'!AU207</f>
        <v>0</v>
      </c>
    </row>
    <row r="351" spans="1:54" s="109" customFormat="1" ht="60" hidden="1" x14ac:dyDescent="0.25">
      <c r="A351" s="35" t="s">
        <v>22</v>
      </c>
      <c r="B351" s="154"/>
      <c r="C351" s="154"/>
      <c r="D351" s="154"/>
      <c r="E351" s="120">
        <v>851</v>
      </c>
      <c r="F351" s="143" t="s">
        <v>139</v>
      </c>
      <c r="G351" s="143" t="s">
        <v>56</v>
      </c>
      <c r="H351" s="148" t="s">
        <v>144</v>
      </c>
      <c r="I351" s="143" t="s">
        <v>23</v>
      </c>
      <c r="J351" s="110">
        <f t="shared" ref="J351:BB351" si="598">J352</f>
        <v>199400</v>
      </c>
      <c r="K351" s="110">
        <f t="shared" si="598"/>
        <v>0</v>
      </c>
      <c r="L351" s="110">
        <f t="shared" si="598"/>
        <v>199400</v>
      </c>
      <c r="M351" s="110">
        <f t="shared" si="598"/>
        <v>0</v>
      </c>
      <c r="N351" s="110">
        <f t="shared" si="598"/>
        <v>0</v>
      </c>
      <c r="O351" s="110">
        <f t="shared" si="598"/>
        <v>0</v>
      </c>
      <c r="P351" s="110">
        <f t="shared" si="598"/>
        <v>0</v>
      </c>
      <c r="Q351" s="110">
        <f t="shared" si="598"/>
        <v>0</v>
      </c>
      <c r="R351" s="110">
        <f t="shared" si="598"/>
        <v>199400</v>
      </c>
      <c r="S351" s="110">
        <f t="shared" si="598"/>
        <v>0</v>
      </c>
      <c r="T351" s="110">
        <f t="shared" si="598"/>
        <v>199400</v>
      </c>
      <c r="U351" s="110">
        <f t="shared" si="598"/>
        <v>0</v>
      </c>
      <c r="V351" s="110"/>
      <c r="W351" s="110"/>
      <c r="X351" s="110"/>
      <c r="Y351" s="110"/>
      <c r="Z351" s="110"/>
      <c r="AA351" s="110"/>
      <c r="AB351" s="110"/>
      <c r="AC351" s="110"/>
      <c r="AD351" s="110">
        <f t="shared" si="598"/>
        <v>199400</v>
      </c>
      <c r="AE351" s="110">
        <f t="shared" si="598"/>
        <v>0</v>
      </c>
      <c r="AF351" s="110">
        <f t="shared" si="598"/>
        <v>199400</v>
      </c>
      <c r="AG351" s="110">
        <f t="shared" si="598"/>
        <v>0</v>
      </c>
      <c r="AH351" s="110">
        <f t="shared" si="598"/>
        <v>0</v>
      </c>
      <c r="AI351" s="110">
        <f t="shared" si="598"/>
        <v>0</v>
      </c>
      <c r="AJ351" s="110">
        <f t="shared" si="598"/>
        <v>0</v>
      </c>
      <c r="AK351" s="110">
        <f t="shared" si="598"/>
        <v>0</v>
      </c>
      <c r="AL351" s="110">
        <f t="shared" si="598"/>
        <v>199400</v>
      </c>
      <c r="AM351" s="110">
        <f t="shared" si="598"/>
        <v>0</v>
      </c>
      <c r="AN351" s="110">
        <f t="shared" si="598"/>
        <v>199400</v>
      </c>
      <c r="AO351" s="110">
        <f t="shared" si="598"/>
        <v>0</v>
      </c>
      <c r="AP351" s="110">
        <f t="shared" si="598"/>
        <v>0</v>
      </c>
      <c r="AQ351" s="110">
        <f t="shared" si="598"/>
        <v>199400</v>
      </c>
      <c r="AR351" s="110">
        <f t="shared" si="598"/>
        <v>0</v>
      </c>
      <c r="AS351" s="110">
        <f t="shared" si="598"/>
        <v>199400</v>
      </c>
      <c r="AT351" s="110">
        <f t="shared" si="598"/>
        <v>0</v>
      </c>
      <c r="AU351" s="110">
        <f t="shared" si="598"/>
        <v>0</v>
      </c>
      <c r="AV351" s="110">
        <f t="shared" si="598"/>
        <v>0</v>
      </c>
      <c r="AW351" s="110">
        <f t="shared" si="598"/>
        <v>0</v>
      </c>
      <c r="AX351" s="110">
        <f t="shared" si="598"/>
        <v>0</v>
      </c>
      <c r="AY351" s="110">
        <f t="shared" si="598"/>
        <v>199400</v>
      </c>
      <c r="AZ351" s="110">
        <f t="shared" si="598"/>
        <v>0</v>
      </c>
      <c r="BA351" s="110">
        <f t="shared" si="598"/>
        <v>199400</v>
      </c>
      <c r="BB351" s="110">
        <f t="shared" si="598"/>
        <v>0</v>
      </c>
    </row>
    <row r="352" spans="1:54" s="109" customFormat="1" ht="75" hidden="1" x14ac:dyDescent="0.25">
      <c r="A352" s="35" t="s">
        <v>9</v>
      </c>
      <c r="B352" s="154"/>
      <c r="C352" s="154"/>
      <c r="D352" s="154"/>
      <c r="E352" s="120">
        <v>851</v>
      </c>
      <c r="F352" s="143" t="s">
        <v>139</v>
      </c>
      <c r="G352" s="143" t="s">
        <v>56</v>
      </c>
      <c r="H352" s="148" t="s">
        <v>144</v>
      </c>
      <c r="I352" s="143" t="s">
        <v>24</v>
      </c>
      <c r="J352" s="110">
        <f>'6.ВС'!J209</f>
        <v>199400</v>
      </c>
      <c r="K352" s="110">
        <f>'6.ВС'!K209</f>
        <v>0</v>
      </c>
      <c r="L352" s="110">
        <f>'6.ВС'!L209</f>
        <v>199400</v>
      </c>
      <c r="M352" s="110">
        <f>'6.ВС'!M209</f>
        <v>0</v>
      </c>
      <c r="N352" s="110">
        <f>'6.ВС'!N209</f>
        <v>0</v>
      </c>
      <c r="O352" s="110">
        <f>'6.ВС'!O209</f>
        <v>0</v>
      </c>
      <c r="P352" s="110">
        <f>'6.ВС'!P209</f>
        <v>0</v>
      </c>
      <c r="Q352" s="110">
        <f>'6.ВС'!Q209</f>
        <v>0</v>
      </c>
      <c r="R352" s="110">
        <f>'6.ВС'!R209</f>
        <v>199400</v>
      </c>
      <c r="S352" s="110">
        <f>'6.ВС'!S209</f>
        <v>0</v>
      </c>
      <c r="T352" s="110">
        <f>'6.ВС'!T209</f>
        <v>199400</v>
      </c>
      <c r="U352" s="110">
        <f>'6.ВС'!U209</f>
        <v>0</v>
      </c>
      <c r="V352" s="110"/>
      <c r="W352" s="110"/>
      <c r="X352" s="110"/>
      <c r="Y352" s="110"/>
      <c r="Z352" s="110"/>
      <c r="AA352" s="110"/>
      <c r="AB352" s="110"/>
      <c r="AC352" s="110"/>
      <c r="AD352" s="110">
        <f>'6.ВС'!AE209</f>
        <v>199400</v>
      </c>
      <c r="AE352" s="110">
        <f>'6.ВС'!AF209</f>
        <v>0</v>
      </c>
      <c r="AF352" s="110">
        <f>'6.ВС'!AG209</f>
        <v>199400</v>
      </c>
      <c r="AG352" s="110">
        <f>'6.ВС'!AH209</f>
        <v>0</v>
      </c>
      <c r="AH352" s="110">
        <f>'6.ВС'!AI209</f>
        <v>0</v>
      </c>
      <c r="AI352" s="110">
        <f>'6.ВС'!AJ209</f>
        <v>0</v>
      </c>
      <c r="AJ352" s="110">
        <f>'6.ВС'!AK209</f>
        <v>0</v>
      </c>
      <c r="AK352" s="110">
        <f>'6.ВС'!AL209</f>
        <v>0</v>
      </c>
      <c r="AL352" s="110">
        <f>'6.ВС'!AM209</f>
        <v>199400</v>
      </c>
      <c r="AM352" s="110">
        <f>'6.ВС'!AN209</f>
        <v>0</v>
      </c>
      <c r="AN352" s="110">
        <f>'6.ВС'!AO209</f>
        <v>199400</v>
      </c>
      <c r="AO352" s="110">
        <f>'6.ВС'!AP209</f>
        <v>0</v>
      </c>
      <c r="AP352" s="110">
        <f>'6.ВС'!AQ209</f>
        <v>0</v>
      </c>
      <c r="AQ352" s="110">
        <f>'6.ВС'!AR209</f>
        <v>199400</v>
      </c>
      <c r="AR352" s="110">
        <f>'6.ВС'!AS209</f>
        <v>0</v>
      </c>
      <c r="AS352" s="110">
        <f>'6.ВС'!AT209</f>
        <v>199400</v>
      </c>
      <c r="AT352" s="110">
        <f>'6.ВС'!AU209</f>
        <v>0</v>
      </c>
      <c r="AU352" s="110">
        <f>'6.ВС'!AV209</f>
        <v>0</v>
      </c>
      <c r="AV352" s="110">
        <f>'6.ВС'!AW209</f>
        <v>0</v>
      </c>
      <c r="AW352" s="110">
        <f>'6.ВС'!AX209</f>
        <v>0</v>
      </c>
      <c r="AX352" s="110">
        <f>'6.ВС'!AY209</f>
        <v>0</v>
      </c>
      <c r="AY352" s="110">
        <f>'6.ВС'!AR209</f>
        <v>199400</v>
      </c>
      <c r="AZ352" s="110">
        <f>'6.ВС'!AS209</f>
        <v>0</v>
      </c>
      <c r="BA352" s="110">
        <f>'6.ВС'!AT209</f>
        <v>199400</v>
      </c>
      <c r="BB352" s="110">
        <f>'6.ВС'!AU209</f>
        <v>0</v>
      </c>
    </row>
    <row r="353" spans="1:54" s="109" customFormat="1" ht="90" hidden="1" x14ac:dyDescent="0.25">
      <c r="A353" s="155" t="s">
        <v>147</v>
      </c>
      <c r="B353" s="154"/>
      <c r="C353" s="154"/>
      <c r="D353" s="154"/>
      <c r="E353" s="120">
        <v>851</v>
      </c>
      <c r="F353" s="143" t="s">
        <v>139</v>
      </c>
      <c r="G353" s="143" t="s">
        <v>56</v>
      </c>
      <c r="H353" s="148" t="s">
        <v>148</v>
      </c>
      <c r="I353" s="143"/>
      <c r="J353" s="110">
        <f t="shared" ref="J353:BB354" si="599">J354</f>
        <v>10000</v>
      </c>
      <c r="K353" s="110">
        <f t="shared" si="599"/>
        <v>0</v>
      </c>
      <c r="L353" s="110">
        <f t="shared" si="599"/>
        <v>10000</v>
      </c>
      <c r="M353" s="110">
        <f t="shared" si="599"/>
        <v>0</v>
      </c>
      <c r="N353" s="110">
        <f t="shared" si="599"/>
        <v>0</v>
      </c>
      <c r="O353" s="110">
        <f t="shared" si="599"/>
        <v>0</v>
      </c>
      <c r="P353" s="110">
        <f t="shared" si="599"/>
        <v>0</v>
      </c>
      <c r="Q353" s="110">
        <f t="shared" si="599"/>
        <v>0</v>
      </c>
      <c r="R353" s="110">
        <f t="shared" si="599"/>
        <v>10000</v>
      </c>
      <c r="S353" s="110">
        <f t="shared" si="599"/>
        <v>0</v>
      </c>
      <c r="T353" s="110">
        <f t="shared" si="599"/>
        <v>10000</v>
      </c>
      <c r="U353" s="110">
        <f t="shared" si="599"/>
        <v>0</v>
      </c>
      <c r="V353" s="110"/>
      <c r="W353" s="110"/>
      <c r="X353" s="110"/>
      <c r="Y353" s="110"/>
      <c r="Z353" s="110"/>
      <c r="AA353" s="110"/>
      <c r="AB353" s="110"/>
      <c r="AC353" s="110"/>
      <c r="AD353" s="110">
        <f t="shared" si="599"/>
        <v>10000</v>
      </c>
      <c r="AE353" s="110">
        <f t="shared" si="599"/>
        <v>0</v>
      </c>
      <c r="AF353" s="110">
        <f t="shared" si="599"/>
        <v>10000</v>
      </c>
      <c r="AG353" s="110">
        <f t="shared" si="599"/>
        <v>0</v>
      </c>
      <c r="AH353" s="110">
        <f t="shared" si="599"/>
        <v>0</v>
      </c>
      <c r="AI353" s="110">
        <f t="shared" si="599"/>
        <v>0</v>
      </c>
      <c r="AJ353" s="110">
        <f t="shared" si="599"/>
        <v>0</v>
      </c>
      <c r="AK353" s="110">
        <f t="shared" si="599"/>
        <v>0</v>
      </c>
      <c r="AL353" s="110">
        <f t="shared" si="599"/>
        <v>10000</v>
      </c>
      <c r="AM353" s="110">
        <f t="shared" si="599"/>
        <v>0</v>
      </c>
      <c r="AN353" s="110">
        <f t="shared" si="599"/>
        <v>10000</v>
      </c>
      <c r="AO353" s="110">
        <f t="shared" si="599"/>
        <v>0</v>
      </c>
      <c r="AP353" s="110">
        <f t="shared" si="599"/>
        <v>0</v>
      </c>
      <c r="AQ353" s="110">
        <f t="shared" si="599"/>
        <v>10000</v>
      </c>
      <c r="AR353" s="110">
        <f t="shared" si="599"/>
        <v>0</v>
      </c>
      <c r="AS353" s="110">
        <f t="shared" si="599"/>
        <v>10000</v>
      </c>
      <c r="AT353" s="110">
        <f t="shared" si="599"/>
        <v>0</v>
      </c>
      <c r="AU353" s="110">
        <f t="shared" si="599"/>
        <v>0</v>
      </c>
      <c r="AV353" s="110">
        <f t="shared" si="599"/>
        <v>0</v>
      </c>
      <c r="AW353" s="110">
        <f t="shared" si="599"/>
        <v>0</v>
      </c>
      <c r="AX353" s="110">
        <f t="shared" si="599"/>
        <v>0</v>
      </c>
      <c r="AY353" s="110">
        <f t="shared" si="599"/>
        <v>10000</v>
      </c>
      <c r="AZ353" s="110">
        <f t="shared" si="599"/>
        <v>0</v>
      </c>
      <c r="BA353" s="110">
        <f t="shared" si="599"/>
        <v>10000</v>
      </c>
      <c r="BB353" s="110">
        <f t="shared" si="599"/>
        <v>0</v>
      </c>
    </row>
    <row r="354" spans="1:54" s="109" customFormat="1" ht="60" hidden="1" x14ac:dyDescent="0.25">
      <c r="A354" s="35" t="s">
        <v>22</v>
      </c>
      <c r="B354" s="154"/>
      <c r="C354" s="154"/>
      <c r="D354" s="154"/>
      <c r="E354" s="120">
        <v>851</v>
      </c>
      <c r="F354" s="143" t="s">
        <v>139</v>
      </c>
      <c r="G354" s="143" t="s">
        <v>56</v>
      </c>
      <c r="H354" s="148" t="s">
        <v>148</v>
      </c>
      <c r="I354" s="143" t="s">
        <v>23</v>
      </c>
      <c r="J354" s="110">
        <f t="shared" si="599"/>
        <v>10000</v>
      </c>
      <c r="K354" s="110">
        <f t="shared" si="599"/>
        <v>0</v>
      </c>
      <c r="L354" s="110">
        <f t="shared" si="599"/>
        <v>10000</v>
      </c>
      <c r="M354" s="110">
        <f t="shared" si="599"/>
        <v>0</v>
      </c>
      <c r="N354" s="110">
        <f t="shared" si="599"/>
        <v>0</v>
      </c>
      <c r="O354" s="110">
        <f t="shared" si="599"/>
        <v>0</v>
      </c>
      <c r="P354" s="110">
        <f t="shared" si="599"/>
        <v>0</v>
      </c>
      <c r="Q354" s="110">
        <f t="shared" si="599"/>
        <v>0</v>
      </c>
      <c r="R354" s="110">
        <f t="shared" si="599"/>
        <v>10000</v>
      </c>
      <c r="S354" s="110">
        <f t="shared" si="599"/>
        <v>0</v>
      </c>
      <c r="T354" s="110">
        <f t="shared" si="599"/>
        <v>10000</v>
      </c>
      <c r="U354" s="110">
        <f t="shared" si="599"/>
        <v>0</v>
      </c>
      <c r="V354" s="110"/>
      <c r="W354" s="110"/>
      <c r="X354" s="110"/>
      <c r="Y354" s="110"/>
      <c r="Z354" s="110"/>
      <c r="AA354" s="110"/>
      <c r="AB354" s="110"/>
      <c r="AC354" s="110"/>
      <c r="AD354" s="110">
        <f t="shared" si="599"/>
        <v>10000</v>
      </c>
      <c r="AE354" s="110">
        <f t="shared" si="599"/>
        <v>0</v>
      </c>
      <c r="AF354" s="110">
        <f t="shared" si="599"/>
        <v>10000</v>
      </c>
      <c r="AG354" s="110">
        <f t="shared" si="599"/>
        <v>0</v>
      </c>
      <c r="AH354" s="110">
        <f t="shared" si="599"/>
        <v>0</v>
      </c>
      <c r="AI354" s="110">
        <f t="shared" si="599"/>
        <v>0</v>
      </c>
      <c r="AJ354" s="110">
        <f t="shared" si="599"/>
        <v>0</v>
      </c>
      <c r="AK354" s="110">
        <f t="shared" si="599"/>
        <v>0</v>
      </c>
      <c r="AL354" s="110">
        <f t="shared" si="599"/>
        <v>10000</v>
      </c>
      <c r="AM354" s="110">
        <f t="shared" si="599"/>
        <v>0</v>
      </c>
      <c r="AN354" s="110">
        <f t="shared" si="599"/>
        <v>10000</v>
      </c>
      <c r="AO354" s="110">
        <f t="shared" si="599"/>
        <v>0</v>
      </c>
      <c r="AP354" s="110">
        <f t="shared" si="599"/>
        <v>0</v>
      </c>
      <c r="AQ354" s="110">
        <f t="shared" si="599"/>
        <v>10000</v>
      </c>
      <c r="AR354" s="110">
        <f t="shared" si="599"/>
        <v>0</v>
      </c>
      <c r="AS354" s="110">
        <f t="shared" si="599"/>
        <v>10000</v>
      </c>
      <c r="AT354" s="110">
        <f t="shared" si="599"/>
        <v>0</v>
      </c>
      <c r="AU354" s="110">
        <f t="shared" si="599"/>
        <v>0</v>
      </c>
      <c r="AV354" s="110">
        <f t="shared" si="599"/>
        <v>0</v>
      </c>
      <c r="AW354" s="110">
        <f t="shared" si="599"/>
        <v>0</v>
      </c>
      <c r="AX354" s="110">
        <f t="shared" si="599"/>
        <v>0</v>
      </c>
      <c r="AY354" s="110">
        <f t="shared" si="599"/>
        <v>10000</v>
      </c>
      <c r="AZ354" s="110">
        <f t="shared" si="599"/>
        <v>0</v>
      </c>
      <c r="BA354" s="110">
        <f t="shared" si="599"/>
        <v>10000</v>
      </c>
      <c r="BB354" s="110">
        <f t="shared" si="599"/>
        <v>0</v>
      </c>
    </row>
    <row r="355" spans="1:54" s="109" customFormat="1" ht="75" hidden="1" x14ac:dyDescent="0.25">
      <c r="A355" s="35" t="s">
        <v>9</v>
      </c>
      <c r="B355" s="154"/>
      <c r="C355" s="154"/>
      <c r="D355" s="154"/>
      <c r="E355" s="120">
        <v>851</v>
      </c>
      <c r="F355" s="143" t="s">
        <v>139</v>
      </c>
      <c r="G355" s="143" t="s">
        <v>56</v>
      </c>
      <c r="H355" s="148" t="s">
        <v>148</v>
      </c>
      <c r="I355" s="143" t="s">
        <v>24</v>
      </c>
      <c r="J355" s="110">
        <f>'6.ВС'!J212</f>
        <v>10000</v>
      </c>
      <c r="K355" s="110">
        <f>'6.ВС'!K212</f>
        <v>0</v>
      </c>
      <c r="L355" s="110">
        <f>'6.ВС'!L212</f>
        <v>10000</v>
      </c>
      <c r="M355" s="110">
        <f>'6.ВС'!M212</f>
        <v>0</v>
      </c>
      <c r="N355" s="110">
        <f>'6.ВС'!N212</f>
        <v>0</v>
      </c>
      <c r="O355" s="110">
        <f>'6.ВС'!O212</f>
        <v>0</v>
      </c>
      <c r="P355" s="110">
        <f>'6.ВС'!P212</f>
        <v>0</v>
      </c>
      <c r="Q355" s="110">
        <f>'6.ВС'!Q212</f>
        <v>0</v>
      </c>
      <c r="R355" s="110">
        <f>'6.ВС'!R212</f>
        <v>10000</v>
      </c>
      <c r="S355" s="110">
        <f>'6.ВС'!S212</f>
        <v>0</v>
      </c>
      <c r="T355" s="110">
        <f>'6.ВС'!T212</f>
        <v>10000</v>
      </c>
      <c r="U355" s="110">
        <f>'6.ВС'!U212</f>
        <v>0</v>
      </c>
      <c r="V355" s="110"/>
      <c r="W355" s="110"/>
      <c r="X355" s="110"/>
      <c r="Y355" s="110"/>
      <c r="Z355" s="110"/>
      <c r="AA355" s="110"/>
      <c r="AB355" s="110"/>
      <c r="AC355" s="110"/>
      <c r="AD355" s="110">
        <f>'6.ВС'!AE212</f>
        <v>10000</v>
      </c>
      <c r="AE355" s="110">
        <f>'6.ВС'!AF212</f>
        <v>0</v>
      </c>
      <c r="AF355" s="110">
        <f>'6.ВС'!AG212</f>
        <v>10000</v>
      </c>
      <c r="AG355" s="110">
        <f>'6.ВС'!AH212</f>
        <v>0</v>
      </c>
      <c r="AH355" s="110">
        <f>'6.ВС'!AI212</f>
        <v>0</v>
      </c>
      <c r="AI355" s="110">
        <f>'6.ВС'!AJ212</f>
        <v>0</v>
      </c>
      <c r="AJ355" s="110">
        <f>'6.ВС'!AK212</f>
        <v>0</v>
      </c>
      <c r="AK355" s="110">
        <f>'6.ВС'!AL212</f>
        <v>0</v>
      </c>
      <c r="AL355" s="110">
        <f>'6.ВС'!AM212</f>
        <v>10000</v>
      </c>
      <c r="AM355" s="110">
        <f>'6.ВС'!AN212</f>
        <v>0</v>
      </c>
      <c r="AN355" s="110">
        <f>'6.ВС'!AO212</f>
        <v>10000</v>
      </c>
      <c r="AO355" s="110">
        <f>'6.ВС'!AP212</f>
        <v>0</v>
      </c>
      <c r="AP355" s="110">
        <f>'6.ВС'!AQ212</f>
        <v>0</v>
      </c>
      <c r="AQ355" s="110">
        <f>'6.ВС'!AR212</f>
        <v>10000</v>
      </c>
      <c r="AR355" s="110">
        <f>'6.ВС'!AS212</f>
        <v>0</v>
      </c>
      <c r="AS355" s="110">
        <f>'6.ВС'!AT212</f>
        <v>10000</v>
      </c>
      <c r="AT355" s="110">
        <f>'6.ВС'!AU212</f>
        <v>0</v>
      </c>
      <c r="AU355" s="110">
        <f>'6.ВС'!AV212</f>
        <v>0</v>
      </c>
      <c r="AV355" s="110">
        <f>'6.ВС'!AW212</f>
        <v>0</v>
      </c>
      <c r="AW355" s="110">
        <f>'6.ВС'!AX212</f>
        <v>0</v>
      </c>
      <c r="AX355" s="110">
        <f>'6.ВС'!AY212</f>
        <v>0</v>
      </c>
      <c r="AY355" s="110">
        <f>'6.ВС'!AR212</f>
        <v>10000</v>
      </c>
      <c r="AZ355" s="110">
        <f>'6.ВС'!AS212</f>
        <v>0</v>
      </c>
      <c r="BA355" s="110">
        <f>'6.ВС'!AT212</f>
        <v>10000</v>
      </c>
      <c r="BB355" s="110">
        <f>'6.ВС'!AU212</f>
        <v>0</v>
      </c>
    </row>
    <row r="356" spans="1:54" s="109" customFormat="1" ht="270" hidden="1" x14ac:dyDescent="0.25">
      <c r="A356" s="155" t="s">
        <v>145</v>
      </c>
      <c r="B356" s="154"/>
      <c r="C356" s="154"/>
      <c r="D356" s="154"/>
      <c r="E356" s="120">
        <v>851</v>
      </c>
      <c r="F356" s="143" t="s">
        <v>139</v>
      </c>
      <c r="G356" s="143" t="s">
        <v>56</v>
      </c>
      <c r="H356" s="148" t="s">
        <v>146</v>
      </c>
      <c r="I356" s="143"/>
      <c r="J356" s="110">
        <f t="shared" ref="J356" si="600">J359+J357</f>
        <v>268000</v>
      </c>
      <c r="K356" s="110">
        <f t="shared" ref="K356:N356" si="601">K359+K357</f>
        <v>0</v>
      </c>
      <c r="L356" s="110">
        <f t="shared" si="601"/>
        <v>0</v>
      </c>
      <c r="M356" s="110">
        <f t="shared" si="601"/>
        <v>268000</v>
      </c>
      <c r="N356" s="110">
        <f t="shared" si="601"/>
        <v>0</v>
      </c>
      <c r="O356" s="110">
        <f t="shared" ref="O356:U356" si="602">O359+O357</f>
        <v>0</v>
      </c>
      <c r="P356" s="110">
        <f t="shared" si="602"/>
        <v>0</v>
      </c>
      <c r="Q356" s="110">
        <f t="shared" si="602"/>
        <v>0</v>
      </c>
      <c r="R356" s="110">
        <f t="shared" si="602"/>
        <v>268000</v>
      </c>
      <c r="S356" s="110">
        <f t="shared" si="602"/>
        <v>0</v>
      </c>
      <c r="T356" s="110">
        <f t="shared" si="602"/>
        <v>0</v>
      </c>
      <c r="U356" s="110">
        <f t="shared" si="602"/>
        <v>268000</v>
      </c>
      <c r="V356" s="110"/>
      <c r="W356" s="110"/>
      <c r="X356" s="110"/>
      <c r="Y356" s="110"/>
      <c r="Z356" s="110"/>
      <c r="AA356" s="110"/>
      <c r="AB356" s="110"/>
      <c r="AC356" s="110"/>
      <c r="AD356" s="110">
        <f t="shared" ref="AD356:AQ356" si="603">AD359+AD357</f>
        <v>268000</v>
      </c>
      <c r="AE356" s="110">
        <f t="shared" ref="AE356:AG356" si="604">AE359+AE357</f>
        <v>0</v>
      </c>
      <c r="AF356" s="110">
        <f t="shared" si="604"/>
        <v>0</v>
      </c>
      <c r="AG356" s="110">
        <f t="shared" si="604"/>
        <v>268000</v>
      </c>
      <c r="AH356" s="110">
        <f t="shared" ref="AH356:AP356" si="605">AH359+AH357</f>
        <v>0</v>
      </c>
      <c r="AI356" s="110">
        <f t="shared" si="605"/>
        <v>0</v>
      </c>
      <c r="AJ356" s="110">
        <f t="shared" si="605"/>
        <v>0</v>
      </c>
      <c r="AK356" s="110">
        <f t="shared" si="605"/>
        <v>0</v>
      </c>
      <c r="AL356" s="110">
        <f t="shared" si="605"/>
        <v>268000</v>
      </c>
      <c r="AM356" s="110">
        <f t="shared" si="605"/>
        <v>0</v>
      </c>
      <c r="AN356" s="110">
        <f t="shared" si="605"/>
        <v>0</v>
      </c>
      <c r="AO356" s="110">
        <f t="shared" si="605"/>
        <v>268000</v>
      </c>
      <c r="AP356" s="110">
        <f t="shared" si="605"/>
        <v>0</v>
      </c>
      <c r="AQ356" s="110">
        <f t="shared" si="603"/>
        <v>268000</v>
      </c>
      <c r="AR356" s="110">
        <f t="shared" ref="AR356:BB356" si="606">AR359+AR357</f>
        <v>0</v>
      </c>
      <c r="AS356" s="110">
        <f t="shared" si="606"/>
        <v>0</v>
      </c>
      <c r="AT356" s="110">
        <f t="shared" si="606"/>
        <v>268000</v>
      </c>
      <c r="AU356" s="110">
        <f t="shared" ref="AU356:AX356" si="607">AU359+AU357</f>
        <v>0</v>
      </c>
      <c r="AV356" s="110">
        <f t="shared" si="607"/>
        <v>0</v>
      </c>
      <c r="AW356" s="110">
        <f t="shared" si="607"/>
        <v>0</v>
      </c>
      <c r="AX356" s="110">
        <f t="shared" si="607"/>
        <v>0</v>
      </c>
      <c r="AY356" s="110">
        <f t="shared" si="606"/>
        <v>268000</v>
      </c>
      <c r="AZ356" s="110">
        <f t="shared" si="606"/>
        <v>0</v>
      </c>
      <c r="BA356" s="110">
        <f t="shared" si="606"/>
        <v>0</v>
      </c>
      <c r="BB356" s="110">
        <f t="shared" si="606"/>
        <v>268000</v>
      </c>
    </row>
    <row r="357" spans="1:54" s="109" customFormat="1" ht="165" hidden="1" x14ac:dyDescent="0.25">
      <c r="A357" s="111" t="s">
        <v>16</v>
      </c>
      <c r="B357" s="35"/>
      <c r="C357" s="35"/>
      <c r="D357" s="35"/>
      <c r="E357" s="120">
        <v>851</v>
      </c>
      <c r="F357" s="143" t="s">
        <v>139</v>
      </c>
      <c r="G357" s="143" t="s">
        <v>56</v>
      </c>
      <c r="H357" s="148" t="s">
        <v>146</v>
      </c>
      <c r="I357" s="143" t="s">
        <v>18</v>
      </c>
      <c r="J357" s="110">
        <f t="shared" ref="J357:BB357" si="608">J358</f>
        <v>71000</v>
      </c>
      <c r="K357" s="110">
        <f t="shared" si="608"/>
        <v>0</v>
      </c>
      <c r="L357" s="110">
        <f t="shared" si="608"/>
        <v>0</v>
      </c>
      <c r="M357" s="110">
        <f t="shared" si="608"/>
        <v>71000</v>
      </c>
      <c r="N357" s="110">
        <f t="shared" si="608"/>
        <v>0</v>
      </c>
      <c r="O357" s="110">
        <f t="shared" si="608"/>
        <v>0</v>
      </c>
      <c r="P357" s="110">
        <f t="shared" si="608"/>
        <v>0</v>
      </c>
      <c r="Q357" s="110">
        <f t="shared" si="608"/>
        <v>0</v>
      </c>
      <c r="R357" s="110">
        <f t="shared" si="608"/>
        <v>71000</v>
      </c>
      <c r="S357" s="110">
        <f t="shared" si="608"/>
        <v>0</v>
      </c>
      <c r="T357" s="110">
        <f t="shared" si="608"/>
        <v>0</v>
      </c>
      <c r="U357" s="110">
        <f t="shared" si="608"/>
        <v>71000</v>
      </c>
      <c r="V357" s="110"/>
      <c r="W357" s="110"/>
      <c r="X357" s="110"/>
      <c r="Y357" s="110"/>
      <c r="Z357" s="110"/>
      <c r="AA357" s="110"/>
      <c r="AB357" s="110"/>
      <c r="AC357" s="110"/>
      <c r="AD357" s="110">
        <f t="shared" si="608"/>
        <v>71000</v>
      </c>
      <c r="AE357" s="110">
        <f t="shared" si="608"/>
        <v>0</v>
      </c>
      <c r="AF357" s="110">
        <f t="shared" si="608"/>
        <v>0</v>
      </c>
      <c r="AG357" s="110">
        <f t="shared" si="608"/>
        <v>71000</v>
      </c>
      <c r="AH357" s="110">
        <f t="shared" si="608"/>
        <v>0</v>
      </c>
      <c r="AI357" s="110">
        <f t="shared" si="608"/>
        <v>0</v>
      </c>
      <c r="AJ357" s="110">
        <f t="shared" si="608"/>
        <v>0</v>
      </c>
      <c r="AK357" s="110">
        <f t="shared" si="608"/>
        <v>0</v>
      </c>
      <c r="AL357" s="110">
        <f t="shared" si="608"/>
        <v>71000</v>
      </c>
      <c r="AM357" s="110">
        <f t="shared" si="608"/>
        <v>0</v>
      </c>
      <c r="AN357" s="110">
        <f t="shared" si="608"/>
        <v>0</v>
      </c>
      <c r="AO357" s="110">
        <f t="shared" si="608"/>
        <v>71000</v>
      </c>
      <c r="AP357" s="110">
        <f t="shared" si="608"/>
        <v>0</v>
      </c>
      <c r="AQ357" s="110">
        <f t="shared" si="608"/>
        <v>71000</v>
      </c>
      <c r="AR357" s="110">
        <f t="shared" si="608"/>
        <v>0</v>
      </c>
      <c r="AS357" s="110">
        <f t="shared" si="608"/>
        <v>0</v>
      </c>
      <c r="AT357" s="110">
        <f t="shared" si="608"/>
        <v>71000</v>
      </c>
      <c r="AU357" s="110">
        <f t="shared" si="608"/>
        <v>0</v>
      </c>
      <c r="AV357" s="110">
        <f t="shared" si="608"/>
        <v>0</v>
      </c>
      <c r="AW357" s="110">
        <f t="shared" si="608"/>
        <v>0</v>
      </c>
      <c r="AX357" s="110">
        <f t="shared" si="608"/>
        <v>0</v>
      </c>
      <c r="AY357" s="110">
        <f t="shared" si="608"/>
        <v>71000</v>
      </c>
      <c r="AZ357" s="110">
        <f t="shared" si="608"/>
        <v>0</v>
      </c>
      <c r="BA357" s="110">
        <f t="shared" si="608"/>
        <v>0</v>
      </c>
      <c r="BB357" s="110">
        <f t="shared" si="608"/>
        <v>71000</v>
      </c>
    </row>
    <row r="358" spans="1:54" s="109" customFormat="1" ht="45" hidden="1" x14ac:dyDescent="0.25">
      <c r="A358" s="35" t="s">
        <v>7</v>
      </c>
      <c r="B358" s="35"/>
      <c r="C358" s="35"/>
      <c r="D358" s="35"/>
      <c r="E358" s="120">
        <v>851</v>
      </c>
      <c r="F358" s="143" t="s">
        <v>139</v>
      </c>
      <c r="G358" s="143" t="s">
        <v>56</v>
      </c>
      <c r="H358" s="148" t="s">
        <v>146</v>
      </c>
      <c r="I358" s="143" t="s">
        <v>67</v>
      </c>
      <c r="J358" s="110">
        <f>'6.ВС'!J215</f>
        <v>71000</v>
      </c>
      <c r="K358" s="110">
        <f>'6.ВС'!K215</f>
        <v>0</v>
      </c>
      <c r="L358" s="110">
        <f>'6.ВС'!L215</f>
        <v>0</v>
      </c>
      <c r="M358" s="110">
        <f>'6.ВС'!M215</f>
        <v>71000</v>
      </c>
      <c r="N358" s="110">
        <f>'6.ВС'!N215</f>
        <v>0</v>
      </c>
      <c r="O358" s="110">
        <f>'6.ВС'!O215</f>
        <v>0</v>
      </c>
      <c r="P358" s="110">
        <f>'6.ВС'!P215</f>
        <v>0</v>
      </c>
      <c r="Q358" s="110">
        <f>'6.ВС'!Q215</f>
        <v>0</v>
      </c>
      <c r="R358" s="110">
        <f>'6.ВС'!R215</f>
        <v>71000</v>
      </c>
      <c r="S358" s="110">
        <f>'6.ВС'!S215</f>
        <v>0</v>
      </c>
      <c r="T358" s="110">
        <f>'6.ВС'!T215</f>
        <v>0</v>
      </c>
      <c r="U358" s="110">
        <f>'6.ВС'!U215</f>
        <v>71000</v>
      </c>
      <c r="V358" s="110"/>
      <c r="W358" s="110"/>
      <c r="X358" s="110"/>
      <c r="Y358" s="110"/>
      <c r="Z358" s="110"/>
      <c r="AA358" s="110"/>
      <c r="AB358" s="110"/>
      <c r="AC358" s="110"/>
      <c r="AD358" s="110">
        <f>'6.ВС'!AE215</f>
        <v>71000</v>
      </c>
      <c r="AE358" s="110">
        <f>'6.ВС'!AF215</f>
        <v>0</v>
      </c>
      <c r="AF358" s="110">
        <f>'6.ВС'!AG215</f>
        <v>0</v>
      </c>
      <c r="AG358" s="110">
        <f>'6.ВС'!AH215</f>
        <v>71000</v>
      </c>
      <c r="AH358" s="110">
        <f>'6.ВС'!AI215</f>
        <v>0</v>
      </c>
      <c r="AI358" s="110">
        <f>'6.ВС'!AJ215</f>
        <v>0</v>
      </c>
      <c r="AJ358" s="110">
        <f>'6.ВС'!AK215</f>
        <v>0</v>
      </c>
      <c r="AK358" s="110">
        <f>'6.ВС'!AL215</f>
        <v>0</v>
      </c>
      <c r="AL358" s="110">
        <f>'6.ВС'!AM215</f>
        <v>71000</v>
      </c>
      <c r="AM358" s="110">
        <f>'6.ВС'!AN215</f>
        <v>0</v>
      </c>
      <c r="AN358" s="110">
        <f>'6.ВС'!AO215</f>
        <v>0</v>
      </c>
      <c r="AO358" s="110">
        <f>'6.ВС'!AP215</f>
        <v>71000</v>
      </c>
      <c r="AP358" s="110">
        <f>'6.ВС'!AQ215</f>
        <v>0</v>
      </c>
      <c r="AQ358" s="110">
        <f>'6.ВС'!AR215</f>
        <v>71000</v>
      </c>
      <c r="AR358" s="110">
        <f>'6.ВС'!AS215</f>
        <v>0</v>
      </c>
      <c r="AS358" s="110">
        <f>'6.ВС'!AT215</f>
        <v>0</v>
      </c>
      <c r="AT358" s="110">
        <f>'6.ВС'!AU215</f>
        <v>71000</v>
      </c>
      <c r="AU358" s="110">
        <f>'6.ВС'!AV215</f>
        <v>0</v>
      </c>
      <c r="AV358" s="110">
        <f>'6.ВС'!AW215</f>
        <v>0</v>
      </c>
      <c r="AW358" s="110">
        <f>'6.ВС'!AX215</f>
        <v>0</v>
      </c>
      <c r="AX358" s="110">
        <f>'6.ВС'!AY215</f>
        <v>0</v>
      </c>
      <c r="AY358" s="110">
        <f>'6.ВС'!AR215</f>
        <v>71000</v>
      </c>
      <c r="AZ358" s="110">
        <f>'6.ВС'!AS215</f>
        <v>0</v>
      </c>
      <c r="BA358" s="110">
        <f>'6.ВС'!AT215</f>
        <v>0</v>
      </c>
      <c r="BB358" s="110">
        <f>'6.ВС'!AU215</f>
        <v>71000</v>
      </c>
    </row>
    <row r="359" spans="1:54" s="109" customFormat="1" ht="60" hidden="1" x14ac:dyDescent="0.25">
      <c r="A359" s="35" t="s">
        <v>22</v>
      </c>
      <c r="B359" s="154"/>
      <c r="C359" s="154"/>
      <c r="D359" s="154"/>
      <c r="E359" s="120">
        <v>851</v>
      </c>
      <c r="F359" s="143" t="s">
        <v>139</v>
      </c>
      <c r="G359" s="143" t="s">
        <v>56</v>
      </c>
      <c r="H359" s="148" t="s">
        <v>146</v>
      </c>
      <c r="I359" s="143" t="s">
        <v>23</v>
      </c>
      <c r="J359" s="110">
        <f t="shared" ref="J359:BB359" si="609">J360</f>
        <v>197000</v>
      </c>
      <c r="K359" s="110">
        <f t="shared" si="609"/>
        <v>0</v>
      </c>
      <c r="L359" s="110">
        <f t="shared" si="609"/>
        <v>0</v>
      </c>
      <c r="M359" s="110">
        <f t="shared" si="609"/>
        <v>197000</v>
      </c>
      <c r="N359" s="110">
        <f t="shared" si="609"/>
        <v>0</v>
      </c>
      <c r="O359" s="110">
        <f t="shared" si="609"/>
        <v>0</v>
      </c>
      <c r="P359" s="110">
        <f t="shared" si="609"/>
        <v>0</v>
      </c>
      <c r="Q359" s="110">
        <f t="shared" si="609"/>
        <v>0</v>
      </c>
      <c r="R359" s="110">
        <f t="shared" si="609"/>
        <v>197000</v>
      </c>
      <c r="S359" s="110">
        <f t="shared" si="609"/>
        <v>0</v>
      </c>
      <c r="T359" s="110">
        <f t="shared" si="609"/>
        <v>0</v>
      </c>
      <c r="U359" s="110">
        <f t="shared" si="609"/>
        <v>197000</v>
      </c>
      <c r="V359" s="110"/>
      <c r="W359" s="110"/>
      <c r="X359" s="110"/>
      <c r="Y359" s="110"/>
      <c r="Z359" s="110"/>
      <c r="AA359" s="110"/>
      <c r="AB359" s="110"/>
      <c r="AC359" s="110"/>
      <c r="AD359" s="110">
        <f t="shared" si="609"/>
        <v>197000</v>
      </c>
      <c r="AE359" s="110">
        <f t="shared" si="609"/>
        <v>0</v>
      </c>
      <c r="AF359" s="110">
        <f t="shared" si="609"/>
        <v>0</v>
      </c>
      <c r="AG359" s="110">
        <f t="shared" si="609"/>
        <v>197000</v>
      </c>
      <c r="AH359" s="110">
        <f t="shared" si="609"/>
        <v>0</v>
      </c>
      <c r="AI359" s="110">
        <f t="shared" si="609"/>
        <v>0</v>
      </c>
      <c r="AJ359" s="110">
        <f t="shared" si="609"/>
        <v>0</v>
      </c>
      <c r="AK359" s="110">
        <f t="shared" si="609"/>
        <v>0</v>
      </c>
      <c r="AL359" s="110">
        <f t="shared" si="609"/>
        <v>197000</v>
      </c>
      <c r="AM359" s="110">
        <f t="shared" si="609"/>
        <v>0</v>
      </c>
      <c r="AN359" s="110">
        <f t="shared" si="609"/>
        <v>0</v>
      </c>
      <c r="AO359" s="110">
        <f t="shared" si="609"/>
        <v>197000</v>
      </c>
      <c r="AP359" s="110">
        <f t="shared" si="609"/>
        <v>0</v>
      </c>
      <c r="AQ359" s="110">
        <f t="shared" si="609"/>
        <v>197000</v>
      </c>
      <c r="AR359" s="110">
        <f t="shared" si="609"/>
        <v>0</v>
      </c>
      <c r="AS359" s="110">
        <f t="shared" si="609"/>
        <v>0</v>
      </c>
      <c r="AT359" s="110">
        <f t="shared" si="609"/>
        <v>197000</v>
      </c>
      <c r="AU359" s="110">
        <f t="shared" si="609"/>
        <v>0</v>
      </c>
      <c r="AV359" s="110">
        <f t="shared" si="609"/>
        <v>0</v>
      </c>
      <c r="AW359" s="110">
        <f t="shared" si="609"/>
        <v>0</v>
      </c>
      <c r="AX359" s="110">
        <f t="shared" si="609"/>
        <v>0</v>
      </c>
      <c r="AY359" s="110">
        <f t="shared" si="609"/>
        <v>197000</v>
      </c>
      <c r="AZ359" s="110">
        <f t="shared" si="609"/>
        <v>0</v>
      </c>
      <c r="BA359" s="110">
        <f t="shared" si="609"/>
        <v>0</v>
      </c>
      <c r="BB359" s="110">
        <f t="shared" si="609"/>
        <v>197000</v>
      </c>
    </row>
    <row r="360" spans="1:54" s="109" customFormat="1" ht="75" hidden="1" x14ac:dyDescent="0.25">
      <c r="A360" s="35" t="s">
        <v>9</v>
      </c>
      <c r="B360" s="154"/>
      <c r="C360" s="154"/>
      <c r="D360" s="154"/>
      <c r="E360" s="120">
        <v>851</v>
      </c>
      <c r="F360" s="143" t="s">
        <v>139</v>
      </c>
      <c r="G360" s="143" t="s">
        <v>56</v>
      </c>
      <c r="H360" s="148" t="s">
        <v>146</v>
      </c>
      <c r="I360" s="143" t="s">
        <v>24</v>
      </c>
      <c r="J360" s="110">
        <f>'6.ВС'!J217</f>
        <v>197000</v>
      </c>
      <c r="K360" s="110">
        <f>'6.ВС'!K217</f>
        <v>0</v>
      </c>
      <c r="L360" s="110">
        <f>'6.ВС'!L217</f>
        <v>0</v>
      </c>
      <c r="M360" s="110">
        <f>'6.ВС'!M217</f>
        <v>197000</v>
      </c>
      <c r="N360" s="110">
        <f>'6.ВС'!N217</f>
        <v>0</v>
      </c>
      <c r="O360" s="110">
        <f>'6.ВС'!O217</f>
        <v>0</v>
      </c>
      <c r="P360" s="110">
        <f>'6.ВС'!P217</f>
        <v>0</v>
      </c>
      <c r="Q360" s="110">
        <f>'6.ВС'!Q217</f>
        <v>0</v>
      </c>
      <c r="R360" s="110">
        <f>'6.ВС'!R217</f>
        <v>197000</v>
      </c>
      <c r="S360" s="110">
        <f>'6.ВС'!S217</f>
        <v>0</v>
      </c>
      <c r="T360" s="110">
        <f>'6.ВС'!T217</f>
        <v>0</v>
      </c>
      <c r="U360" s="110">
        <f>'6.ВС'!U217</f>
        <v>197000</v>
      </c>
      <c r="V360" s="110"/>
      <c r="W360" s="110"/>
      <c r="X360" s="110"/>
      <c r="Y360" s="110"/>
      <c r="Z360" s="110"/>
      <c r="AA360" s="110"/>
      <c r="AB360" s="110"/>
      <c r="AC360" s="110"/>
      <c r="AD360" s="110">
        <f>'6.ВС'!AE217</f>
        <v>197000</v>
      </c>
      <c r="AE360" s="110">
        <f>'6.ВС'!AF217</f>
        <v>0</v>
      </c>
      <c r="AF360" s="110">
        <f>'6.ВС'!AG217</f>
        <v>0</v>
      </c>
      <c r="AG360" s="110">
        <f>'6.ВС'!AH217</f>
        <v>197000</v>
      </c>
      <c r="AH360" s="110">
        <f>'6.ВС'!AI217</f>
        <v>0</v>
      </c>
      <c r="AI360" s="110">
        <f>'6.ВС'!AJ217</f>
        <v>0</v>
      </c>
      <c r="AJ360" s="110">
        <f>'6.ВС'!AK217</f>
        <v>0</v>
      </c>
      <c r="AK360" s="110">
        <f>'6.ВС'!AL217</f>
        <v>0</v>
      </c>
      <c r="AL360" s="110">
        <f>'6.ВС'!AM217</f>
        <v>197000</v>
      </c>
      <c r="AM360" s="110">
        <f>'6.ВС'!AN217</f>
        <v>0</v>
      </c>
      <c r="AN360" s="110">
        <f>'6.ВС'!AO217</f>
        <v>0</v>
      </c>
      <c r="AO360" s="110">
        <f>'6.ВС'!AP217</f>
        <v>197000</v>
      </c>
      <c r="AP360" s="110">
        <f>'6.ВС'!AQ217</f>
        <v>0</v>
      </c>
      <c r="AQ360" s="110">
        <f>'6.ВС'!AR217</f>
        <v>197000</v>
      </c>
      <c r="AR360" s="110">
        <f>'6.ВС'!AS217</f>
        <v>0</v>
      </c>
      <c r="AS360" s="110">
        <f>'6.ВС'!AT217</f>
        <v>0</v>
      </c>
      <c r="AT360" s="110">
        <f>'6.ВС'!AU217</f>
        <v>197000</v>
      </c>
      <c r="AU360" s="110">
        <f>'6.ВС'!AV217</f>
        <v>0</v>
      </c>
      <c r="AV360" s="110">
        <f>'6.ВС'!AW217</f>
        <v>0</v>
      </c>
      <c r="AW360" s="110">
        <f>'6.ВС'!AX217</f>
        <v>0</v>
      </c>
      <c r="AX360" s="110">
        <f>'6.ВС'!AY217</f>
        <v>0</v>
      </c>
      <c r="AY360" s="110">
        <f>'6.ВС'!AR217</f>
        <v>197000</v>
      </c>
      <c r="AZ360" s="110">
        <f>'6.ВС'!AS217</f>
        <v>0</v>
      </c>
      <c r="BA360" s="110">
        <f>'6.ВС'!AT217</f>
        <v>0</v>
      </c>
      <c r="BB360" s="110">
        <f>'6.ВС'!AU217</f>
        <v>197000</v>
      </c>
    </row>
    <row r="361" spans="1:54" s="109" customFormat="1" ht="75" hidden="1" x14ac:dyDescent="0.25">
      <c r="A361" s="149" t="s">
        <v>408</v>
      </c>
      <c r="B361" s="154"/>
      <c r="C361" s="154"/>
      <c r="D361" s="154"/>
      <c r="E361" s="157" t="s">
        <v>409</v>
      </c>
      <c r="F361" s="143" t="s">
        <v>139</v>
      </c>
      <c r="G361" s="143" t="s">
        <v>56</v>
      </c>
      <c r="H361" s="148" t="s">
        <v>410</v>
      </c>
      <c r="I361" s="143"/>
      <c r="J361" s="110">
        <f t="shared" ref="J361:BB362" si="610">J362</f>
        <v>0</v>
      </c>
      <c r="K361" s="110">
        <f t="shared" si="610"/>
        <v>0</v>
      </c>
      <c r="L361" s="110">
        <f t="shared" si="610"/>
        <v>0</v>
      </c>
      <c r="M361" s="110">
        <f t="shared" si="610"/>
        <v>0</v>
      </c>
      <c r="N361" s="110">
        <f t="shared" si="610"/>
        <v>0</v>
      </c>
      <c r="O361" s="110">
        <f t="shared" si="610"/>
        <v>0</v>
      </c>
      <c r="P361" s="110">
        <f t="shared" si="610"/>
        <v>0</v>
      </c>
      <c r="Q361" s="110">
        <f t="shared" si="610"/>
        <v>0</v>
      </c>
      <c r="R361" s="110">
        <f t="shared" si="610"/>
        <v>0</v>
      </c>
      <c r="S361" s="110">
        <f t="shared" si="610"/>
        <v>0</v>
      </c>
      <c r="T361" s="110">
        <f t="shared" si="610"/>
        <v>0</v>
      </c>
      <c r="U361" s="110">
        <f t="shared" si="610"/>
        <v>0</v>
      </c>
      <c r="V361" s="110"/>
      <c r="W361" s="110"/>
      <c r="X361" s="110"/>
      <c r="Y361" s="110"/>
      <c r="Z361" s="110"/>
      <c r="AA361" s="110"/>
      <c r="AB361" s="110"/>
      <c r="AC361" s="110"/>
      <c r="AD361" s="110">
        <f t="shared" si="610"/>
        <v>2935798</v>
      </c>
      <c r="AE361" s="110">
        <f t="shared" si="610"/>
        <v>2906440</v>
      </c>
      <c r="AF361" s="110">
        <f t="shared" si="610"/>
        <v>29358</v>
      </c>
      <c r="AG361" s="110">
        <f t="shared" si="610"/>
        <v>0</v>
      </c>
      <c r="AH361" s="110">
        <f t="shared" si="610"/>
        <v>0</v>
      </c>
      <c r="AI361" s="110">
        <f t="shared" si="610"/>
        <v>0</v>
      </c>
      <c r="AJ361" s="110">
        <f t="shared" si="610"/>
        <v>0</v>
      </c>
      <c r="AK361" s="110">
        <f t="shared" si="610"/>
        <v>0</v>
      </c>
      <c r="AL361" s="110">
        <f t="shared" si="610"/>
        <v>2935798</v>
      </c>
      <c r="AM361" s="110">
        <f t="shared" si="610"/>
        <v>2906440</v>
      </c>
      <c r="AN361" s="110">
        <f t="shared" si="610"/>
        <v>29358</v>
      </c>
      <c r="AO361" s="110">
        <f t="shared" si="610"/>
        <v>0</v>
      </c>
      <c r="AP361" s="110">
        <f t="shared" si="610"/>
        <v>0</v>
      </c>
      <c r="AQ361" s="110">
        <f t="shared" si="610"/>
        <v>0</v>
      </c>
      <c r="AR361" s="110">
        <f t="shared" si="610"/>
        <v>0</v>
      </c>
      <c r="AS361" s="110">
        <f t="shared" si="610"/>
        <v>0</v>
      </c>
      <c r="AT361" s="110">
        <f t="shared" si="610"/>
        <v>0</v>
      </c>
      <c r="AU361" s="110">
        <f t="shared" si="610"/>
        <v>0</v>
      </c>
      <c r="AV361" s="110">
        <f t="shared" si="610"/>
        <v>0</v>
      </c>
      <c r="AW361" s="110">
        <f t="shared" si="610"/>
        <v>0</v>
      </c>
      <c r="AX361" s="110">
        <f t="shared" si="610"/>
        <v>0</v>
      </c>
      <c r="AY361" s="110">
        <f t="shared" si="610"/>
        <v>0</v>
      </c>
      <c r="AZ361" s="110">
        <f t="shared" si="610"/>
        <v>0</v>
      </c>
      <c r="BA361" s="110">
        <f t="shared" si="610"/>
        <v>0</v>
      </c>
      <c r="BB361" s="110">
        <f t="shared" si="610"/>
        <v>0</v>
      </c>
    </row>
    <row r="362" spans="1:54" s="109" customFormat="1" ht="60" hidden="1" x14ac:dyDescent="0.25">
      <c r="A362" s="35" t="s">
        <v>22</v>
      </c>
      <c r="B362" s="154"/>
      <c r="C362" s="154"/>
      <c r="D362" s="154"/>
      <c r="E362" s="157" t="s">
        <v>409</v>
      </c>
      <c r="F362" s="143" t="s">
        <v>139</v>
      </c>
      <c r="G362" s="143" t="s">
        <v>56</v>
      </c>
      <c r="H362" s="148" t="s">
        <v>410</v>
      </c>
      <c r="I362" s="143" t="s">
        <v>23</v>
      </c>
      <c r="J362" s="110">
        <f t="shared" si="610"/>
        <v>0</v>
      </c>
      <c r="K362" s="110">
        <f t="shared" si="610"/>
        <v>0</v>
      </c>
      <c r="L362" s="110">
        <f t="shared" si="610"/>
        <v>0</v>
      </c>
      <c r="M362" s="110">
        <f t="shared" si="610"/>
        <v>0</v>
      </c>
      <c r="N362" s="110">
        <f t="shared" si="610"/>
        <v>0</v>
      </c>
      <c r="O362" s="110">
        <f t="shared" si="610"/>
        <v>0</v>
      </c>
      <c r="P362" s="110">
        <f t="shared" si="610"/>
        <v>0</v>
      </c>
      <c r="Q362" s="110">
        <f t="shared" si="610"/>
        <v>0</v>
      </c>
      <c r="R362" s="110">
        <f t="shared" si="610"/>
        <v>0</v>
      </c>
      <c r="S362" s="110">
        <f t="shared" si="610"/>
        <v>0</v>
      </c>
      <c r="T362" s="110">
        <f t="shared" si="610"/>
        <v>0</v>
      </c>
      <c r="U362" s="110">
        <f t="shared" si="610"/>
        <v>0</v>
      </c>
      <c r="V362" s="110"/>
      <c r="W362" s="110"/>
      <c r="X362" s="110"/>
      <c r="Y362" s="110"/>
      <c r="Z362" s="110"/>
      <c r="AA362" s="110"/>
      <c r="AB362" s="110"/>
      <c r="AC362" s="110"/>
      <c r="AD362" s="110">
        <f t="shared" si="610"/>
        <v>2935798</v>
      </c>
      <c r="AE362" s="110">
        <f t="shared" si="610"/>
        <v>2906440</v>
      </c>
      <c r="AF362" s="110">
        <f t="shared" si="610"/>
        <v>29358</v>
      </c>
      <c r="AG362" s="110">
        <f t="shared" si="610"/>
        <v>0</v>
      </c>
      <c r="AH362" s="110">
        <f t="shared" si="610"/>
        <v>0</v>
      </c>
      <c r="AI362" s="110">
        <f t="shared" si="610"/>
        <v>0</v>
      </c>
      <c r="AJ362" s="110">
        <f t="shared" si="610"/>
        <v>0</v>
      </c>
      <c r="AK362" s="110">
        <f t="shared" si="610"/>
        <v>0</v>
      </c>
      <c r="AL362" s="110">
        <f t="shared" si="610"/>
        <v>2935798</v>
      </c>
      <c r="AM362" s="110">
        <f t="shared" si="610"/>
        <v>2906440</v>
      </c>
      <c r="AN362" s="110">
        <f t="shared" si="610"/>
        <v>29358</v>
      </c>
      <c r="AO362" s="110">
        <f t="shared" si="610"/>
        <v>0</v>
      </c>
      <c r="AP362" s="110">
        <f t="shared" si="610"/>
        <v>0</v>
      </c>
      <c r="AQ362" s="110">
        <f t="shared" si="610"/>
        <v>0</v>
      </c>
      <c r="AR362" s="110">
        <f t="shared" si="610"/>
        <v>0</v>
      </c>
      <c r="AS362" s="110">
        <f t="shared" si="610"/>
        <v>0</v>
      </c>
      <c r="AT362" s="110">
        <f t="shared" si="610"/>
        <v>0</v>
      </c>
      <c r="AU362" s="110">
        <f t="shared" si="610"/>
        <v>0</v>
      </c>
      <c r="AV362" s="110">
        <f t="shared" si="610"/>
        <v>0</v>
      </c>
      <c r="AW362" s="110">
        <f t="shared" si="610"/>
        <v>0</v>
      </c>
      <c r="AX362" s="110">
        <f t="shared" si="610"/>
        <v>0</v>
      </c>
      <c r="AY362" s="110">
        <f t="shared" si="610"/>
        <v>0</v>
      </c>
      <c r="AZ362" s="110">
        <f t="shared" si="610"/>
        <v>0</v>
      </c>
      <c r="BA362" s="110">
        <f t="shared" si="610"/>
        <v>0</v>
      </c>
      <c r="BB362" s="110">
        <f t="shared" si="610"/>
        <v>0</v>
      </c>
    </row>
    <row r="363" spans="1:54" s="109" customFormat="1" ht="75" hidden="1" x14ac:dyDescent="0.25">
      <c r="A363" s="35" t="s">
        <v>9</v>
      </c>
      <c r="B363" s="154"/>
      <c r="C363" s="154"/>
      <c r="D363" s="154"/>
      <c r="E363" s="157" t="s">
        <v>409</v>
      </c>
      <c r="F363" s="143" t="s">
        <v>139</v>
      </c>
      <c r="G363" s="143" t="s">
        <v>56</v>
      </c>
      <c r="H363" s="148" t="s">
        <v>410</v>
      </c>
      <c r="I363" s="143" t="s">
        <v>24</v>
      </c>
      <c r="J363" s="110">
        <f>'6.ВС'!J220</f>
        <v>0</v>
      </c>
      <c r="K363" s="110">
        <f>'6.ВС'!K220</f>
        <v>0</v>
      </c>
      <c r="L363" s="110">
        <f>'6.ВС'!L220</f>
        <v>0</v>
      </c>
      <c r="M363" s="110">
        <f>'6.ВС'!M220</f>
        <v>0</v>
      </c>
      <c r="N363" s="110">
        <f>'6.ВС'!N220</f>
        <v>0</v>
      </c>
      <c r="O363" s="110">
        <f>'6.ВС'!O220</f>
        <v>0</v>
      </c>
      <c r="P363" s="110">
        <f>'6.ВС'!P220</f>
        <v>0</v>
      </c>
      <c r="Q363" s="110">
        <f>'6.ВС'!Q220</f>
        <v>0</v>
      </c>
      <c r="R363" s="110">
        <f>'6.ВС'!R220</f>
        <v>0</v>
      </c>
      <c r="S363" s="110">
        <f>'6.ВС'!S220</f>
        <v>0</v>
      </c>
      <c r="T363" s="110">
        <f>'6.ВС'!T220</f>
        <v>0</v>
      </c>
      <c r="U363" s="110">
        <f>'6.ВС'!U220</f>
        <v>0</v>
      </c>
      <c r="V363" s="110"/>
      <c r="W363" s="110"/>
      <c r="X363" s="110"/>
      <c r="Y363" s="110"/>
      <c r="Z363" s="110"/>
      <c r="AA363" s="110"/>
      <c r="AB363" s="110"/>
      <c r="AC363" s="110"/>
      <c r="AD363" s="110">
        <f>'6.ВС'!AE220</f>
        <v>2935798</v>
      </c>
      <c r="AE363" s="110">
        <f>'6.ВС'!AF220</f>
        <v>2906440</v>
      </c>
      <c r="AF363" s="110">
        <f>'6.ВС'!AG220</f>
        <v>29358</v>
      </c>
      <c r="AG363" s="110">
        <f>'6.ВС'!AH220</f>
        <v>0</v>
      </c>
      <c r="AH363" s="110">
        <f>'6.ВС'!AI220</f>
        <v>0</v>
      </c>
      <c r="AI363" s="110">
        <f>'6.ВС'!AJ220</f>
        <v>0</v>
      </c>
      <c r="AJ363" s="110">
        <f>'6.ВС'!AK220</f>
        <v>0</v>
      </c>
      <c r="AK363" s="110">
        <f>'6.ВС'!AL220</f>
        <v>0</v>
      </c>
      <c r="AL363" s="110">
        <f>'6.ВС'!AM220</f>
        <v>2935798</v>
      </c>
      <c r="AM363" s="110">
        <f>'6.ВС'!AN220</f>
        <v>2906440</v>
      </c>
      <c r="AN363" s="110">
        <f>'6.ВС'!AO220</f>
        <v>29358</v>
      </c>
      <c r="AO363" s="110">
        <f>'6.ВС'!AP220</f>
        <v>0</v>
      </c>
      <c r="AP363" s="110">
        <f>'6.ВС'!AQ220</f>
        <v>0</v>
      </c>
      <c r="AQ363" s="110">
        <f>'6.ВС'!AR220</f>
        <v>0</v>
      </c>
      <c r="AR363" s="110">
        <f>'6.ВС'!AS220</f>
        <v>0</v>
      </c>
      <c r="AS363" s="110">
        <f>'6.ВС'!AT220</f>
        <v>0</v>
      </c>
      <c r="AT363" s="110">
        <f>'6.ВС'!AU220</f>
        <v>0</v>
      </c>
      <c r="AU363" s="110">
        <f>'6.ВС'!AV220</f>
        <v>0</v>
      </c>
      <c r="AV363" s="110">
        <f>'6.ВС'!AW220</f>
        <v>0</v>
      </c>
      <c r="AW363" s="110">
        <f>'6.ВС'!AX220</f>
        <v>0</v>
      </c>
      <c r="AX363" s="110">
        <f>'6.ВС'!AY220</f>
        <v>0</v>
      </c>
      <c r="AY363" s="110">
        <f>'6.ВС'!AR220</f>
        <v>0</v>
      </c>
      <c r="AZ363" s="110">
        <f>'6.ВС'!AS220</f>
        <v>0</v>
      </c>
      <c r="BA363" s="110">
        <f>'6.ВС'!AT220</f>
        <v>0</v>
      </c>
      <c r="BB363" s="110">
        <f>'6.ВС'!AU220</f>
        <v>0</v>
      </c>
    </row>
    <row r="364" spans="1:54" s="109" customFormat="1" ht="71.25" x14ac:dyDescent="0.25">
      <c r="A364" s="158" t="s">
        <v>185</v>
      </c>
      <c r="B364" s="146"/>
      <c r="C364" s="146"/>
      <c r="D364" s="146"/>
      <c r="E364" s="36">
        <v>853</v>
      </c>
      <c r="F364" s="90" t="s">
        <v>186</v>
      </c>
      <c r="G364" s="90"/>
      <c r="H364" s="90"/>
      <c r="I364" s="90"/>
      <c r="J364" s="112">
        <f t="shared" ref="J364" si="611">J365+J369</f>
        <v>2763000</v>
      </c>
      <c r="K364" s="112">
        <f t="shared" ref="K364:N364" si="612">K365+K369</f>
        <v>763000</v>
      </c>
      <c r="L364" s="112">
        <f t="shared" si="612"/>
        <v>2000000</v>
      </c>
      <c r="M364" s="112">
        <f t="shared" si="612"/>
        <v>0</v>
      </c>
      <c r="N364" s="112">
        <f t="shared" si="612"/>
        <v>300000</v>
      </c>
      <c r="O364" s="112">
        <f t="shared" ref="O364:U364" si="613">O365+O369</f>
        <v>0</v>
      </c>
      <c r="P364" s="112">
        <f t="shared" si="613"/>
        <v>300000</v>
      </c>
      <c r="Q364" s="112">
        <f t="shared" si="613"/>
        <v>0</v>
      </c>
      <c r="R364" s="112">
        <f t="shared" si="613"/>
        <v>3063000</v>
      </c>
      <c r="S364" s="112">
        <f t="shared" si="613"/>
        <v>763000</v>
      </c>
      <c r="T364" s="112">
        <f t="shared" si="613"/>
        <v>2300000</v>
      </c>
      <c r="U364" s="112">
        <f t="shared" si="613"/>
        <v>0</v>
      </c>
      <c r="V364" s="112"/>
      <c r="W364" s="112"/>
      <c r="X364" s="112"/>
      <c r="Y364" s="112"/>
      <c r="Z364" s="112"/>
      <c r="AA364" s="112"/>
      <c r="AB364" s="112"/>
      <c r="AC364" s="112"/>
      <c r="AD364" s="112">
        <f t="shared" ref="AD364:AQ364" si="614">AD365+AD369</f>
        <v>2763000</v>
      </c>
      <c r="AE364" s="112">
        <f t="shared" ref="AE364:AG364" si="615">AE365+AE369</f>
        <v>763000</v>
      </c>
      <c r="AF364" s="112">
        <f t="shared" si="615"/>
        <v>2000000</v>
      </c>
      <c r="AG364" s="112">
        <f t="shared" si="615"/>
        <v>0</v>
      </c>
      <c r="AH364" s="112">
        <f t="shared" ref="AH364:AP364" si="616">AH365+AH369</f>
        <v>0</v>
      </c>
      <c r="AI364" s="112">
        <f t="shared" si="616"/>
        <v>0</v>
      </c>
      <c r="AJ364" s="112">
        <f t="shared" si="616"/>
        <v>0</v>
      </c>
      <c r="AK364" s="112">
        <f t="shared" si="616"/>
        <v>0</v>
      </c>
      <c r="AL364" s="112">
        <f t="shared" si="616"/>
        <v>2763000</v>
      </c>
      <c r="AM364" s="112">
        <f t="shared" si="616"/>
        <v>763000</v>
      </c>
      <c r="AN364" s="112">
        <f t="shared" si="616"/>
        <v>2000000</v>
      </c>
      <c r="AO364" s="112">
        <f t="shared" si="616"/>
        <v>0</v>
      </c>
      <c r="AP364" s="112">
        <f t="shared" si="616"/>
        <v>0</v>
      </c>
      <c r="AQ364" s="112">
        <f t="shared" si="614"/>
        <v>2763000</v>
      </c>
      <c r="AR364" s="112">
        <f t="shared" ref="AR364:BB364" si="617">AR365+AR369</f>
        <v>763000</v>
      </c>
      <c r="AS364" s="112">
        <f t="shared" si="617"/>
        <v>2000000</v>
      </c>
      <c r="AT364" s="112">
        <f t="shared" si="617"/>
        <v>0</v>
      </c>
      <c r="AU364" s="112">
        <f t="shared" ref="AU364:AX364" si="618">AU365+AU369</f>
        <v>0</v>
      </c>
      <c r="AV364" s="112">
        <f t="shared" si="618"/>
        <v>0</v>
      </c>
      <c r="AW364" s="112">
        <f t="shared" si="618"/>
        <v>0</v>
      </c>
      <c r="AX364" s="112">
        <f t="shared" si="618"/>
        <v>0</v>
      </c>
      <c r="AY364" s="112">
        <f t="shared" si="617"/>
        <v>2763000</v>
      </c>
      <c r="AZ364" s="112">
        <f t="shared" si="617"/>
        <v>763000</v>
      </c>
      <c r="BA364" s="112">
        <f t="shared" si="617"/>
        <v>2000000</v>
      </c>
      <c r="BB364" s="112">
        <f t="shared" si="617"/>
        <v>0</v>
      </c>
    </row>
    <row r="365" spans="1:54" s="109" customFormat="1" ht="114" hidden="1" x14ac:dyDescent="0.25">
      <c r="A365" s="158" t="s">
        <v>187</v>
      </c>
      <c r="B365" s="146"/>
      <c r="C365" s="146"/>
      <c r="D365" s="146"/>
      <c r="E365" s="36">
        <v>853</v>
      </c>
      <c r="F365" s="90" t="s">
        <v>186</v>
      </c>
      <c r="G365" s="90" t="s">
        <v>11</v>
      </c>
      <c r="H365" s="183"/>
      <c r="I365" s="90"/>
      <c r="J365" s="169">
        <f t="shared" ref="J365:BB367" si="619">J366</f>
        <v>763000</v>
      </c>
      <c r="K365" s="169">
        <f t="shared" si="619"/>
        <v>763000</v>
      </c>
      <c r="L365" s="169">
        <f t="shared" si="619"/>
        <v>0</v>
      </c>
      <c r="M365" s="169">
        <f t="shared" si="619"/>
        <v>0</v>
      </c>
      <c r="N365" s="169">
        <f t="shared" si="619"/>
        <v>0</v>
      </c>
      <c r="O365" s="169">
        <f t="shared" si="619"/>
        <v>0</v>
      </c>
      <c r="P365" s="169">
        <f t="shared" si="619"/>
        <v>0</v>
      </c>
      <c r="Q365" s="169">
        <f t="shared" si="619"/>
        <v>0</v>
      </c>
      <c r="R365" s="169">
        <f t="shared" si="619"/>
        <v>763000</v>
      </c>
      <c r="S365" s="169">
        <f t="shared" si="619"/>
        <v>763000</v>
      </c>
      <c r="T365" s="169">
        <f t="shared" si="619"/>
        <v>0</v>
      </c>
      <c r="U365" s="169">
        <f t="shared" si="619"/>
        <v>0</v>
      </c>
      <c r="V365" s="169"/>
      <c r="W365" s="169"/>
      <c r="X365" s="169"/>
      <c r="Y365" s="169"/>
      <c r="Z365" s="169"/>
      <c r="AA365" s="169"/>
      <c r="AB365" s="169"/>
      <c r="AC365" s="169"/>
      <c r="AD365" s="169">
        <f t="shared" si="619"/>
        <v>763000</v>
      </c>
      <c r="AE365" s="169">
        <f t="shared" si="619"/>
        <v>763000</v>
      </c>
      <c r="AF365" s="169">
        <f t="shared" si="619"/>
        <v>0</v>
      </c>
      <c r="AG365" s="169">
        <f t="shared" si="619"/>
        <v>0</v>
      </c>
      <c r="AH365" s="169">
        <f t="shared" si="619"/>
        <v>0</v>
      </c>
      <c r="AI365" s="169">
        <f t="shared" si="619"/>
        <v>0</v>
      </c>
      <c r="AJ365" s="169">
        <f t="shared" si="619"/>
        <v>0</v>
      </c>
      <c r="AK365" s="169">
        <f t="shared" si="619"/>
        <v>0</v>
      </c>
      <c r="AL365" s="169">
        <f t="shared" si="619"/>
        <v>763000</v>
      </c>
      <c r="AM365" s="169">
        <f t="shared" si="619"/>
        <v>763000</v>
      </c>
      <c r="AN365" s="169">
        <f t="shared" si="619"/>
        <v>0</v>
      </c>
      <c r="AO365" s="169">
        <f t="shared" si="619"/>
        <v>0</v>
      </c>
      <c r="AP365" s="169">
        <f t="shared" si="619"/>
        <v>0</v>
      </c>
      <c r="AQ365" s="169">
        <f t="shared" si="619"/>
        <v>763000</v>
      </c>
      <c r="AR365" s="169">
        <f t="shared" si="619"/>
        <v>763000</v>
      </c>
      <c r="AS365" s="169">
        <f t="shared" si="619"/>
        <v>0</v>
      </c>
      <c r="AT365" s="169">
        <f t="shared" si="619"/>
        <v>0</v>
      </c>
      <c r="AU365" s="169">
        <f t="shared" si="619"/>
        <v>0</v>
      </c>
      <c r="AV365" s="169">
        <f t="shared" si="619"/>
        <v>0</v>
      </c>
      <c r="AW365" s="169">
        <f t="shared" si="619"/>
        <v>0</v>
      </c>
      <c r="AX365" s="169">
        <f t="shared" si="619"/>
        <v>0</v>
      </c>
      <c r="AY365" s="169">
        <f t="shared" si="619"/>
        <v>763000</v>
      </c>
      <c r="AZ365" s="169">
        <f t="shared" si="619"/>
        <v>763000</v>
      </c>
      <c r="BA365" s="169">
        <f t="shared" si="619"/>
        <v>0</v>
      </c>
      <c r="BB365" s="169">
        <f t="shared" si="619"/>
        <v>0</v>
      </c>
    </row>
    <row r="366" spans="1:54" s="109" customFormat="1" ht="30" hidden="1" x14ac:dyDescent="0.25">
      <c r="A366" s="155" t="s">
        <v>307</v>
      </c>
      <c r="B366" s="146"/>
      <c r="C366" s="146"/>
      <c r="D366" s="146"/>
      <c r="E366" s="36">
        <v>853</v>
      </c>
      <c r="F366" s="90" t="s">
        <v>186</v>
      </c>
      <c r="G366" s="90" t="s">
        <v>11</v>
      </c>
      <c r="H366" s="148" t="s">
        <v>299</v>
      </c>
      <c r="I366" s="90"/>
      <c r="J366" s="110">
        <f t="shared" si="619"/>
        <v>763000</v>
      </c>
      <c r="K366" s="110">
        <f t="shared" si="619"/>
        <v>763000</v>
      </c>
      <c r="L366" s="110">
        <f t="shared" si="619"/>
        <v>0</v>
      </c>
      <c r="M366" s="110">
        <f t="shared" si="619"/>
        <v>0</v>
      </c>
      <c r="N366" s="110">
        <f t="shared" si="619"/>
        <v>0</v>
      </c>
      <c r="O366" s="110">
        <f t="shared" si="619"/>
        <v>0</v>
      </c>
      <c r="P366" s="110">
        <f t="shared" si="619"/>
        <v>0</v>
      </c>
      <c r="Q366" s="110">
        <f t="shared" si="619"/>
        <v>0</v>
      </c>
      <c r="R366" s="110">
        <f t="shared" si="619"/>
        <v>763000</v>
      </c>
      <c r="S366" s="110">
        <f t="shared" si="619"/>
        <v>763000</v>
      </c>
      <c r="T366" s="110">
        <f t="shared" si="619"/>
        <v>0</v>
      </c>
      <c r="U366" s="110">
        <f t="shared" si="619"/>
        <v>0</v>
      </c>
      <c r="V366" s="110"/>
      <c r="W366" s="110"/>
      <c r="X366" s="110"/>
      <c r="Y366" s="110"/>
      <c r="Z366" s="110"/>
      <c r="AA366" s="110"/>
      <c r="AB366" s="110"/>
      <c r="AC366" s="110"/>
      <c r="AD366" s="110">
        <f t="shared" si="619"/>
        <v>763000</v>
      </c>
      <c r="AE366" s="110">
        <f t="shared" si="619"/>
        <v>763000</v>
      </c>
      <c r="AF366" s="110">
        <f t="shared" si="619"/>
        <v>0</v>
      </c>
      <c r="AG366" s="110">
        <f t="shared" si="619"/>
        <v>0</v>
      </c>
      <c r="AH366" s="110">
        <f t="shared" si="619"/>
        <v>0</v>
      </c>
      <c r="AI366" s="110">
        <f t="shared" si="619"/>
        <v>0</v>
      </c>
      <c r="AJ366" s="110">
        <f t="shared" si="619"/>
        <v>0</v>
      </c>
      <c r="AK366" s="110">
        <f t="shared" si="619"/>
        <v>0</v>
      </c>
      <c r="AL366" s="110">
        <f t="shared" si="619"/>
        <v>763000</v>
      </c>
      <c r="AM366" s="110">
        <f t="shared" si="619"/>
        <v>763000</v>
      </c>
      <c r="AN366" s="110">
        <f t="shared" si="619"/>
        <v>0</v>
      </c>
      <c r="AO366" s="110">
        <f t="shared" si="619"/>
        <v>0</v>
      </c>
      <c r="AP366" s="110">
        <f t="shared" si="619"/>
        <v>0</v>
      </c>
      <c r="AQ366" s="110">
        <f t="shared" si="619"/>
        <v>763000</v>
      </c>
      <c r="AR366" s="110">
        <f t="shared" si="619"/>
        <v>763000</v>
      </c>
      <c r="AS366" s="110">
        <f t="shared" si="619"/>
        <v>0</v>
      </c>
      <c r="AT366" s="110">
        <f t="shared" si="619"/>
        <v>0</v>
      </c>
      <c r="AU366" s="110">
        <f t="shared" si="619"/>
        <v>0</v>
      </c>
      <c r="AV366" s="110">
        <f t="shared" si="619"/>
        <v>0</v>
      </c>
      <c r="AW366" s="110">
        <f t="shared" si="619"/>
        <v>0</v>
      </c>
      <c r="AX366" s="110">
        <f t="shared" si="619"/>
        <v>0</v>
      </c>
      <c r="AY366" s="110">
        <f t="shared" si="619"/>
        <v>763000</v>
      </c>
      <c r="AZ366" s="110">
        <f t="shared" si="619"/>
        <v>763000</v>
      </c>
      <c r="BA366" s="110">
        <f t="shared" si="619"/>
        <v>0</v>
      </c>
      <c r="BB366" s="110">
        <f t="shared" si="619"/>
        <v>0</v>
      </c>
    </row>
    <row r="367" spans="1:54" s="109" customFormat="1" ht="30" hidden="1" x14ac:dyDescent="0.25">
      <c r="A367" s="111" t="s">
        <v>42</v>
      </c>
      <c r="B367" s="111"/>
      <c r="C367" s="111"/>
      <c r="D367" s="111"/>
      <c r="E367" s="36">
        <v>853</v>
      </c>
      <c r="F367" s="143" t="s">
        <v>186</v>
      </c>
      <c r="G367" s="143" t="s">
        <v>11</v>
      </c>
      <c r="H367" s="148" t="s">
        <v>299</v>
      </c>
      <c r="I367" s="143" t="s">
        <v>43</v>
      </c>
      <c r="J367" s="110">
        <f t="shared" si="619"/>
        <v>763000</v>
      </c>
      <c r="K367" s="110">
        <f t="shared" si="619"/>
        <v>763000</v>
      </c>
      <c r="L367" s="110">
        <f t="shared" si="619"/>
        <v>0</v>
      </c>
      <c r="M367" s="110">
        <f t="shared" si="619"/>
        <v>0</v>
      </c>
      <c r="N367" s="110">
        <f t="shared" si="619"/>
        <v>0</v>
      </c>
      <c r="O367" s="110">
        <f t="shared" si="619"/>
        <v>0</v>
      </c>
      <c r="P367" s="110">
        <f t="shared" si="619"/>
        <v>0</v>
      </c>
      <c r="Q367" s="110">
        <f t="shared" si="619"/>
        <v>0</v>
      </c>
      <c r="R367" s="110">
        <f t="shared" si="619"/>
        <v>763000</v>
      </c>
      <c r="S367" s="110">
        <f t="shared" si="619"/>
        <v>763000</v>
      </c>
      <c r="T367" s="110">
        <f t="shared" si="619"/>
        <v>0</v>
      </c>
      <c r="U367" s="110">
        <f t="shared" si="619"/>
        <v>0</v>
      </c>
      <c r="V367" s="110"/>
      <c r="W367" s="110"/>
      <c r="X367" s="110"/>
      <c r="Y367" s="110"/>
      <c r="Z367" s="110"/>
      <c r="AA367" s="110"/>
      <c r="AB367" s="110"/>
      <c r="AC367" s="110"/>
      <c r="AD367" s="110">
        <f t="shared" si="619"/>
        <v>763000</v>
      </c>
      <c r="AE367" s="110">
        <f t="shared" si="619"/>
        <v>763000</v>
      </c>
      <c r="AF367" s="110">
        <f t="shared" si="619"/>
        <v>0</v>
      </c>
      <c r="AG367" s="110">
        <f t="shared" si="619"/>
        <v>0</v>
      </c>
      <c r="AH367" s="110">
        <f t="shared" si="619"/>
        <v>0</v>
      </c>
      <c r="AI367" s="110">
        <f t="shared" si="619"/>
        <v>0</v>
      </c>
      <c r="AJ367" s="110">
        <f t="shared" si="619"/>
        <v>0</v>
      </c>
      <c r="AK367" s="110">
        <f t="shared" si="619"/>
        <v>0</v>
      </c>
      <c r="AL367" s="110">
        <f t="shared" si="619"/>
        <v>763000</v>
      </c>
      <c r="AM367" s="110">
        <f t="shared" si="619"/>
        <v>763000</v>
      </c>
      <c r="AN367" s="110">
        <f t="shared" si="619"/>
        <v>0</v>
      </c>
      <c r="AO367" s="110">
        <f t="shared" si="619"/>
        <v>0</v>
      </c>
      <c r="AP367" s="110">
        <f t="shared" si="619"/>
        <v>0</v>
      </c>
      <c r="AQ367" s="110">
        <f t="shared" si="619"/>
        <v>763000</v>
      </c>
      <c r="AR367" s="110">
        <f t="shared" si="619"/>
        <v>763000</v>
      </c>
      <c r="AS367" s="110">
        <f t="shared" si="619"/>
        <v>0</v>
      </c>
      <c r="AT367" s="110">
        <f t="shared" si="619"/>
        <v>0</v>
      </c>
      <c r="AU367" s="110">
        <f t="shared" si="619"/>
        <v>0</v>
      </c>
      <c r="AV367" s="110">
        <f t="shared" si="619"/>
        <v>0</v>
      </c>
      <c r="AW367" s="110">
        <f t="shared" si="619"/>
        <v>0</v>
      </c>
      <c r="AX367" s="110">
        <f t="shared" si="619"/>
        <v>0</v>
      </c>
      <c r="AY367" s="110">
        <f t="shared" si="619"/>
        <v>763000</v>
      </c>
      <c r="AZ367" s="110">
        <f t="shared" si="619"/>
        <v>763000</v>
      </c>
      <c r="BA367" s="110">
        <f t="shared" si="619"/>
        <v>0</v>
      </c>
      <c r="BB367" s="110">
        <f t="shared" si="619"/>
        <v>0</v>
      </c>
    </row>
    <row r="368" spans="1:54" s="109" customFormat="1" hidden="1" x14ac:dyDescent="0.25">
      <c r="A368" s="111" t="s">
        <v>189</v>
      </c>
      <c r="B368" s="111"/>
      <c r="C368" s="111"/>
      <c r="D368" s="111"/>
      <c r="E368" s="36">
        <v>853</v>
      </c>
      <c r="F368" s="143" t="s">
        <v>186</v>
      </c>
      <c r="G368" s="143" t="s">
        <v>11</v>
      </c>
      <c r="H368" s="148" t="s">
        <v>299</v>
      </c>
      <c r="I368" s="143" t="s">
        <v>190</v>
      </c>
      <c r="J368" s="110">
        <f>'6.ВС'!J363</f>
        <v>763000</v>
      </c>
      <c r="K368" s="110">
        <f>'6.ВС'!K363</f>
        <v>763000</v>
      </c>
      <c r="L368" s="110">
        <f>'6.ВС'!L363</f>
        <v>0</v>
      </c>
      <c r="M368" s="110">
        <f>'6.ВС'!M363</f>
        <v>0</v>
      </c>
      <c r="N368" s="110">
        <f>'6.ВС'!N363</f>
        <v>0</v>
      </c>
      <c r="O368" s="110">
        <f>'6.ВС'!O363</f>
        <v>0</v>
      </c>
      <c r="P368" s="110">
        <f>'6.ВС'!P363</f>
        <v>0</v>
      </c>
      <c r="Q368" s="110">
        <f>'6.ВС'!Q363</f>
        <v>0</v>
      </c>
      <c r="R368" s="110">
        <f>'6.ВС'!R363</f>
        <v>763000</v>
      </c>
      <c r="S368" s="110">
        <f>'6.ВС'!S363</f>
        <v>763000</v>
      </c>
      <c r="T368" s="110">
        <f>'6.ВС'!T363</f>
        <v>0</v>
      </c>
      <c r="U368" s="110">
        <f>'6.ВС'!U363</f>
        <v>0</v>
      </c>
      <c r="V368" s="110"/>
      <c r="W368" s="110"/>
      <c r="X368" s="110"/>
      <c r="Y368" s="110"/>
      <c r="Z368" s="110"/>
      <c r="AA368" s="110"/>
      <c r="AB368" s="110"/>
      <c r="AC368" s="110"/>
      <c r="AD368" s="110">
        <f>'6.ВС'!AE363</f>
        <v>763000</v>
      </c>
      <c r="AE368" s="110">
        <f>'6.ВС'!AF363</f>
        <v>763000</v>
      </c>
      <c r="AF368" s="110">
        <f>'6.ВС'!AG363</f>
        <v>0</v>
      </c>
      <c r="AG368" s="110">
        <f>'6.ВС'!AH363</f>
        <v>0</v>
      </c>
      <c r="AH368" s="110">
        <f>'6.ВС'!AI363</f>
        <v>0</v>
      </c>
      <c r="AI368" s="110">
        <f>'6.ВС'!AJ363</f>
        <v>0</v>
      </c>
      <c r="AJ368" s="110">
        <f>'6.ВС'!AK363</f>
        <v>0</v>
      </c>
      <c r="AK368" s="110">
        <f>'6.ВС'!AL363</f>
        <v>0</v>
      </c>
      <c r="AL368" s="110">
        <f>'6.ВС'!AM363</f>
        <v>763000</v>
      </c>
      <c r="AM368" s="110">
        <f>'6.ВС'!AN363</f>
        <v>763000</v>
      </c>
      <c r="AN368" s="110">
        <f>'6.ВС'!AO363</f>
        <v>0</v>
      </c>
      <c r="AO368" s="110">
        <f>'6.ВС'!AP363</f>
        <v>0</v>
      </c>
      <c r="AP368" s="110">
        <f>'6.ВС'!AQ363</f>
        <v>0</v>
      </c>
      <c r="AQ368" s="110">
        <f>'6.ВС'!AR363</f>
        <v>763000</v>
      </c>
      <c r="AR368" s="110">
        <f>'6.ВС'!AS363</f>
        <v>763000</v>
      </c>
      <c r="AS368" s="110">
        <f>'6.ВС'!AT363</f>
        <v>0</v>
      </c>
      <c r="AT368" s="110">
        <f>'6.ВС'!AU363</f>
        <v>0</v>
      </c>
      <c r="AU368" s="110">
        <f>'6.ВС'!AV363</f>
        <v>0</v>
      </c>
      <c r="AV368" s="110">
        <f>'6.ВС'!AW363</f>
        <v>0</v>
      </c>
      <c r="AW368" s="110">
        <f>'6.ВС'!AX363</f>
        <v>0</v>
      </c>
      <c r="AX368" s="110">
        <f>'6.ВС'!AY363</f>
        <v>0</v>
      </c>
      <c r="AY368" s="110">
        <f>'6.ВС'!AR363</f>
        <v>763000</v>
      </c>
      <c r="AZ368" s="110">
        <f>'6.ВС'!AS363</f>
        <v>763000</v>
      </c>
      <c r="BA368" s="110">
        <f>'6.ВС'!AT363</f>
        <v>0</v>
      </c>
      <c r="BB368" s="110">
        <f>'6.ВС'!AU363</f>
        <v>0</v>
      </c>
    </row>
    <row r="369" spans="1:54" s="109" customFormat="1" x14ac:dyDescent="0.25">
      <c r="A369" s="179" t="s">
        <v>191</v>
      </c>
      <c r="B369" s="171"/>
      <c r="C369" s="171"/>
      <c r="D369" s="171"/>
      <c r="E369" s="36">
        <v>853</v>
      </c>
      <c r="F369" s="25" t="s">
        <v>186</v>
      </c>
      <c r="G369" s="25" t="s">
        <v>56</v>
      </c>
      <c r="H369" s="90"/>
      <c r="I369" s="25"/>
      <c r="J369" s="26">
        <f t="shared" ref="J369:BB369" si="620">J370</f>
        <v>2000000</v>
      </c>
      <c r="K369" s="26">
        <f t="shared" si="620"/>
        <v>0</v>
      </c>
      <c r="L369" s="26">
        <f t="shared" si="620"/>
        <v>2000000</v>
      </c>
      <c r="M369" s="26">
        <f t="shared" si="620"/>
        <v>0</v>
      </c>
      <c r="N369" s="26">
        <f t="shared" si="620"/>
        <v>300000</v>
      </c>
      <c r="O369" s="26">
        <f t="shared" si="620"/>
        <v>0</v>
      </c>
      <c r="P369" s="26">
        <f t="shared" si="620"/>
        <v>300000</v>
      </c>
      <c r="Q369" s="26">
        <f t="shared" si="620"/>
        <v>0</v>
      </c>
      <c r="R369" s="26">
        <f t="shared" si="620"/>
        <v>2300000</v>
      </c>
      <c r="S369" s="26">
        <f t="shared" si="620"/>
        <v>0</v>
      </c>
      <c r="T369" s="26">
        <f t="shared" si="620"/>
        <v>2300000</v>
      </c>
      <c r="U369" s="26">
        <f t="shared" si="620"/>
        <v>0</v>
      </c>
      <c r="V369" s="26"/>
      <c r="W369" s="26"/>
      <c r="X369" s="26"/>
      <c r="Y369" s="26"/>
      <c r="Z369" s="26"/>
      <c r="AA369" s="26"/>
      <c r="AB369" s="26"/>
      <c r="AC369" s="26"/>
      <c r="AD369" s="26">
        <f t="shared" si="620"/>
        <v>2000000</v>
      </c>
      <c r="AE369" s="26">
        <f t="shared" si="620"/>
        <v>0</v>
      </c>
      <c r="AF369" s="26">
        <f t="shared" si="620"/>
        <v>2000000</v>
      </c>
      <c r="AG369" s="26">
        <f t="shared" si="620"/>
        <v>0</v>
      </c>
      <c r="AH369" s="26">
        <f t="shared" si="620"/>
        <v>0</v>
      </c>
      <c r="AI369" s="26">
        <f t="shared" si="620"/>
        <v>0</v>
      </c>
      <c r="AJ369" s="26">
        <f t="shared" si="620"/>
        <v>0</v>
      </c>
      <c r="AK369" s="26">
        <f t="shared" si="620"/>
        <v>0</v>
      </c>
      <c r="AL369" s="26">
        <f t="shared" si="620"/>
        <v>2000000</v>
      </c>
      <c r="AM369" s="26">
        <f t="shared" si="620"/>
        <v>0</v>
      </c>
      <c r="AN369" s="26">
        <f t="shared" si="620"/>
        <v>2000000</v>
      </c>
      <c r="AO369" s="26">
        <f t="shared" si="620"/>
        <v>0</v>
      </c>
      <c r="AP369" s="26">
        <f t="shared" si="620"/>
        <v>0</v>
      </c>
      <c r="AQ369" s="26">
        <f t="shared" si="620"/>
        <v>2000000</v>
      </c>
      <c r="AR369" s="26">
        <f t="shared" si="620"/>
        <v>0</v>
      </c>
      <c r="AS369" s="26">
        <f t="shared" si="620"/>
        <v>2000000</v>
      </c>
      <c r="AT369" s="26">
        <f t="shared" si="620"/>
        <v>0</v>
      </c>
      <c r="AU369" s="26">
        <f t="shared" si="620"/>
        <v>0</v>
      </c>
      <c r="AV369" s="26">
        <f t="shared" si="620"/>
        <v>0</v>
      </c>
      <c r="AW369" s="26">
        <f t="shared" si="620"/>
        <v>0</v>
      </c>
      <c r="AX369" s="26">
        <f t="shared" si="620"/>
        <v>0</v>
      </c>
      <c r="AY369" s="26">
        <f t="shared" si="620"/>
        <v>2000000</v>
      </c>
      <c r="AZ369" s="26">
        <f t="shared" si="620"/>
        <v>0</v>
      </c>
      <c r="BA369" s="26">
        <f t="shared" si="620"/>
        <v>2000000</v>
      </c>
      <c r="BB369" s="26">
        <f t="shared" si="620"/>
        <v>0</v>
      </c>
    </row>
    <row r="370" spans="1:54" s="109" customFormat="1" ht="60" x14ac:dyDescent="0.25">
      <c r="A370" s="155" t="s">
        <v>192</v>
      </c>
      <c r="B370" s="175"/>
      <c r="C370" s="175"/>
      <c r="D370" s="175"/>
      <c r="E370" s="176">
        <v>853</v>
      </c>
      <c r="F370" s="143" t="s">
        <v>186</v>
      </c>
      <c r="G370" s="143" t="s">
        <v>56</v>
      </c>
      <c r="H370" s="148" t="s">
        <v>188</v>
      </c>
      <c r="I370" s="143"/>
      <c r="J370" s="110">
        <f t="shared" ref="J370:BB371" si="621">J371</f>
        <v>2000000</v>
      </c>
      <c r="K370" s="110">
        <f t="shared" si="621"/>
        <v>0</v>
      </c>
      <c r="L370" s="110">
        <f t="shared" si="621"/>
        <v>2000000</v>
      </c>
      <c r="M370" s="110">
        <f t="shared" si="621"/>
        <v>0</v>
      </c>
      <c r="N370" s="110">
        <f t="shared" si="621"/>
        <v>300000</v>
      </c>
      <c r="O370" s="110">
        <f t="shared" si="621"/>
        <v>0</v>
      </c>
      <c r="P370" s="110">
        <f t="shared" si="621"/>
        <v>300000</v>
      </c>
      <c r="Q370" s="110">
        <f t="shared" si="621"/>
        <v>0</v>
      </c>
      <c r="R370" s="110">
        <f t="shared" si="621"/>
        <v>2300000</v>
      </c>
      <c r="S370" s="110">
        <f t="shared" si="621"/>
        <v>0</v>
      </c>
      <c r="T370" s="110">
        <f t="shared" si="621"/>
        <v>2300000</v>
      </c>
      <c r="U370" s="110">
        <f t="shared" si="621"/>
        <v>0</v>
      </c>
      <c r="V370" s="110"/>
      <c r="W370" s="110"/>
      <c r="X370" s="110"/>
      <c r="Y370" s="110"/>
      <c r="Z370" s="110"/>
      <c r="AA370" s="110"/>
      <c r="AB370" s="110"/>
      <c r="AC370" s="110"/>
      <c r="AD370" s="110">
        <f t="shared" si="621"/>
        <v>2000000</v>
      </c>
      <c r="AE370" s="110">
        <f t="shared" si="621"/>
        <v>0</v>
      </c>
      <c r="AF370" s="110">
        <f t="shared" si="621"/>
        <v>2000000</v>
      </c>
      <c r="AG370" s="110">
        <f t="shared" si="621"/>
        <v>0</v>
      </c>
      <c r="AH370" s="110">
        <f t="shared" si="621"/>
        <v>0</v>
      </c>
      <c r="AI370" s="110">
        <f t="shared" si="621"/>
        <v>0</v>
      </c>
      <c r="AJ370" s="110">
        <f t="shared" si="621"/>
        <v>0</v>
      </c>
      <c r="AK370" s="110">
        <f t="shared" si="621"/>
        <v>0</v>
      </c>
      <c r="AL370" s="110">
        <f t="shared" si="621"/>
        <v>2000000</v>
      </c>
      <c r="AM370" s="110">
        <f t="shared" si="621"/>
        <v>0</v>
      </c>
      <c r="AN370" s="110">
        <f t="shared" si="621"/>
        <v>2000000</v>
      </c>
      <c r="AO370" s="110">
        <f t="shared" si="621"/>
        <v>0</v>
      </c>
      <c r="AP370" s="110">
        <f t="shared" si="621"/>
        <v>0</v>
      </c>
      <c r="AQ370" s="110">
        <f t="shared" si="621"/>
        <v>2000000</v>
      </c>
      <c r="AR370" s="110">
        <f t="shared" si="621"/>
        <v>0</v>
      </c>
      <c r="AS370" s="110">
        <f t="shared" si="621"/>
        <v>2000000</v>
      </c>
      <c r="AT370" s="110">
        <f t="shared" si="621"/>
        <v>0</v>
      </c>
      <c r="AU370" s="110">
        <f t="shared" si="621"/>
        <v>0</v>
      </c>
      <c r="AV370" s="110">
        <f t="shared" si="621"/>
        <v>0</v>
      </c>
      <c r="AW370" s="110">
        <f t="shared" si="621"/>
        <v>0</v>
      </c>
      <c r="AX370" s="110">
        <f t="shared" si="621"/>
        <v>0</v>
      </c>
      <c r="AY370" s="110">
        <f t="shared" si="621"/>
        <v>2000000</v>
      </c>
      <c r="AZ370" s="110">
        <f t="shared" si="621"/>
        <v>0</v>
      </c>
      <c r="BA370" s="110">
        <f t="shared" si="621"/>
        <v>2000000</v>
      </c>
      <c r="BB370" s="110">
        <f t="shared" si="621"/>
        <v>0</v>
      </c>
    </row>
    <row r="371" spans="1:54" s="109" customFormat="1" ht="30" x14ac:dyDescent="0.25">
      <c r="A371" s="111" t="s">
        <v>42</v>
      </c>
      <c r="B371" s="175"/>
      <c r="C371" s="175"/>
      <c r="D371" s="175"/>
      <c r="E371" s="176">
        <v>853</v>
      </c>
      <c r="F371" s="143" t="s">
        <v>186</v>
      </c>
      <c r="G371" s="143" t="s">
        <v>56</v>
      </c>
      <c r="H371" s="148" t="s">
        <v>188</v>
      </c>
      <c r="I371" s="143" t="s">
        <v>43</v>
      </c>
      <c r="J371" s="110">
        <f t="shared" si="621"/>
        <v>2000000</v>
      </c>
      <c r="K371" s="110">
        <f t="shared" si="621"/>
        <v>0</v>
      </c>
      <c r="L371" s="110">
        <f t="shared" si="621"/>
        <v>2000000</v>
      </c>
      <c r="M371" s="110">
        <f t="shared" si="621"/>
        <v>0</v>
      </c>
      <c r="N371" s="110">
        <f t="shared" si="621"/>
        <v>300000</v>
      </c>
      <c r="O371" s="110">
        <f t="shared" si="621"/>
        <v>0</v>
      </c>
      <c r="P371" s="110">
        <f t="shared" si="621"/>
        <v>300000</v>
      </c>
      <c r="Q371" s="110">
        <f t="shared" si="621"/>
        <v>0</v>
      </c>
      <c r="R371" s="110">
        <f t="shared" si="621"/>
        <v>2300000</v>
      </c>
      <c r="S371" s="110">
        <f t="shared" si="621"/>
        <v>0</v>
      </c>
      <c r="T371" s="110">
        <f t="shared" si="621"/>
        <v>2300000</v>
      </c>
      <c r="U371" s="110">
        <f t="shared" si="621"/>
        <v>0</v>
      </c>
      <c r="V371" s="110"/>
      <c r="W371" s="110"/>
      <c r="X371" s="110"/>
      <c r="Y371" s="110"/>
      <c r="Z371" s="110"/>
      <c r="AA371" s="110"/>
      <c r="AB371" s="110"/>
      <c r="AC371" s="110"/>
      <c r="AD371" s="110">
        <f t="shared" si="621"/>
        <v>2000000</v>
      </c>
      <c r="AE371" s="110">
        <f t="shared" si="621"/>
        <v>0</v>
      </c>
      <c r="AF371" s="110">
        <f t="shared" si="621"/>
        <v>2000000</v>
      </c>
      <c r="AG371" s="110">
        <f t="shared" si="621"/>
        <v>0</v>
      </c>
      <c r="AH371" s="110">
        <f t="shared" si="621"/>
        <v>0</v>
      </c>
      <c r="AI371" s="110">
        <f t="shared" si="621"/>
        <v>0</v>
      </c>
      <c r="AJ371" s="110">
        <f t="shared" si="621"/>
        <v>0</v>
      </c>
      <c r="AK371" s="110">
        <f t="shared" si="621"/>
        <v>0</v>
      </c>
      <c r="AL371" s="110">
        <f t="shared" si="621"/>
        <v>2000000</v>
      </c>
      <c r="AM371" s="110">
        <f t="shared" si="621"/>
        <v>0</v>
      </c>
      <c r="AN371" s="110">
        <f t="shared" si="621"/>
        <v>2000000</v>
      </c>
      <c r="AO371" s="110">
        <f t="shared" si="621"/>
        <v>0</v>
      </c>
      <c r="AP371" s="110">
        <f t="shared" si="621"/>
        <v>0</v>
      </c>
      <c r="AQ371" s="110">
        <f t="shared" si="621"/>
        <v>2000000</v>
      </c>
      <c r="AR371" s="110">
        <f t="shared" si="621"/>
        <v>0</v>
      </c>
      <c r="AS371" s="110">
        <f t="shared" si="621"/>
        <v>2000000</v>
      </c>
      <c r="AT371" s="110">
        <f t="shared" si="621"/>
        <v>0</v>
      </c>
      <c r="AU371" s="110">
        <f t="shared" si="621"/>
        <v>0</v>
      </c>
      <c r="AV371" s="110">
        <f t="shared" si="621"/>
        <v>0</v>
      </c>
      <c r="AW371" s="110">
        <f t="shared" si="621"/>
        <v>0</v>
      </c>
      <c r="AX371" s="110">
        <f t="shared" si="621"/>
        <v>0</v>
      </c>
      <c r="AY371" s="110">
        <f t="shared" si="621"/>
        <v>2000000</v>
      </c>
      <c r="AZ371" s="110">
        <f t="shared" si="621"/>
        <v>0</v>
      </c>
      <c r="BA371" s="110">
        <f t="shared" si="621"/>
        <v>2000000</v>
      </c>
      <c r="BB371" s="110">
        <f t="shared" si="621"/>
        <v>0</v>
      </c>
    </row>
    <row r="372" spans="1:54" s="109" customFormat="1" x14ac:dyDescent="0.25">
      <c r="A372" s="111" t="s">
        <v>193</v>
      </c>
      <c r="B372" s="175"/>
      <c r="C372" s="175"/>
      <c r="D372" s="175"/>
      <c r="E372" s="176">
        <v>853</v>
      </c>
      <c r="F372" s="143" t="s">
        <v>186</v>
      </c>
      <c r="G372" s="143" t="s">
        <v>56</v>
      </c>
      <c r="H372" s="148" t="s">
        <v>188</v>
      </c>
      <c r="I372" s="143" t="s">
        <v>190</v>
      </c>
      <c r="J372" s="110">
        <f>'6.ВС'!J367</f>
        <v>2000000</v>
      </c>
      <c r="K372" s="110">
        <f>'6.ВС'!K367</f>
        <v>0</v>
      </c>
      <c r="L372" s="110">
        <f>'6.ВС'!L367</f>
        <v>2000000</v>
      </c>
      <c r="M372" s="110">
        <f>'6.ВС'!M367</f>
        <v>0</v>
      </c>
      <c r="N372" s="110">
        <f>'6.ВС'!N367</f>
        <v>300000</v>
      </c>
      <c r="O372" s="110">
        <f>'6.ВС'!O367</f>
        <v>0</v>
      </c>
      <c r="P372" s="110">
        <f>'6.ВС'!P367</f>
        <v>300000</v>
      </c>
      <c r="Q372" s="110">
        <f>'6.ВС'!Q367</f>
        <v>0</v>
      </c>
      <c r="R372" s="110">
        <f>'6.ВС'!R367</f>
        <v>2300000</v>
      </c>
      <c r="S372" s="110">
        <f>'6.ВС'!S367</f>
        <v>0</v>
      </c>
      <c r="T372" s="110">
        <f>'6.ВС'!T367</f>
        <v>2300000</v>
      </c>
      <c r="U372" s="110">
        <f>'6.ВС'!U367</f>
        <v>0</v>
      </c>
      <c r="V372" s="110"/>
      <c r="W372" s="110"/>
      <c r="X372" s="110"/>
      <c r="Y372" s="110"/>
      <c r="Z372" s="110"/>
      <c r="AA372" s="110"/>
      <c r="AB372" s="110"/>
      <c r="AC372" s="110"/>
      <c r="AD372" s="110">
        <f>'6.ВС'!AE367</f>
        <v>2000000</v>
      </c>
      <c r="AE372" s="110">
        <f>'6.ВС'!AF367</f>
        <v>0</v>
      </c>
      <c r="AF372" s="110">
        <f>'6.ВС'!AG367</f>
        <v>2000000</v>
      </c>
      <c r="AG372" s="110">
        <f>'6.ВС'!AH367</f>
        <v>0</v>
      </c>
      <c r="AH372" s="110">
        <f>'6.ВС'!AI367</f>
        <v>0</v>
      </c>
      <c r="AI372" s="110">
        <f>'6.ВС'!AJ367</f>
        <v>0</v>
      </c>
      <c r="AJ372" s="110">
        <f>'6.ВС'!AK367</f>
        <v>0</v>
      </c>
      <c r="AK372" s="110">
        <f>'6.ВС'!AL367</f>
        <v>0</v>
      </c>
      <c r="AL372" s="110">
        <f>'6.ВС'!AM367</f>
        <v>2000000</v>
      </c>
      <c r="AM372" s="110">
        <f>'6.ВС'!AN367</f>
        <v>0</v>
      </c>
      <c r="AN372" s="110">
        <f>'6.ВС'!AO367</f>
        <v>2000000</v>
      </c>
      <c r="AO372" s="110">
        <f>'6.ВС'!AP367</f>
        <v>0</v>
      </c>
      <c r="AP372" s="110">
        <f>'6.ВС'!AQ367</f>
        <v>0</v>
      </c>
      <c r="AQ372" s="110">
        <f>'6.ВС'!AR367</f>
        <v>2000000</v>
      </c>
      <c r="AR372" s="110">
        <f>'6.ВС'!AS367</f>
        <v>0</v>
      </c>
      <c r="AS372" s="110">
        <f>'6.ВС'!AT367</f>
        <v>2000000</v>
      </c>
      <c r="AT372" s="110">
        <f>'6.ВС'!AU367</f>
        <v>0</v>
      </c>
      <c r="AU372" s="110">
        <f>'6.ВС'!AV367</f>
        <v>0</v>
      </c>
      <c r="AV372" s="110">
        <f>'6.ВС'!AW367</f>
        <v>0</v>
      </c>
      <c r="AW372" s="110">
        <f>'6.ВС'!AX367</f>
        <v>0</v>
      </c>
      <c r="AX372" s="110">
        <f>'6.ВС'!AY367</f>
        <v>0</v>
      </c>
      <c r="AY372" s="110">
        <f>'6.ВС'!AR367</f>
        <v>2000000</v>
      </c>
      <c r="AZ372" s="110">
        <f>'6.ВС'!AS367</f>
        <v>0</v>
      </c>
      <c r="BA372" s="110">
        <f>'6.ВС'!AT367</f>
        <v>2000000</v>
      </c>
      <c r="BB372" s="110">
        <f>'6.ВС'!AU367</f>
        <v>0</v>
      </c>
    </row>
    <row r="373" spans="1:54" s="12" customFormat="1" ht="14.25" x14ac:dyDescent="0.25">
      <c r="A373" s="23" t="s">
        <v>202</v>
      </c>
      <c r="B373" s="23"/>
      <c r="C373" s="23"/>
      <c r="D373" s="23"/>
      <c r="E373" s="11"/>
      <c r="F373" s="25"/>
      <c r="G373" s="25"/>
      <c r="H373" s="90"/>
      <c r="I373" s="25"/>
      <c r="J373" s="26">
        <f t="shared" ref="J373:U373" si="622">J10+J89+J98+J110+J132+J164+J257+J294+J337+J364</f>
        <v>263978145.98000002</v>
      </c>
      <c r="K373" s="26">
        <f t="shared" si="622"/>
        <v>133941842.98</v>
      </c>
      <c r="L373" s="26">
        <f t="shared" si="622"/>
        <v>123538811.00000001</v>
      </c>
      <c r="M373" s="26">
        <f t="shared" si="622"/>
        <v>6497492</v>
      </c>
      <c r="N373" s="26">
        <f t="shared" si="622"/>
        <v>14720661.640000001</v>
      </c>
      <c r="O373" s="26">
        <f t="shared" si="622"/>
        <v>-128148.32999999999</v>
      </c>
      <c r="P373" s="26">
        <f t="shared" si="622"/>
        <v>14848809.970000001</v>
      </c>
      <c r="Q373" s="26">
        <f t="shared" si="622"/>
        <v>0</v>
      </c>
      <c r="R373" s="26">
        <f t="shared" si="622"/>
        <v>278698807.62</v>
      </c>
      <c r="S373" s="26">
        <f t="shared" si="622"/>
        <v>133813694.65000001</v>
      </c>
      <c r="T373" s="26">
        <f t="shared" si="622"/>
        <v>138387620.97</v>
      </c>
      <c r="U373" s="26">
        <f t="shared" si="622"/>
        <v>6497492</v>
      </c>
      <c r="V373" s="26"/>
      <c r="W373" s="26"/>
      <c r="X373" s="26"/>
      <c r="Y373" s="26"/>
      <c r="Z373" s="26"/>
      <c r="AA373" s="26"/>
      <c r="AB373" s="26"/>
      <c r="AC373" s="26"/>
      <c r="AD373" s="26">
        <f>AD10+AD89+AD98+AD110+AD132+AD164+AD257+AD294+AD337+AD364</f>
        <v>279013997.69999999</v>
      </c>
      <c r="AE373" s="26">
        <f>AE10+AE89+AE98+AE110+AE132+AE164+AE257+AE294+AE337+AE364</f>
        <v>149092518.69999999</v>
      </c>
      <c r="AF373" s="26">
        <f>AF10+AF89+AF98+AF110+AF132+AF164+AF257+AF294+AF337+AF364</f>
        <v>123418600</v>
      </c>
      <c r="AG373" s="26">
        <f>AG10+AG89+AG98+AG110+AG132+AG164+AG257+AG294+AG337+AG364</f>
        <v>6502879</v>
      </c>
      <c r="AH373" s="26">
        <f t="shared" ref="AH373:AP373" si="623">AH10+AH89+AH98+AH110+AH132+AH164+AH257+AH294+AH337+AH364</f>
        <v>1172000</v>
      </c>
      <c r="AI373" s="26">
        <f t="shared" si="623"/>
        <v>1172000</v>
      </c>
      <c r="AJ373" s="26">
        <f t="shared" si="623"/>
        <v>1.4551693183761927E-12</v>
      </c>
      <c r="AK373" s="26">
        <f t="shared" si="623"/>
        <v>0</v>
      </c>
      <c r="AL373" s="26">
        <f t="shared" si="623"/>
        <v>280185997.69999999</v>
      </c>
      <c r="AM373" s="26">
        <f t="shared" si="623"/>
        <v>150264518.69999999</v>
      </c>
      <c r="AN373" s="26">
        <f t="shared" si="623"/>
        <v>123418600</v>
      </c>
      <c r="AO373" s="26">
        <f t="shared" si="623"/>
        <v>6502879</v>
      </c>
      <c r="AP373" s="26">
        <f t="shared" si="623"/>
        <v>1052632</v>
      </c>
      <c r="AQ373" s="26">
        <f>AQ10+AQ89+AQ98+AQ110+AQ132+AQ164+AQ257+AQ294+AQ337+AQ364</f>
        <v>265157038.60000002</v>
      </c>
      <c r="AR373" s="26">
        <f>AR10+AR89+AR98+AR110+AR132+AR164+AR257+AR294+AR337+AR364</f>
        <v>132224014.60000001</v>
      </c>
      <c r="AS373" s="26">
        <f>AS10+AS89+AS98+AS110+AS132+AS164+AS257+AS294+AS337+AS364</f>
        <v>126406500.00000001</v>
      </c>
      <c r="AT373" s="26">
        <f>AT10+AT89+AT98+AT110+AT132+AT164+AT257+AT294+AT337+AT364</f>
        <v>6526524</v>
      </c>
      <c r="AU373" s="26">
        <f t="shared" ref="AU373:AX373" si="624">AU10+AU89+AU98+AU110+AU132+AU164+AU257+AU294+AU337+AU364</f>
        <v>1172000</v>
      </c>
      <c r="AV373" s="26">
        <f t="shared" si="624"/>
        <v>1172000</v>
      </c>
      <c r="AW373" s="26">
        <f t="shared" si="624"/>
        <v>4.3655773440676171E-12</v>
      </c>
      <c r="AX373" s="26">
        <f t="shared" si="624"/>
        <v>0</v>
      </c>
      <c r="AY373" s="26">
        <f>AY10+AY89+AY98+AY110+AY132+AY164+AY257+AY294+AY337+AY364</f>
        <v>266390723.60000002</v>
      </c>
      <c r="AZ373" s="26">
        <f>AZ10+AZ89+AZ98+AZ110+AZ132+AZ164+AZ257+AZ294+AZ337+AZ364</f>
        <v>133396014.60000001</v>
      </c>
      <c r="BA373" s="26">
        <f>BA10+BA89+BA98+BA110+BA132+BA164+BA257+BA294+BA337+BA364</f>
        <v>126468185.00000001</v>
      </c>
      <c r="BB373" s="26">
        <f>BB10+BB89+BB98+BB110+BB132+BB164+BB257+BB294+BB337+BB364</f>
        <v>6526524</v>
      </c>
    </row>
  </sheetData>
  <mergeCells count="6">
    <mergeCell ref="A7:AU7"/>
    <mergeCell ref="F2:I2"/>
    <mergeCell ref="J3:AQ3"/>
    <mergeCell ref="J4:AV4"/>
    <mergeCell ref="N5:AV5"/>
    <mergeCell ref="N6:AV6"/>
  </mergeCells>
  <pageMargins left="0.6692913385826772" right="0.59055118110236227" top="0.39370078740157483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B387"/>
  <sheetViews>
    <sheetView zoomScale="80" zoomScaleNormal="80" workbookViewId="0">
      <pane xSplit="9" ySplit="7" topLeftCell="J36" activePane="bottomRight" state="frozen"/>
      <selection activeCell="BE4" sqref="BE4"/>
      <selection pane="topRight" activeCell="BE4" sqref="BE4"/>
      <selection pane="bottomLeft" activeCell="BE4" sqref="BE4"/>
      <selection pane="bottomRight" activeCell="BC38" sqref="BC38"/>
    </sheetView>
  </sheetViews>
  <sheetFormatPr defaultRowHeight="15" x14ac:dyDescent="0.25"/>
  <cols>
    <col min="1" max="1" width="31" style="1" customWidth="1"/>
    <col min="2" max="2" width="3.5703125" style="8" customWidth="1"/>
    <col min="3" max="3" width="4" style="8" customWidth="1"/>
    <col min="4" max="4" width="4.28515625" style="7" customWidth="1"/>
    <col min="5" max="5" width="5.140625" style="7" customWidth="1"/>
    <col min="6" max="7" width="3.5703125" style="7" hidden="1" customWidth="1"/>
    <col min="8" max="8" width="7.5703125" style="7" customWidth="1"/>
    <col min="9" max="9" width="4.85546875" style="8" customWidth="1"/>
    <col min="10" max="13" width="15.7109375" style="8" hidden="1" customWidth="1"/>
    <col min="14" max="14" width="15.7109375" style="8" customWidth="1"/>
    <col min="15" max="28" width="15.7109375" style="8" hidden="1" customWidth="1"/>
    <col min="29" max="29" width="0.28515625" style="8" hidden="1" customWidth="1"/>
    <col min="30" max="33" width="15.7109375" style="8" hidden="1" customWidth="1"/>
    <col min="34" max="34" width="15.7109375" style="8" customWidth="1"/>
    <col min="35" max="41" width="15.7109375" style="8" hidden="1" customWidth="1"/>
    <col min="42" max="42" width="0.28515625" style="8" hidden="1" customWidth="1"/>
    <col min="43" max="43" width="15.7109375" style="8" hidden="1" customWidth="1"/>
    <col min="44" max="46" width="14.7109375" style="8" hidden="1" customWidth="1"/>
    <col min="47" max="47" width="15.7109375" style="8" customWidth="1"/>
    <col min="48" max="54" width="15.7109375" style="8" hidden="1" customWidth="1"/>
    <col min="55" max="205" width="9.140625" style="8"/>
    <col min="206" max="206" width="1.42578125" style="8" customWidth="1"/>
    <col min="207" max="207" width="59.5703125" style="8" customWidth="1"/>
    <col min="208" max="208" width="9.140625" style="8" customWidth="1"/>
    <col min="209" max="210" width="3.85546875" style="8" customWidth="1"/>
    <col min="211" max="211" width="10.5703125" style="8" customWidth="1"/>
    <col min="212" max="212" width="3.85546875" style="8" customWidth="1"/>
    <col min="213" max="215" width="14.42578125" style="8" customWidth="1"/>
    <col min="216" max="216" width="4.140625" style="8" customWidth="1"/>
    <col min="217" max="217" width="15" style="8" customWidth="1"/>
    <col min="218" max="219" width="9.140625" style="8" customWidth="1"/>
    <col min="220" max="220" width="11.5703125" style="8" customWidth="1"/>
    <col min="221" max="221" width="18.140625" style="8" customWidth="1"/>
    <col min="222" max="222" width="13.140625" style="8" customWidth="1"/>
    <col min="223" max="223" width="12.28515625" style="8" customWidth="1"/>
    <col min="224" max="461" width="9.140625" style="8"/>
    <col min="462" max="462" width="1.42578125" style="8" customWidth="1"/>
    <col min="463" max="463" width="59.5703125" style="8" customWidth="1"/>
    <col min="464" max="464" width="9.140625" style="8" customWidth="1"/>
    <col min="465" max="466" width="3.85546875" style="8" customWidth="1"/>
    <col min="467" max="467" width="10.5703125" style="8" customWidth="1"/>
    <col min="468" max="468" width="3.85546875" style="8" customWidth="1"/>
    <col min="469" max="471" width="14.42578125" style="8" customWidth="1"/>
    <col min="472" max="472" width="4.140625" style="8" customWidth="1"/>
    <col min="473" max="473" width="15" style="8" customWidth="1"/>
    <col min="474" max="475" width="9.140625" style="8" customWidth="1"/>
    <col min="476" max="476" width="11.5703125" style="8" customWidth="1"/>
    <col min="477" max="477" width="18.140625" style="8" customWidth="1"/>
    <col min="478" max="478" width="13.140625" style="8" customWidth="1"/>
    <col min="479" max="479" width="12.28515625" style="8" customWidth="1"/>
    <col min="480" max="717" width="9.140625" style="8"/>
    <col min="718" max="718" width="1.42578125" style="8" customWidth="1"/>
    <col min="719" max="719" width="59.5703125" style="8" customWidth="1"/>
    <col min="720" max="720" width="9.140625" style="8" customWidth="1"/>
    <col min="721" max="722" width="3.85546875" style="8" customWidth="1"/>
    <col min="723" max="723" width="10.5703125" style="8" customWidth="1"/>
    <col min="724" max="724" width="3.85546875" style="8" customWidth="1"/>
    <col min="725" max="727" width="14.42578125" style="8" customWidth="1"/>
    <col min="728" max="728" width="4.140625" style="8" customWidth="1"/>
    <col min="729" max="729" width="15" style="8" customWidth="1"/>
    <col min="730" max="731" width="9.140625" style="8" customWidth="1"/>
    <col min="732" max="732" width="11.5703125" style="8" customWidth="1"/>
    <col min="733" max="733" width="18.140625" style="8" customWidth="1"/>
    <col min="734" max="734" width="13.140625" style="8" customWidth="1"/>
    <col min="735" max="735" width="12.28515625" style="8" customWidth="1"/>
    <col min="736" max="973" width="9.140625" style="8"/>
    <col min="974" max="974" width="1.42578125" style="8" customWidth="1"/>
    <col min="975" max="975" width="59.5703125" style="8" customWidth="1"/>
    <col min="976" max="976" width="9.140625" style="8" customWidth="1"/>
    <col min="977" max="978" width="3.85546875" style="8" customWidth="1"/>
    <col min="979" max="979" width="10.5703125" style="8" customWidth="1"/>
    <col min="980" max="980" width="3.85546875" style="8" customWidth="1"/>
    <col min="981" max="983" width="14.42578125" style="8" customWidth="1"/>
    <col min="984" max="984" width="4.140625" style="8" customWidth="1"/>
    <col min="985" max="985" width="15" style="8" customWidth="1"/>
    <col min="986" max="987" width="9.140625" style="8" customWidth="1"/>
    <col min="988" max="988" width="11.5703125" style="8" customWidth="1"/>
    <col min="989" max="989" width="18.140625" style="8" customWidth="1"/>
    <col min="990" max="990" width="13.140625" style="8" customWidth="1"/>
    <col min="991" max="991" width="12.28515625" style="8" customWidth="1"/>
    <col min="992" max="1229" width="9.140625" style="8"/>
    <col min="1230" max="1230" width="1.42578125" style="8" customWidth="1"/>
    <col min="1231" max="1231" width="59.5703125" style="8" customWidth="1"/>
    <col min="1232" max="1232" width="9.140625" style="8" customWidth="1"/>
    <col min="1233" max="1234" width="3.85546875" style="8" customWidth="1"/>
    <col min="1235" max="1235" width="10.5703125" style="8" customWidth="1"/>
    <col min="1236" max="1236" width="3.85546875" style="8" customWidth="1"/>
    <col min="1237" max="1239" width="14.42578125" style="8" customWidth="1"/>
    <col min="1240" max="1240" width="4.140625" style="8" customWidth="1"/>
    <col min="1241" max="1241" width="15" style="8" customWidth="1"/>
    <col min="1242" max="1243" width="9.140625" style="8" customWidth="1"/>
    <col min="1244" max="1244" width="11.5703125" style="8" customWidth="1"/>
    <col min="1245" max="1245" width="18.140625" style="8" customWidth="1"/>
    <col min="1246" max="1246" width="13.140625" style="8" customWidth="1"/>
    <col min="1247" max="1247" width="12.28515625" style="8" customWidth="1"/>
    <col min="1248" max="1485" width="9.140625" style="8"/>
    <col min="1486" max="1486" width="1.42578125" style="8" customWidth="1"/>
    <col min="1487" max="1487" width="59.5703125" style="8" customWidth="1"/>
    <col min="1488" max="1488" width="9.140625" style="8" customWidth="1"/>
    <col min="1489" max="1490" width="3.85546875" style="8" customWidth="1"/>
    <col min="1491" max="1491" width="10.5703125" style="8" customWidth="1"/>
    <col min="1492" max="1492" width="3.85546875" style="8" customWidth="1"/>
    <col min="1493" max="1495" width="14.42578125" style="8" customWidth="1"/>
    <col min="1496" max="1496" width="4.140625" style="8" customWidth="1"/>
    <col min="1497" max="1497" width="15" style="8" customWidth="1"/>
    <col min="1498" max="1499" width="9.140625" style="8" customWidth="1"/>
    <col min="1500" max="1500" width="11.5703125" style="8" customWidth="1"/>
    <col min="1501" max="1501" width="18.140625" style="8" customWidth="1"/>
    <col min="1502" max="1502" width="13.140625" style="8" customWidth="1"/>
    <col min="1503" max="1503" width="12.28515625" style="8" customWidth="1"/>
    <col min="1504" max="1741" width="9.140625" style="8"/>
    <col min="1742" max="1742" width="1.42578125" style="8" customWidth="1"/>
    <col min="1743" max="1743" width="59.5703125" style="8" customWidth="1"/>
    <col min="1744" max="1744" width="9.140625" style="8" customWidth="1"/>
    <col min="1745" max="1746" width="3.85546875" style="8" customWidth="1"/>
    <col min="1747" max="1747" width="10.5703125" style="8" customWidth="1"/>
    <col min="1748" max="1748" width="3.85546875" style="8" customWidth="1"/>
    <col min="1749" max="1751" width="14.42578125" style="8" customWidth="1"/>
    <col min="1752" max="1752" width="4.140625" style="8" customWidth="1"/>
    <col min="1753" max="1753" width="15" style="8" customWidth="1"/>
    <col min="1754" max="1755" width="9.140625" style="8" customWidth="1"/>
    <col min="1756" max="1756" width="11.5703125" style="8" customWidth="1"/>
    <col min="1757" max="1757" width="18.140625" style="8" customWidth="1"/>
    <col min="1758" max="1758" width="13.140625" style="8" customWidth="1"/>
    <col min="1759" max="1759" width="12.28515625" style="8" customWidth="1"/>
    <col min="1760" max="1997" width="9.140625" style="8"/>
    <col min="1998" max="1998" width="1.42578125" style="8" customWidth="1"/>
    <col min="1999" max="1999" width="59.5703125" style="8" customWidth="1"/>
    <col min="2000" max="2000" width="9.140625" style="8" customWidth="1"/>
    <col min="2001" max="2002" width="3.85546875" style="8" customWidth="1"/>
    <col min="2003" max="2003" width="10.5703125" style="8" customWidth="1"/>
    <col min="2004" max="2004" width="3.85546875" style="8" customWidth="1"/>
    <col min="2005" max="2007" width="14.42578125" style="8" customWidth="1"/>
    <col min="2008" max="2008" width="4.140625" style="8" customWidth="1"/>
    <col min="2009" max="2009" width="15" style="8" customWidth="1"/>
    <col min="2010" max="2011" width="9.140625" style="8" customWidth="1"/>
    <col min="2012" max="2012" width="11.5703125" style="8" customWidth="1"/>
    <col min="2013" max="2013" width="18.140625" style="8" customWidth="1"/>
    <col min="2014" max="2014" width="13.140625" style="8" customWidth="1"/>
    <col min="2015" max="2015" width="12.28515625" style="8" customWidth="1"/>
    <col min="2016" max="2253" width="9.140625" style="8"/>
    <col min="2254" max="2254" width="1.42578125" style="8" customWidth="1"/>
    <col min="2255" max="2255" width="59.5703125" style="8" customWidth="1"/>
    <col min="2256" max="2256" width="9.140625" style="8" customWidth="1"/>
    <col min="2257" max="2258" width="3.85546875" style="8" customWidth="1"/>
    <col min="2259" max="2259" width="10.5703125" style="8" customWidth="1"/>
    <col min="2260" max="2260" width="3.85546875" style="8" customWidth="1"/>
    <col min="2261" max="2263" width="14.42578125" style="8" customWidth="1"/>
    <col min="2264" max="2264" width="4.140625" style="8" customWidth="1"/>
    <col min="2265" max="2265" width="15" style="8" customWidth="1"/>
    <col min="2266" max="2267" width="9.140625" style="8" customWidth="1"/>
    <col min="2268" max="2268" width="11.5703125" style="8" customWidth="1"/>
    <col min="2269" max="2269" width="18.140625" style="8" customWidth="1"/>
    <col min="2270" max="2270" width="13.140625" style="8" customWidth="1"/>
    <col min="2271" max="2271" width="12.28515625" style="8" customWidth="1"/>
    <col min="2272" max="2509" width="9.140625" style="8"/>
    <col min="2510" max="2510" width="1.42578125" style="8" customWidth="1"/>
    <col min="2511" max="2511" width="59.5703125" style="8" customWidth="1"/>
    <col min="2512" max="2512" width="9.140625" style="8" customWidth="1"/>
    <col min="2513" max="2514" width="3.85546875" style="8" customWidth="1"/>
    <col min="2515" max="2515" width="10.5703125" style="8" customWidth="1"/>
    <col min="2516" max="2516" width="3.85546875" style="8" customWidth="1"/>
    <col min="2517" max="2519" width="14.42578125" style="8" customWidth="1"/>
    <col min="2520" max="2520" width="4.140625" style="8" customWidth="1"/>
    <col min="2521" max="2521" width="15" style="8" customWidth="1"/>
    <col min="2522" max="2523" width="9.140625" style="8" customWidth="1"/>
    <col min="2524" max="2524" width="11.5703125" style="8" customWidth="1"/>
    <col min="2525" max="2525" width="18.140625" style="8" customWidth="1"/>
    <col min="2526" max="2526" width="13.140625" style="8" customWidth="1"/>
    <col min="2527" max="2527" width="12.28515625" style="8" customWidth="1"/>
    <col min="2528" max="2765" width="9.140625" style="8"/>
    <col min="2766" max="2766" width="1.42578125" style="8" customWidth="1"/>
    <col min="2767" max="2767" width="59.5703125" style="8" customWidth="1"/>
    <col min="2768" max="2768" width="9.140625" style="8" customWidth="1"/>
    <col min="2769" max="2770" width="3.85546875" style="8" customWidth="1"/>
    <col min="2771" max="2771" width="10.5703125" style="8" customWidth="1"/>
    <col min="2772" max="2772" width="3.85546875" style="8" customWidth="1"/>
    <col min="2773" max="2775" width="14.42578125" style="8" customWidth="1"/>
    <col min="2776" max="2776" width="4.140625" style="8" customWidth="1"/>
    <col min="2777" max="2777" width="15" style="8" customWidth="1"/>
    <col min="2778" max="2779" width="9.140625" style="8" customWidth="1"/>
    <col min="2780" max="2780" width="11.5703125" style="8" customWidth="1"/>
    <col min="2781" max="2781" width="18.140625" style="8" customWidth="1"/>
    <col min="2782" max="2782" width="13.140625" style="8" customWidth="1"/>
    <col min="2783" max="2783" width="12.28515625" style="8" customWidth="1"/>
    <col min="2784" max="3021" width="9.140625" style="8"/>
    <col min="3022" max="3022" width="1.42578125" style="8" customWidth="1"/>
    <col min="3023" max="3023" width="59.5703125" style="8" customWidth="1"/>
    <col min="3024" max="3024" width="9.140625" style="8" customWidth="1"/>
    <col min="3025" max="3026" width="3.85546875" style="8" customWidth="1"/>
    <col min="3027" max="3027" width="10.5703125" style="8" customWidth="1"/>
    <col min="3028" max="3028" width="3.85546875" style="8" customWidth="1"/>
    <col min="3029" max="3031" width="14.42578125" style="8" customWidth="1"/>
    <col min="3032" max="3032" width="4.140625" style="8" customWidth="1"/>
    <col min="3033" max="3033" width="15" style="8" customWidth="1"/>
    <col min="3034" max="3035" width="9.140625" style="8" customWidth="1"/>
    <col min="3036" max="3036" width="11.5703125" style="8" customWidth="1"/>
    <col min="3037" max="3037" width="18.140625" style="8" customWidth="1"/>
    <col min="3038" max="3038" width="13.140625" style="8" customWidth="1"/>
    <col min="3039" max="3039" width="12.28515625" style="8" customWidth="1"/>
    <col min="3040" max="3277" width="9.140625" style="8"/>
    <col min="3278" max="3278" width="1.42578125" style="8" customWidth="1"/>
    <col min="3279" max="3279" width="59.5703125" style="8" customWidth="1"/>
    <col min="3280" max="3280" width="9.140625" style="8" customWidth="1"/>
    <col min="3281" max="3282" width="3.85546875" style="8" customWidth="1"/>
    <col min="3283" max="3283" width="10.5703125" style="8" customWidth="1"/>
    <col min="3284" max="3284" width="3.85546875" style="8" customWidth="1"/>
    <col min="3285" max="3287" width="14.42578125" style="8" customWidth="1"/>
    <col min="3288" max="3288" width="4.140625" style="8" customWidth="1"/>
    <col min="3289" max="3289" width="15" style="8" customWidth="1"/>
    <col min="3290" max="3291" width="9.140625" style="8" customWidth="1"/>
    <col min="3292" max="3292" width="11.5703125" style="8" customWidth="1"/>
    <col min="3293" max="3293" width="18.140625" style="8" customWidth="1"/>
    <col min="3294" max="3294" width="13.140625" style="8" customWidth="1"/>
    <col min="3295" max="3295" width="12.28515625" style="8" customWidth="1"/>
    <col min="3296" max="3533" width="9.140625" style="8"/>
    <col min="3534" max="3534" width="1.42578125" style="8" customWidth="1"/>
    <col min="3535" max="3535" width="59.5703125" style="8" customWidth="1"/>
    <col min="3536" max="3536" width="9.140625" style="8" customWidth="1"/>
    <col min="3537" max="3538" width="3.85546875" style="8" customWidth="1"/>
    <col min="3539" max="3539" width="10.5703125" style="8" customWidth="1"/>
    <col min="3540" max="3540" width="3.85546875" style="8" customWidth="1"/>
    <col min="3541" max="3543" width="14.42578125" style="8" customWidth="1"/>
    <col min="3544" max="3544" width="4.140625" style="8" customWidth="1"/>
    <col min="3545" max="3545" width="15" style="8" customWidth="1"/>
    <col min="3546" max="3547" width="9.140625" style="8" customWidth="1"/>
    <col min="3548" max="3548" width="11.5703125" style="8" customWidth="1"/>
    <col min="3549" max="3549" width="18.140625" style="8" customWidth="1"/>
    <col min="3550" max="3550" width="13.140625" style="8" customWidth="1"/>
    <col min="3551" max="3551" width="12.28515625" style="8" customWidth="1"/>
    <col min="3552" max="3789" width="9.140625" style="8"/>
    <col min="3790" max="3790" width="1.42578125" style="8" customWidth="1"/>
    <col min="3791" max="3791" width="59.5703125" style="8" customWidth="1"/>
    <col min="3792" max="3792" width="9.140625" style="8" customWidth="1"/>
    <col min="3793" max="3794" width="3.85546875" style="8" customWidth="1"/>
    <col min="3795" max="3795" width="10.5703125" style="8" customWidth="1"/>
    <col min="3796" max="3796" width="3.85546875" style="8" customWidth="1"/>
    <col min="3797" max="3799" width="14.42578125" style="8" customWidth="1"/>
    <col min="3800" max="3800" width="4.140625" style="8" customWidth="1"/>
    <col min="3801" max="3801" width="15" style="8" customWidth="1"/>
    <col min="3802" max="3803" width="9.140625" style="8" customWidth="1"/>
    <col min="3804" max="3804" width="11.5703125" style="8" customWidth="1"/>
    <col min="3805" max="3805" width="18.140625" style="8" customWidth="1"/>
    <col min="3806" max="3806" width="13.140625" style="8" customWidth="1"/>
    <col min="3807" max="3807" width="12.28515625" style="8" customWidth="1"/>
    <col min="3808" max="4045" width="9.140625" style="8"/>
    <col min="4046" max="4046" width="1.42578125" style="8" customWidth="1"/>
    <col min="4047" max="4047" width="59.5703125" style="8" customWidth="1"/>
    <col min="4048" max="4048" width="9.140625" style="8" customWidth="1"/>
    <col min="4049" max="4050" width="3.85546875" style="8" customWidth="1"/>
    <col min="4051" max="4051" width="10.5703125" style="8" customWidth="1"/>
    <col min="4052" max="4052" width="3.85546875" style="8" customWidth="1"/>
    <col min="4053" max="4055" width="14.42578125" style="8" customWidth="1"/>
    <col min="4056" max="4056" width="4.140625" style="8" customWidth="1"/>
    <col min="4057" max="4057" width="15" style="8" customWidth="1"/>
    <col min="4058" max="4059" width="9.140625" style="8" customWidth="1"/>
    <col min="4060" max="4060" width="11.5703125" style="8" customWidth="1"/>
    <col min="4061" max="4061" width="18.140625" style="8" customWidth="1"/>
    <col min="4062" max="4062" width="13.140625" style="8" customWidth="1"/>
    <col min="4063" max="4063" width="12.28515625" style="8" customWidth="1"/>
    <col min="4064" max="4301" width="9.140625" style="8"/>
    <col min="4302" max="4302" width="1.42578125" style="8" customWidth="1"/>
    <col min="4303" max="4303" width="59.5703125" style="8" customWidth="1"/>
    <col min="4304" max="4304" width="9.140625" style="8" customWidth="1"/>
    <col min="4305" max="4306" width="3.85546875" style="8" customWidth="1"/>
    <col min="4307" max="4307" width="10.5703125" style="8" customWidth="1"/>
    <col min="4308" max="4308" width="3.85546875" style="8" customWidth="1"/>
    <col min="4309" max="4311" width="14.42578125" style="8" customWidth="1"/>
    <col min="4312" max="4312" width="4.140625" style="8" customWidth="1"/>
    <col min="4313" max="4313" width="15" style="8" customWidth="1"/>
    <col min="4314" max="4315" width="9.140625" style="8" customWidth="1"/>
    <col min="4316" max="4316" width="11.5703125" style="8" customWidth="1"/>
    <col min="4317" max="4317" width="18.140625" style="8" customWidth="1"/>
    <col min="4318" max="4318" width="13.140625" style="8" customWidth="1"/>
    <col min="4319" max="4319" width="12.28515625" style="8" customWidth="1"/>
    <col min="4320" max="4557" width="9.140625" style="8"/>
    <col min="4558" max="4558" width="1.42578125" style="8" customWidth="1"/>
    <col min="4559" max="4559" width="59.5703125" style="8" customWidth="1"/>
    <col min="4560" max="4560" width="9.140625" style="8" customWidth="1"/>
    <col min="4561" max="4562" width="3.85546875" style="8" customWidth="1"/>
    <col min="4563" max="4563" width="10.5703125" style="8" customWidth="1"/>
    <col min="4564" max="4564" width="3.85546875" style="8" customWidth="1"/>
    <col min="4565" max="4567" width="14.42578125" style="8" customWidth="1"/>
    <col min="4568" max="4568" width="4.140625" style="8" customWidth="1"/>
    <col min="4569" max="4569" width="15" style="8" customWidth="1"/>
    <col min="4570" max="4571" width="9.140625" style="8" customWidth="1"/>
    <col min="4572" max="4572" width="11.5703125" style="8" customWidth="1"/>
    <col min="4573" max="4573" width="18.140625" style="8" customWidth="1"/>
    <col min="4574" max="4574" width="13.140625" style="8" customWidth="1"/>
    <col min="4575" max="4575" width="12.28515625" style="8" customWidth="1"/>
    <col min="4576" max="4813" width="9.140625" style="8"/>
    <col min="4814" max="4814" width="1.42578125" style="8" customWidth="1"/>
    <col min="4815" max="4815" width="59.5703125" style="8" customWidth="1"/>
    <col min="4816" max="4816" width="9.140625" style="8" customWidth="1"/>
    <col min="4817" max="4818" width="3.85546875" style="8" customWidth="1"/>
    <col min="4819" max="4819" width="10.5703125" style="8" customWidth="1"/>
    <col min="4820" max="4820" width="3.85546875" style="8" customWidth="1"/>
    <col min="4821" max="4823" width="14.42578125" style="8" customWidth="1"/>
    <col min="4824" max="4824" width="4.140625" style="8" customWidth="1"/>
    <col min="4825" max="4825" width="15" style="8" customWidth="1"/>
    <col min="4826" max="4827" width="9.140625" style="8" customWidth="1"/>
    <col min="4828" max="4828" width="11.5703125" style="8" customWidth="1"/>
    <col min="4829" max="4829" width="18.140625" style="8" customWidth="1"/>
    <col min="4830" max="4830" width="13.140625" style="8" customWidth="1"/>
    <col min="4831" max="4831" width="12.28515625" style="8" customWidth="1"/>
    <col min="4832" max="5069" width="9.140625" style="8"/>
    <col min="5070" max="5070" width="1.42578125" style="8" customWidth="1"/>
    <col min="5071" max="5071" width="59.5703125" style="8" customWidth="1"/>
    <col min="5072" max="5072" width="9.140625" style="8" customWidth="1"/>
    <col min="5073" max="5074" width="3.85546875" style="8" customWidth="1"/>
    <col min="5075" max="5075" width="10.5703125" style="8" customWidth="1"/>
    <col min="5076" max="5076" width="3.85546875" style="8" customWidth="1"/>
    <col min="5077" max="5079" width="14.42578125" style="8" customWidth="1"/>
    <col min="5080" max="5080" width="4.140625" style="8" customWidth="1"/>
    <col min="5081" max="5081" width="15" style="8" customWidth="1"/>
    <col min="5082" max="5083" width="9.140625" style="8" customWidth="1"/>
    <col min="5084" max="5084" width="11.5703125" style="8" customWidth="1"/>
    <col min="5085" max="5085" width="18.140625" style="8" customWidth="1"/>
    <col min="5086" max="5086" width="13.140625" style="8" customWidth="1"/>
    <col min="5087" max="5087" width="12.28515625" style="8" customWidth="1"/>
    <col min="5088" max="5325" width="9.140625" style="8"/>
    <col min="5326" max="5326" width="1.42578125" style="8" customWidth="1"/>
    <col min="5327" max="5327" width="59.5703125" style="8" customWidth="1"/>
    <col min="5328" max="5328" width="9.140625" style="8" customWidth="1"/>
    <col min="5329" max="5330" width="3.85546875" style="8" customWidth="1"/>
    <col min="5331" max="5331" width="10.5703125" style="8" customWidth="1"/>
    <col min="5332" max="5332" width="3.85546875" style="8" customWidth="1"/>
    <col min="5333" max="5335" width="14.42578125" style="8" customWidth="1"/>
    <col min="5336" max="5336" width="4.140625" style="8" customWidth="1"/>
    <col min="5337" max="5337" width="15" style="8" customWidth="1"/>
    <col min="5338" max="5339" width="9.140625" style="8" customWidth="1"/>
    <col min="5340" max="5340" width="11.5703125" style="8" customWidth="1"/>
    <col min="5341" max="5341" width="18.140625" style="8" customWidth="1"/>
    <col min="5342" max="5342" width="13.140625" style="8" customWidth="1"/>
    <col min="5343" max="5343" width="12.28515625" style="8" customWidth="1"/>
    <col min="5344" max="5581" width="9.140625" style="8"/>
    <col min="5582" max="5582" width="1.42578125" style="8" customWidth="1"/>
    <col min="5583" max="5583" width="59.5703125" style="8" customWidth="1"/>
    <col min="5584" max="5584" width="9.140625" style="8" customWidth="1"/>
    <col min="5585" max="5586" width="3.85546875" style="8" customWidth="1"/>
    <col min="5587" max="5587" width="10.5703125" style="8" customWidth="1"/>
    <col min="5588" max="5588" width="3.85546875" style="8" customWidth="1"/>
    <col min="5589" max="5591" width="14.42578125" style="8" customWidth="1"/>
    <col min="5592" max="5592" width="4.140625" style="8" customWidth="1"/>
    <col min="5593" max="5593" width="15" style="8" customWidth="1"/>
    <col min="5594" max="5595" width="9.140625" style="8" customWidth="1"/>
    <col min="5596" max="5596" width="11.5703125" style="8" customWidth="1"/>
    <col min="5597" max="5597" width="18.140625" style="8" customWidth="1"/>
    <col min="5598" max="5598" width="13.140625" style="8" customWidth="1"/>
    <col min="5599" max="5599" width="12.28515625" style="8" customWidth="1"/>
    <col min="5600" max="5837" width="9.140625" style="8"/>
    <col min="5838" max="5838" width="1.42578125" style="8" customWidth="1"/>
    <col min="5839" max="5839" width="59.5703125" style="8" customWidth="1"/>
    <col min="5840" max="5840" width="9.140625" style="8" customWidth="1"/>
    <col min="5841" max="5842" width="3.85546875" style="8" customWidth="1"/>
    <col min="5843" max="5843" width="10.5703125" style="8" customWidth="1"/>
    <col min="5844" max="5844" width="3.85546875" style="8" customWidth="1"/>
    <col min="5845" max="5847" width="14.42578125" style="8" customWidth="1"/>
    <col min="5848" max="5848" width="4.140625" style="8" customWidth="1"/>
    <col min="5849" max="5849" width="15" style="8" customWidth="1"/>
    <col min="5850" max="5851" width="9.140625" style="8" customWidth="1"/>
    <col min="5852" max="5852" width="11.5703125" style="8" customWidth="1"/>
    <col min="5853" max="5853" width="18.140625" style="8" customWidth="1"/>
    <col min="5854" max="5854" width="13.140625" style="8" customWidth="1"/>
    <col min="5855" max="5855" width="12.28515625" style="8" customWidth="1"/>
    <col min="5856" max="6093" width="9.140625" style="8"/>
    <col min="6094" max="6094" width="1.42578125" style="8" customWidth="1"/>
    <col min="6095" max="6095" width="59.5703125" style="8" customWidth="1"/>
    <col min="6096" max="6096" width="9.140625" style="8" customWidth="1"/>
    <col min="6097" max="6098" width="3.85546875" style="8" customWidth="1"/>
    <col min="6099" max="6099" width="10.5703125" style="8" customWidth="1"/>
    <col min="6100" max="6100" width="3.85546875" style="8" customWidth="1"/>
    <col min="6101" max="6103" width="14.42578125" style="8" customWidth="1"/>
    <col min="6104" max="6104" width="4.140625" style="8" customWidth="1"/>
    <col min="6105" max="6105" width="15" style="8" customWidth="1"/>
    <col min="6106" max="6107" width="9.140625" style="8" customWidth="1"/>
    <col min="6108" max="6108" width="11.5703125" style="8" customWidth="1"/>
    <col min="6109" max="6109" width="18.140625" style="8" customWidth="1"/>
    <col min="6110" max="6110" width="13.140625" style="8" customWidth="1"/>
    <col min="6111" max="6111" width="12.28515625" style="8" customWidth="1"/>
    <col min="6112" max="6349" width="9.140625" style="8"/>
    <col min="6350" max="6350" width="1.42578125" style="8" customWidth="1"/>
    <col min="6351" max="6351" width="59.5703125" style="8" customWidth="1"/>
    <col min="6352" max="6352" width="9.140625" style="8" customWidth="1"/>
    <col min="6353" max="6354" width="3.85546875" style="8" customWidth="1"/>
    <col min="6355" max="6355" width="10.5703125" style="8" customWidth="1"/>
    <col min="6356" max="6356" width="3.85546875" style="8" customWidth="1"/>
    <col min="6357" max="6359" width="14.42578125" style="8" customWidth="1"/>
    <col min="6360" max="6360" width="4.140625" style="8" customWidth="1"/>
    <col min="6361" max="6361" width="15" style="8" customWidth="1"/>
    <col min="6362" max="6363" width="9.140625" style="8" customWidth="1"/>
    <col min="6364" max="6364" width="11.5703125" style="8" customWidth="1"/>
    <col min="6365" max="6365" width="18.140625" style="8" customWidth="1"/>
    <col min="6366" max="6366" width="13.140625" style="8" customWidth="1"/>
    <col min="6367" max="6367" width="12.28515625" style="8" customWidth="1"/>
    <col min="6368" max="6605" width="9.140625" style="8"/>
    <col min="6606" max="6606" width="1.42578125" style="8" customWidth="1"/>
    <col min="6607" max="6607" width="59.5703125" style="8" customWidth="1"/>
    <col min="6608" max="6608" width="9.140625" style="8" customWidth="1"/>
    <col min="6609" max="6610" width="3.85546875" style="8" customWidth="1"/>
    <col min="6611" max="6611" width="10.5703125" style="8" customWidth="1"/>
    <col min="6612" max="6612" width="3.85546875" style="8" customWidth="1"/>
    <col min="6613" max="6615" width="14.42578125" style="8" customWidth="1"/>
    <col min="6616" max="6616" width="4.140625" style="8" customWidth="1"/>
    <col min="6617" max="6617" width="15" style="8" customWidth="1"/>
    <col min="6618" max="6619" width="9.140625" style="8" customWidth="1"/>
    <col min="6620" max="6620" width="11.5703125" style="8" customWidth="1"/>
    <col min="6621" max="6621" width="18.140625" style="8" customWidth="1"/>
    <col min="6622" max="6622" width="13.140625" style="8" customWidth="1"/>
    <col min="6623" max="6623" width="12.28515625" style="8" customWidth="1"/>
    <col min="6624" max="6861" width="9.140625" style="8"/>
    <col min="6862" max="6862" width="1.42578125" style="8" customWidth="1"/>
    <col min="6863" max="6863" width="59.5703125" style="8" customWidth="1"/>
    <col min="6864" max="6864" width="9.140625" style="8" customWidth="1"/>
    <col min="6865" max="6866" width="3.85546875" style="8" customWidth="1"/>
    <col min="6867" max="6867" width="10.5703125" style="8" customWidth="1"/>
    <col min="6868" max="6868" width="3.85546875" style="8" customWidth="1"/>
    <col min="6869" max="6871" width="14.42578125" style="8" customWidth="1"/>
    <col min="6872" max="6872" width="4.140625" style="8" customWidth="1"/>
    <col min="6873" max="6873" width="15" style="8" customWidth="1"/>
    <col min="6874" max="6875" width="9.140625" style="8" customWidth="1"/>
    <col min="6876" max="6876" width="11.5703125" style="8" customWidth="1"/>
    <col min="6877" max="6877" width="18.140625" style="8" customWidth="1"/>
    <col min="6878" max="6878" width="13.140625" style="8" customWidth="1"/>
    <col min="6879" max="6879" width="12.28515625" style="8" customWidth="1"/>
    <col min="6880" max="7117" width="9.140625" style="8"/>
    <col min="7118" max="7118" width="1.42578125" style="8" customWidth="1"/>
    <col min="7119" max="7119" width="59.5703125" style="8" customWidth="1"/>
    <col min="7120" max="7120" width="9.140625" style="8" customWidth="1"/>
    <col min="7121" max="7122" width="3.85546875" style="8" customWidth="1"/>
    <col min="7123" max="7123" width="10.5703125" style="8" customWidth="1"/>
    <col min="7124" max="7124" width="3.85546875" style="8" customWidth="1"/>
    <col min="7125" max="7127" width="14.42578125" style="8" customWidth="1"/>
    <col min="7128" max="7128" width="4.140625" style="8" customWidth="1"/>
    <col min="7129" max="7129" width="15" style="8" customWidth="1"/>
    <col min="7130" max="7131" width="9.140625" style="8" customWidth="1"/>
    <col min="7132" max="7132" width="11.5703125" style="8" customWidth="1"/>
    <col min="7133" max="7133" width="18.140625" style="8" customWidth="1"/>
    <col min="7134" max="7134" width="13.140625" style="8" customWidth="1"/>
    <col min="7135" max="7135" width="12.28515625" style="8" customWidth="1"/>
    <col min="7136" max="7373" width="9.140625" style="8"/>
    <col min="7374" max="7374" width="1.42578125" style="8" customWidth="1"/>
    <col min="7375" max="7375" width="59.5703125" style="8" customWidth="1"/>
    <col min="7376" max="7376" width="9.140625" style="8" customWidth="1"/>
    <col min="7377" max="7378" width="3.85546875" style="8" customWidth="1"/>
    <col min="7379" max="7379" width="10.5703125" style="8" customWidth="1"/>
    <col min="7380" max="7380" width="3.85546875" style="8" customWidth="1"/>
    <col min="7381" max="7383" width="14.42578125" style="8" customWidth="1"/>
    <col min="7384" max="7384" width="4.140625" style="8" customWidth="1"/>
    <col min="7385" max="7385" width="15" style="8" customWidth="1"/>
    <col min="7386" max="7387" width="9.140625" style="8" customWidth="1"/>
    <col min="7388" max="7388" width="11.5703125" style="8" customWidth="1"/>
    <col min="7389" max="7389" width="18.140625" style="8" customWidth="1"/>
    <col min="7390" max="7390" width="13.140625" style="8" customWidth="1"/>
    <col min="7391" max="7391" width="12.28515625" style="8" customWidth="1"/>
    <col min="7392" max="7629" width="9.140625" style="8"/>
    <col min="7630" max="7630" width="1.42578125" style="8" customWidth="1"/>
    <col min="7631" max="7631" width="59.5703125" style="8" customWidth="1"/>
    <col min="7632" max="7632" width="9.140625" style="8" customWidth="1"/>
    <col min="7633" max="7634" width="3.85546875" style="8" customWidth="1"/>
    <col min="7635" max="7635" width="10.5703125" style="8" customWidth="1"/>
    <col min="7636" max="7636" width="3.85546875" style="8" customWidth="1"/>
    <col min="7637" max="7639" width="14.42578125" style="8" customWidth="1"/>
    <col min="7640" max="7640" width="4.140625" style="8" customWidth="1"/>
    <col min="7641" max="7641" width="15" style="8" customWidth="1"/>
    <col min="7642" max="7643" width="9.140625" style="8" customWidth="1"/>
    <col min="7644" max="7644" width="11.5703125" style="8" customWidth="1"/>
    <col min="7645" max="7645" width="18.140625" style="8" customWidth="1"/>
    <col min="7646" max="7646" width="13.140625" style="8" customWidth="1"/>
    <col min="7647" max="7647" width="12.28515625" style="8" customWidth="1"/>
    <col min="7648" max="7885" width="9.140625" style="8"/>
    <col min="7886" max="7886" width="1.42578125" style="8" customWidth="1"/>
    <col min="7887" max="7887" width="59.5703125" style="8" customWidth="1"/>
    <col min="7888" max="7888" width="9.140625" style="8" customWidth="1"/>
    <col min="7889" max="7890" width="3.85546875" style="8" customWidth="1"/>
    <col min="7891" max="7891" width="10.5703125" style="8" customWidth="1"/>
    <col min="7892" max="7892" width="3.85546875" style="8" customWidth="1"/>
    <col min="7893" max="7895" width="14.42578125" style="8" customWidth="1"/>
    <col min="7896" max="7896" width="4.140625" style="8" customWidth="1"/>
    <col min="7897" max="7897" width="15" style="8" customWidth="1"/>
    <col min="7898" max="7899" width="9.140625" style="8" customWidth="1"/>
    <col min="7900" max="7900" width="11.5703125" style="8" customWidth="1"/>
    <col min="7901" max="7901" width="18.140625" style="8" customWidth="1"/>
    <col min="7902" max="7902" width="13.140625" style="8" customWidth="1"/>
    <col min="7903" max="7903" width="12.28515625" style="8" customWidth="1"/>
    <col min="7904" max="8141" width="9.140625" style="8"/>
    <col min="8142" max="8142" width="1.42578125" style="8" customWidth="1"/>
    <col min="8143" max="8143" width="59.5703125" style="8" customWidth="1"/>
    <col min="8144" max="8144" width="9.140625" style="8" customWidth="1"/>
    <col min="8145" max="8146" width="3.85546875" style="8" customWidth="1"/>
    <col min="8147" max="8147" width="10.5703125" style="8" customWidth="1"/>
    <col min="8148" max="8148" width="3.85546875" style="8" customWidth="1"/>
    <col min="8149" max="8151" width="14.42578125" style="8" customWidth="1"/>
    <col min="8152" max="8152" width="4.140625" style="8" customWidth="1"/>
    <col min="8153" max="8153" width="15" style="8" customWidth="1"/>
    <col min="8154" max="8155" width="9.140625" style="8" customWidth="1"/>
    <col min="8156" max="8156" width="11.5703125" style="8" customWidth="1"/>
    <col min="8157" max="8157" width="18.140625" style="8" customWidth="1"/>
    <col min="8158" max="8158" width="13.140625" style="8" customWidth="1"/>
    <col min="8159" max="8159" width="12.28515625" style="8" customWidth="1"/>
    <col min="8160" max="8397" width="9.140625" style="8"/>
    <col min="8398" max="8398" width="1.42578125" style="8" customWidth="1"/>
    <col min="8399" max="8399" width="59.5703125" style="8" customWidth="1"/>
    <col min="8400" max="8400" width="9.140625" style="8" customWidth="1"/>
    <col min="8401" max="8402" width="3.85546875" style="8" customWidth="1"/>
    <col min="8403" max="8403" width="10.5703125" style="8" customWidth="1"/>
    <col min="8404" max="8404" width="3.85546875" style="8" customWidth="1"/>
    <col min="8405" max="8407" width="14.42578125" style="8" customWidth="1"/>
    <col min="8408" max="8408" width="4.140625" style="8" customWidth="1"/>
    <col min="8409" max="8409" width="15" style="8" customWidth="1"/>
    <col min="8410" max="8411" width="9.140625" style="8" customWidth="1"/>
    <col min="8412" max="8412" width="11.5703125" style="8" customWidth="1"/>
    <col min="8413" max="8413" width="18.140625" style="8" customWidth="1"/>
    <col min="8414" max="8414" width="13.140625" style="8" customWidth="1"/>
    <col min="8415" max="8415" width="12.28515625" style="8" customWidth="1"/>
    <col min="8416" max="8653" width="9.140625" style="8"/>
    <col min="8654" max="8654" width="1.42578125" style="8" customWidth="1"/>
    <col min="8655" max="8655" width="59.5703125" style="8" customWidth="1"/>
    <col min="8656" max="8656" width="9.140625" style="8" customWidth="1"/>
    <col min="8657" max="8658" width="3.85546875" style="8" customWidth="1"/>
    <col min="8659" max="8659" width="10.5703125" style="8" customWidth="1"/>
    <col min="8660" max="8660" width="3.85546875" style="8" customWidth="1"/>
    <col min="8661" max="8663" width="14.42578125" style="8" customWidth="1"/>
    <col min="8664" max="8664" width="4.140625" style="8" customWidth="1"/>
    <col min="8665" max="8665" width="15" style="8" customWidth="1"/>
    <col min="8666" max="8667" width="9.140625" style="8" customWidth="1"/>
    <col min="8668" max="8668" width="11.5703125" style="8" customWidth="1"/>
    <col min="8669" max="8669" width="18.140625" style="8" customWidth="1"/>
    <col min="8670" max="8670" width="13.140625" style="8" customWidth="1"/>
    <col min="8671" max="8671" width="12.28515625" style="8" customWidth="1"/>
    <col min="8672" max="8909" width="9.140625" style="8"/>
    <col min="8910" max="8910" width="1.42578125" style="8" customWidth="1"/>
    <col min="8911" max="8911" width="59.5703125" style="8" customWidth="1"/>
    <col min="8912" max="8912" width="9.140625" style="8" customWidth="1"/>
    <col min="8913" max="8914" width="3.85546875" style="8" customWidth="1"/>
    <col min="8915" max="8915" width="10.5703125" style="8" customWidth="1"/>
    <col min="8916" max="8916" width="3.85546875" style="8" customWidth="1"/>
    <col min="8917" max="8919" width="14.42578125" style="8" customWidth="1"/>
    <col min="8920" max="8920" width="4.140625" style="8" customWidth="1"/>
    <col min="8921" max="8921" width="15" style="8" customWidth="1"/>
    <col min="8922" max="8923" width="9.140625" style="8" customWidth="1"/>
    <col min="8924" max="8924" width="11.5703125" style="8" customWidth="1"/>
    <col min="8925" max="8925" width="18.140625" style="8" customWidth="1"/>
    <col min="8926" max="8926" width="13.140625" style="8" customWidth="1"/>
    <col min="8927" max="8927" width="12.28515625" style="8" customWidth="1"/>
    <col min="8928" max="9165" width="9.140625" style="8"/>
    <col min="9166" max="9166" width="1.42578125" style="8" customWidth="1"/>
    <col min="9167" max="9167" width="59.5703125" style="8" customWidth="1"/>
    <col min="9168" max="9168" width="9.140625" style="8" customWidth="1"/>
    <col min="9169" max="9170" width="3.85546875" style="8" customWidth="1"/>
    <col min="9171" max="9171" width="10.5703125" style="8" customWidth="1"/>
    <col min="9172" max="9172" width="3.85546875" style="8" customWidth="1"/>
    <col min="9173" max="9175" width="14.42578125" style="8" customWidth="1"/>
    <col min="9176" max="9176" width="4.140625" style="8" customWidth="1"/>
    <col min="9177" max="9177" width="15" style="8" customWidth="1"/>
    <col min="9178" max="9179" width="9.140625" style="8" customWidth="1"/>
    <col min="9180" max="9180" width="11.5703125" style="8" customWidth="1"/>
    <col min="9181" max="9181" width="18.140625" style="8" customWidth="1"/>
    <col min="9182" max="9182" width="13.140625" style="8" customWidth="1"/>
    <col min="9183" max="9183" width="12.28515625" style="8" customWidth="1"/>
    <col min="9184" max="9421" width="9.140625" style="8"/>
    <col min="9422" max="9422" width="1.42578125" style="8" customWidth="1"/>
    <col min="9423" max="9423" width="59.5703125" style="8" customWidth="1"/>
    <col min="9424" max="9424" width="9.140625" style="8" customWidth="1"/>
    <col min="9425" max="9426" width="3.85546875" style="8" customWidth="1"/>
    <col min="9427" max="9427" width="10.5703125" style="8" customWidth="1"/>
    <col min="9428" max="9428" width="3.85546875" style="8" customWidth="1"/>
    <col min="9429" max="9431" width="14.42578125" style="8" customWidth="1"/>
    <col min="9432" max="9432" width="4.140625" style="8" customWidth="1"/>
    <col min="9433" max="9433" width="15" style="8" customWidth="1"/>
    <col min="9434" max="9435" width="9.140625" style="8" customWidth="1"/>
    <col min="9436" max="9436" width="11.5703125" style="8" customWidth="1"/>
    <col min="9437" max="9437" width="18.140625" style="8" customWidth="1"/>
    <col min="9438" max="9438" width="13.140625" style="8" customWidth="1"/>
    <col min="9439" max="9439" width="12.28515625" style="8" customWidth="1"/>
    <col min="9440" max="9677" width="9.140625" style="8"/>
    <col min="9678" max="9678" width="1.42578125" style="8" customWidth="1"/>
    <col min="9679" max="9679" width="59.5703125" style="8" customWidth="1"/>
    <col min="9680" max="9680" width="9.140625" style="8" customWidth="1"/>
    <col min="9681" max="9682" width="3.85546875" style="8" customWidth="1"/>
    <col min="9683" max="9683" width="10.5703125" style="8" customWidth="1"/>
    <col min="9684" max="9684" width="3.85546875" style="8" customWidth="1"/>
    <col min="9685" max="9687" width="14.42578125" style="8" customWidth="1"/>
    <col min="9688" max="9688" width="4.140625" style="8" customWidth="1"/>
    <col min="9689" max="9689" width="15" style="8" customWidth="1"/>
    <col min="9690" max="9691" width="9.140625" style="8" customWidth="1"/>
    <col min="9692" max="9692" width="11.5703125" style="8" customWidth="1"/>
    <col min="9693" max="9693" width="18.140625" style="8" customWidth="1"/>
    <col min="9694" max="9694" width="13.140625" style="8" customWidth="1"/>
    <col min="9695" max="9695" width="12.28515625" style="8" customWidth="1"/>
    <col min="9696" max="9933" width="9.140625" style="8"/>
    <col min="9934" max="9934" width="1.42578125" style="8" customWidth="1"/>
    <col min="9935" max="9935" width="59.5703125" style="8" customWidth="1"/>
    <col min="9936" max="9936" width="9.140625" style="8" customWidth="1"/>
    <col min="9937" max="9938" width="3.85546875" style="8" customWidth="1"/>
    <col min="9939" max="9939" width="10.5703125" style="8" customWidth="1"/>
    <col min="9940" max="9940" width="3.85546875" style="8" customWidth="1"/>
    <col min="9941" max="9943" width="14.42578125" style="8" customWidth="1"/>
    <col min="9944" max="9944" width="4.140625" style="8" customWidth="1"/>
    <col min="9945" max="9945" width="15" style="8" customWidth="1"/>
    <col min="9946" max="9947" width="9.140625" style="8" customWidth="1"/>
    <col min="9948" max="9948" width="11.5703125" style="8" customWidth="1"/>
    <col min="9949" max="9949" width="18.140625" style="8" customWidth="1"/>
    <col min="9950" max="9950" width="13.140625" style="8" customWidth="1"/>
    <col min="9951" max="9951" width="12.28515625" style="8" customWidth="1"/>
    <col min="9952" max="10189" width="9.140625" style="8"/>
    <col min="10190" max="10190" width="1.42578125" style="8" customWidth="1"/>
    <col min="10191" max="10191" width="59.5703125" style="8" customWidth="1"/>
    <col min="10192" max="10192" width="9.140625" style="8" customWidth="1"/>
    <col min="10193" max="10194" width="3.85546875" style="8" customWidth="1"/>
    <col min="10195" max="10195" width="10.5703125" style="8" customWidth="1"/>
    <col min="10196" max="10196" width="3.85546875" style="8" customWidth="1"/>
    <col min="10197" max="10199" width="14.42578125" style="8" customWidth="1"/>
    <col min="10200" max="10200" width="4.140625" style="8" customWidth="1"/>
    <col min="10201" max="10201" width="15" style="8" customWidth="1"/>
    <col min="10202" max="10203" width="9.140625" style="8" customWidth="1"/>
    <col min="10204" max="10204" width="11.5703125" style="8" customWidth="1"/>
    <col min="10205" max="10205" width="18.140625" style="8" customWidth="1"/>
    <col min="10206" max="10206" width="13.140625" style="8" customWidth="1"/>
    <col min="10207" max="10207" width="12.28515625" style="8" customWidth="1"/>
    <col min="10208" max="10445" width="9.140625" style="8"/>
    <col min="10446" max="10446" width="1.42578125" style="8" customWidth="1"/>
    <col min="10447" max="10447" width="59.5703125" style="8" customWidth="1"/>
    <col min="10448" max="10448" width="9.140625" style="8" customWidth="1"/>
    <col min="10449" max="10450" width="3.85546875" style="8" customWidth="1"/>
    <col min="10451" max="10451" width="10.5703125" style="8" customWidth="1"/>
    <col min="10452" max="10452" width="3.85546875" style="8" customWidth="1"/>
    <col min="10453" max="10455" width="14.42578125" style="8" customWidth="1"/>
    <col min="10456" max="10456" width="4.140625" style="8" customWidth="1"/>
    <col min="10457" max="10457" width="15" style="8" customWidth="1"/>
    <col min="10458" max="10459" width="9.140625" style="8" customWidth="1"/>
    <col min="10460" max="10460" width="11.5703125" style="8" customWidth="1"/>
    <col min="10461" max="10461" width="18.140625" style="8" customWidth="1"/>
    <col min="10462" max="10462" width="13.140625" style="8" customWidth="1"/>
    <col min="10463" max="10463" width="12.28515625" style="8" customWidth="1"/>
    <col min="10464" max="10701" width="9.140625" style="8"/>
    <col min="10702" max="10702" width="1.42578125" style="8" customWidth="1"/>
    <col min="10703" max="10703" width="59.5703125" style="8" customWidth="1"/>
    <col min="10704" max="10704" width="9.140625" style="8" customWidth="1"/>
    <col min="10705" max="10706" width="3.85546875" style="8" customWidth="1"/>
    <col min="10707" max="10707" width="10.5703125" style="8" customWidth="1"/>
    <col min="10708" max="10708" width="3.85546875" style="8" customWidth="1"/>
    <col min="10709" max="10711" width="14.42578125" style="8" customWidth="1"/>
    <col min="10712" max="10712" width="4.140625" style="8" customWidth="1"/>
    <col min="10713" max="10713" width="15" style="8" customWidth="1"/>
    <col min="10714" max="10715" width="9.140625" style="8" customWidth="1"/>
    <col min="10716" max="10716" width="11.5703125" style="8" customWidth="1"/>
    <col min="10717" max="10717" width="18.140625" style="8" customWidth="1"/>
    <col min="10718" max="10718" width="13.140625" style="8" customWidth="1"/>
    <col min="10719" max="10719" width="12.28515625" style="8" customWidth="1"/>
    <col min="10720" max="10957" width="9.140625" style="8"/>
    <col min="10958" max="10958" width="1.42578125" style="8" customWidth="1"/>
    <col min="10959" max="10959" width="59.5703125" style="8" customWidth="1"/>
    <col min="10960" max="10960" width="9.140625" style="8" customWidth="1"/>
    <col min="10961" max="10962" width="3.85546875" style="8" customWidth="1"/>
    <col min="10963" max="10963" width="10.5703125" style="8" customWidth="1"/>
    <col min="10964" max="10964" width="3.85546875" style="8" customWidth="1"/>
    <col min="10965" max="10967" width="14.42578125" style="8" customWidth="1"/>
    <col min="10968" max="10968" width="4.140625" style="8" customWidth="1"/>
    <col min="10969" max="10969" width="15" style="8" customWidth="1"/>
    <col min="10970" max="10971" width="9.140625" style="8" customWidth="1"/>
    <col min="10972" max="10972" width="11.5703125" style="8" customWidth="1"/>
    <col min="10973" max="10973" width="18.140625" style="8" customWidth="1"/>
    <col min="10974" max="10974" width="13.140625" style="8" customWidth="1"/>
    <col min="10975" max="10975" width="12.28515625" style="8" customWidth="1"/>
    <col min="10976" max="11213" width="9.140625" style="8"/>
    <col min="11214" max="11214" width="1.42578125" style="8" customWidth="1"/>
    <col min="11215" max="11215" width="59.5703125" style="8" customWidth="1"/>
    <col min="11216" max="11216" width="9.140625" style="8" customWidth="1"/>
    <col min="11217" max="11218" width="3.85546875" style="8" customWidth="1"/>
    <col min="11219" max="11219" width="10.5703125" style="8" customWidth="1"/>
    <col min="11220" max="11220" width="3.85546875" style="8" customWidth="1"/>
    <col min="11221" max="11223" width="14.42578125" style="8" customWidth="1"/>
    <col min="11224" max="11224" width="4.140625" style="8" customWidth="1"/>
    <col min="11225" max="11225" width="15" style="8" customWidth="1"/>
    <col min="11226" max="11227" width="9.140625" style="8" customWidth="1"/>
    <col min="11228" max="11228" width="11.5703125" style="8" customWidth="1"/>
    <col min="11229" max="11229" width="18.140625" style="8" customWidth="1"/>
    <col min="11230" max="11230" width="13.140625" style="8" customWidth="1"/>
    <col min="11231" max="11231" width="12.28515625" style="8" customWidth="1"/>
    <col min="11232" max="11469" width="9.140625" style="8"/>
    <col min="11470" max="11470" width="1.42578125" style="8" customWidth="1"/>
    <col min="11471" max="11471" width="59.5703125" style="8" customWidth="1"/>
    <col min="11472" max="11472" width="9.140625" style="8" customWidth="1"/>
    <col min="11473" max="11474" width="3.85546875" style="8" customWidth="1"/>
    <col min="11475" max="11475" width="10.5703125" style="8" customWidth="1"/>
    <col min="11476" max="11476" width="3.85546875" style="8" customWidth="1"/>
    <col min="11477" max="11479" width="14.42578125" style="8" customWidth="1"/>
    <col min="11480" max="11480" width="4.140625" style="8" customWidth="1"/>
    <col min="11481" max="11481" width="15" style="8" customWidth="1"/>
    <col min="11482" max="11483" width="9.140625" style="8" customWidth="1"/>
    <col min="11484" max="11484" width="11.5703125" style="8" customWidth="1"/>
    <col min="11485" max="11485" width="18.140625" style="8" customWidth="1"/>
    <col min="11486" max="11486" width="13.140625" style="8" customWidth="1"/>
    <col min="11487" max="11487" width="12.28515625" style="8" customWidth="1"/>
    <col min="11488" max="11725" width="9.140625" style="8"/>
    <col min="11726" max="11726" width="1.42578125" style="8" customWidth="1"/>
    <col min="11727" max="11727" width="59.5703125" style="8" customWidth="1"/>
    <col min="11728" max="11728" width="9.140625" style="8" customWidth="1"/>
    <col min="11729" max="11730" width="3.85546875" style="8" customWidth="1"/>
    <col min="11731" max="11731" width="10.5703125" style="8" customWidth="1"/>
    <col min="11732" max="11732" width="3.85546875" style="8" customWidth="1"/>
    <col min="11733" max="11735" width="14.42578125" style="8" customWidth="1"/>
    <col min="11736" max="11736" width="4.140625" style="8" customWidth="1"/>
    <col min="11737" max="11737" width="15" style="8" customWidth="1"/>
    <col min="11738" max="11739" width="9.140625" style="8" customWidth="1"/>
    <col min="11740" max="11740" width="11.5703125" style="8" customWidth="1"/>
    <col min="11741" max="11741" width="18.140625" style="8" customWidth="1"/>
    <col min="11742" max="11742" width="13.140625" style="8" customWidth="1"/>
    <col min="11743" max="11743" width="12.28515625" style="8" customWidth="1"/>
    <col min="11744" max="11981" width="9.140625" style="8"/>
    <col min="11982" max="11982" width="1.42578125" style="8" customWidth="1"/>
    <col min="11983" max="11983" width="59.5703125" style="8" customWidth="1"/>
    <col min="11984" max="11984" width="9.140625" style="8" customWidth="1"/>
    <col min="11985" max="11986" width="3.85546875" style="8" customWidth="1"/>
    <col min="11987" max="11987" width="10.5703125" style="8" customWidth="1"/>
    <col min="11988" max="11988" width="3.85546875" style="8" customWidth="1"/>
    <col min="11989" max="11991" width="14.42578125" style="8" customWidth="1"/>
    <col min="11992" max="11992" width="4.140625" style="8" customWidth="1"/>
    <col min="11993" max="11993" width="15" style="8" customWidth="1"/>
    <col min="11994" max="11995" width="9.140625" style="8" customWidth="1"/>
    <col min="11996" max="11996" width="11.5703125" style="8" customWidth="1"/>
    <col min="11997" max="11997" width="18.140625" style="8" customWidth="1"/>
    <col min="11998" max="11998" width="13.140625" style="8" customWidth="1"/>
    <col min="11999" max="11999" width="12.28515625" style="8" customWidth="1"/>
    <col min="12000" max="12237" width="9.140625" style="8"/>
    <col min="12238" max="12238" width="1.42578125" style="8" customWidth="1"/>
    <col min="12239" max="12239" width="59.5703125" style="8" customWidth="1"/>
    <col min="12240" max="12240" width="9.140625" style="8" customWidth="1"/>
    <col min="12241" max="12242" width="3.85546875" style="8" customWidth="1"/>
    <col min="12243" max="12243" width="10.5703125" style="8" customWidth="1"/>
    <col min="12244" max="12244" width="3.85546875" style="8" customWidth="1"/>
    <col min="12245" max="12247" width="14.42578125" style="8" customWidth="1"/>
    <col min="12248" max="12248" width="4.140625" style="8" customWidth="1"/>
    <col min="12249" max="12249" width="15" style="8" customWidth="1"/>
    <col min="12250" max="12251" width="9.140625" style="8" customWidth="1"/>
    <col min="12252" max="12252" width="11.5703125" style="8" customWidth="1"/>
    <col min="12253" max="12253" width="18.140625" style="8" customWidth="1"/>
    <col min="12254" max="12254" width="13.140625" style="8" customWidth="1"/>
    <col min="12255" max="12255" width="12.28515625" style="8" customWidth="1"/>
    <col min="12256" max="12493" width="9.140625" style="8"/>
    <col min="12494" max="12494" width="1.42578125" style="8" customWidth="1"/>
    <col min="12495" max="12495" width="59.5703125" style="8" customWidth="1"/>
    <col min="12496" max="12496" width="9.140625" style="8" customWidth="1"/>
    <col min="12497" max="12498" width="3.85546875" style="8" customWidth="1"/>
    <col min="12499" max="12499" width="10.5703125" style="8" customWidth="1"/>
    <col min="12500" max="12500" width="3.85546875" style="8" customWidth="1"/>
    <col min="12501" max="12503" width="14.42578125" style="8" customWidth="1"/>
    <col min="12504" max="12504" width="4.140625" style="8" customWidth="1"/>
    <col min="12505" max="12505" width="15" style="8" customWidth="1"/>
    <col min="12506" max="12507" width="9.140625" style="8" customWidth="1"/>
    <col min="12508" max="12508" width="11.5703125" style="8" customWidth="1"/>
    <col min="12509" max="12509" width="18.140625" style="8" customWidth="1"/>
    <col min="12510" max="12510" width="13.140625" style="8" customWidth="1"/>
    <col min="12511" max="12511" width="12.28515625" style="8" customWidth="1"/>
    <col min="12512" max="12749" width="9.140625" style="8"/>
    <col min="12750" max="12750" width="1.42578125" style="8" customWidth="1"/>
    <col min="12751" max="12751" width="59.5703125" style="8" customWidth="1"/>
    <col min="12752" max="12752" width="9.140625" style="8" customWidth="1"/>
    <col min="12753" max="12754" width="3.85546875" style="8" customWidth="1"/>
    <col min="12755" max="12755" width="10.5703125" style="8" customWidth="1"/>
    <col min="12756" max="12756" width="3.85546875" style="8" customWidth="1"/>
    <col min="12757" max="12759" width="14.42578125" style="8" customWidth="1"/>
    <col min="12760" max="12760" width="4.140625" style="8" customWidth="1"/>
    <col min="12761" max="12761" width="15" style="8" customWidth="1"/>
    <col min="12762" max="12763" width="9.140625" style="8" customWidth="1"/>
    <col min="12764" max="12764" width="11.5703125" style="8" customWidth="1"/>
    <col min="12765" max="12765" width="18.140625" style="8" customWidth="1"/>
    <col min="12766" max="12766" width="13.140625" style="8" customWidth="1"/>
    <col min="12767" max="12767" width="12.28515625" style="8" customWidth="1"/>
    <col min="12768" max="13005" width="9.140625" style="8"/>
    <col min="13006" max="13006" width="1.42578125" style="8" customWidth="1"/>
    <col min="13007" max="13007" width="59.5703125" style="8" customWidth="1"/>
    <col min="13008" max="13008" width="9.140625" style="8" customWidth="1"/>
    <col min="13009" max="13010" width="3.85546875" style="8" customWidth="1"/>
    <col min="13011" max="13011" width="10.5703125" style="8" customWidth="1"/>
    <col min="13012" max="13012" width="3.85546875" style="8" customWidth="1"/>
    <col min="13013" max="13015" width="14.42578125" style="8" customWidth="1"/>
    <col min="13016" max="13016" width="4.140625" style="8" customWidth="1"/>
    <col min="13017" max="13017" width="15" style="8" customWidth="1"/>
    <col min="13018" max="13019" width="9.140625" style="8" customWidth="1"/>
    <col min="13020" max="13020" width="11.5703125" style="8" customWidth="1"/>
    <col min="13021" max="13021" width="18.140625" style="8" customWidth="1"/>
    <col min="13022" max="13022" width="13.140625" style="8" customWidth="1"/>
    <col min="13023" max="13023" width="12.28515625" style="8" customWidth="1"/>
    <col min="13024" max="13261" width="9.140625" style="8"/>
    <col min="13262" max="13262" width="1.42578125" style="8" customWidth="1"/>
    <col min="13263" max="13263" width="59.5703125" style="8" customWidth="1"/>
    <col min="13264" max="13264" width="9.140625" style="8" customWidth="1"/>
    <col min="13265" max="13266" width="3.85546875" style="8" customWidth="1"/>
    <col min="13267" max="13267" width="10.5703125" style="8" customWidth="1"/>
    <col min="13268" max="13268" width="3.85546875" style="8" customWidth="1"/>
    <col min="13269" max="13271" width="14.42578125" style="8" customWidth="1"/>
    <col min="13272" max="13272" width="4.140625" style="8" customWidth="1"/>
    <col min="13273" max="13273" width="15" style="8" customWidth="1"/>
    <col min="13274" max="13275" width="9.140625" style="8" customWidth="1"/>
    <col min="13276" max="13276" width="11.5703125" style="8" customWidth="1"/>
    <col min="13277" max="13277" width="18.140625" style="8" customWidth="1"/>
    <col min="13278" max="13278" width="13.140625" style="8" customWidth="1"/>
    <col min="13279" max="13279" width="12.28515625" style="8" customWidth="1"/>
    <col min="13280" max="13517" width="9.140625" style="8"/>
    <col min="13518" max="13518" width="1.42578125" style="8" customWidth="1"/>
    <col min="13519" max="13519" width="59.5703125" style="8" customWidth="1"/>
    <col min="13520" max="13520" width="9.140625" style="8" customWidth="1"/>
    <col min="13521" max="13522" width="3.85546875" style="8" customWidth="1"/>
    <col min="13523" max="13523" width="10.5703125" style="8" customWidth="1"/>
    <col min="13524" max="13524" width="3.85546875" style="8" customWidth="1"/>
    <col min="13525" max="13527" width="14.42578125" style="8" customWidth="1"/>
    <col min="13528" max="13528" width="4.140625" style="8" customWidth="1"/>
    <col min="13529" max="13529" width="15" style="8" customWidth="1"/>
    <col min="13530" max="13531" width="9.140625" style="8" customWidth="1"/>
    <col min="13532" max="13532" width="11.5703125" style="8" customWidth="1"/>
    <col min="13533" max="13533" width="18.140625" style="8" customWidth="1"/>
    <col min="13534" max="13534" width="13.140625" style="8" customWidth="1"/>
    <col min="13535" max="13535" width="12.28515625" style="8" customWidth="1"/>
    <col min="13536" max="13773" width="9.140625" style="8"/>
    <col min="13774" max="13774" width="1.42578125" style="8" customWidth="1"/>
    <col min="13775" max="13775" width="59.5703125" style="8" customWidth="1"/>
    <col min="13776" max="13776" width="9.140625" style="8" customWidth="1"/>
    <col min="13777" max="13778" width="3.85546875" style="8" customWidth="1"/>
    <col min="13779" max="13779" width="10.5703125" style="8" customWidth="1"/>
    <col min="13780" max="13780" width="3.85546875" style="8" customWidth="1"/>
    <col min="13781" max="13783" width="14.42578125" style="8" customWidth="1"/>
    <col min="13784" max="13784" width="4.140625" style="8" customWidth="1"/>
    <col min="13785" max="13785" width="15" style="8" customWidth="1"/>
    <col min="13786" max="13787" width="9.140625" style="8" customWidth="1"/>
    <col min="13788" max="13788" width="11.5703125" style="8" customWidth="1"/>
    <col min="13789" max="13789" width="18.140625" style="8" customWidth="1"/>
    <col min="13790" max="13790" width="13.140625" style="8" customWidth="1"/>
    <col min="13791" max="13791" width="12.28515625" style="8" customWidth="1"/>
    <col min="13792" max="14029" width="9.140625" style="8"/>
    <col min="14030" max="14030" width="1.42578125" style="8" customWidth="1"/>
    <col min="14031" max="14031" width="59.5703125" style="8" customWidth="1"/>
    <col min="14032" max="14032" width="9.140625" style="8" customWidth="1"/>
    <col min="14033" max="14034" width="3.85546875" style="8" customWidth="1"/>
    <col min="14035" max="14035" width="10.5703125" style="8" customWidth="1"/>
    <col min="14036" max="14036" width="3.85546875" style="8" customWidth="1"/>
    <col min="14037" max="14039" width="14.42578125" style="8" customWidth="1"/>
    <col min="14040" max="14040" width="4.140625" style="8" customWidth="1"/>
    <col min="14041" max="14041" width="15" style="8" customWidth="1"/>
    <col min="14042" max="14043" width="9.140625" style="8" customWidth="1"/>
    <col min="14044" max="14044" width="11.5703125" style="8" customWidth="1"/>
    <col min="14045" max="14045" width="18.140625" style="8" customWidth="1"/>
    <col min="14046" max="14046" width="13.140625" style="8" customWidth="1"/>
    <col min="14047" max="14047" width="12.28515625" style="8" customWidth="1"/>
    <col min="14048" max="14285" width="9.140625" style="8"/>
    <col min="14286" max="14286" width="1.42578125" style="8" customWidth="1"/>
    <col min="14287" max="14287" width="59.5703125" style="8" customWidth="1"/>
    <col min="14288" max="14288" width="9.140625" style="8" customWidth="1"/>
    <col min="14289" max="14290" width="3.85546875" style="8" customWidth="1"/>
    <col min="14291" max="14291" width="10.5703125" style="8" customWidth="1"/>
    <col min="14292" max="14292" width="3.85546875" style="8" customWidth="1"/>
    <col min="14293" max="14295" width="14.42578125" style="8" customWidth="1"/>
    <col min="14296" max="14296" width="4.140625" style="8" customWidth="1"/>
    <col min="14297" max="14297" width="15" style="8" customWidth="1"/>
    <col min="14298" max="14299" width="9.140625" style="8" customWidth="1"/>
    <col min="14300" max="14300" width="11.5703125" style="8" customWidth="1"/>
    <col min="14301" max="14301" width="18.140625" style="8" customWidth="1"/>
    <col min="14302" max="14302" width="13.140625" style="8" customWidth="1"/>
    <col min="14303" max="14303" width="12.28515625" style="8" customWidth="1"/>
    <col min="14304" max="14541" width="9.140625" style="8"/>
    <col min="14542" max="14542" width="1.42578125" style="8" customWidth="1"/>
    <col min="14543" max="14543" width="59.5703125" style="8" customWidth="1"/>
    <col min="14544" max="14544" width="9.140625" style="8" customWidth="1"/>
    <col min="14545" max="14546" width="3.85546875" style="8" customWidth="1"/>
    <col min="14547" max="14547" width="10.5703125" style="8" customWidth="1"/>
    <col min="14548" max="14548" width="3.85546875" style="8" customWidth="1"/>
    <col min="14549" max="14551" width="14.42578125" style="8" customWidth="1"/>
    <col min="14552" max="14552" width="4.140625" style="8" customWidth="1"/>
    <col min="14553" max="14553" width="15" style="8" customWidth="1"/>
    <col min="14554" max="14555" width="9.140625" style="8" customWidth="1"/>
    <col min="14556" max="14556" width="11.5703125" style="8" customWidth="1"/>
    <col min="14557" max="14557" width="18.140625" style="8" customWidth="1"/>
    <col min="14558" max="14558" width="13.140625" style="8" customWidth="1"/>
    <col min="14559" max="14559" width="12.28515625" style="8" customWidth="1"/>
    <col min="14560" max="14797" width="9.140625" style="8"/>
    <col min="14798" max="14798" width="1.42578125" style="8" customWidth="1"/>
    <col min="14799" max="14799" width="59.5703125" style="8" customWidth="1"/>
    <col min="14800" max="14800" width="9.140625" style="8" customWidth="1"/>
    <col min="14801" max="14802" width="3.85546875" style="8" customWidth="1"/>
    <col min="14803" max="14803" width="10.5703125" style="8" customWidth="1"/>
    <col min="14804" max="14804" width="3.85546875" style="8" customWidth="1"/>
    <col min="14805" max="14807" width="14.42578125" style="8" customWidth="1"/>
    <col min="14808" max="14808" width="4.140625" style="8" customWidth="1"/>
    <col min="14809" max="14809" width="15" style="8" customWidth="1"/>
    <col min="14810" max="14811" width="9.140625" style="8" customWidth="1"/>
    <col min="14812" max="14812" width="11.5703125" style="8" customWidth="1"/>
    <col min="14813" max="14813" width="18.140625" style="8" customWidth="1"/>
    <col min="14814" max="14814" width="13.140625" style="8" customWidth="1"/>
    <col min="14815" max="14815" width="12.28515625" style="8" customWidth="1"/>
    <col min="14816" max="15053" width="9.140625" style="8"/>
    <col min="15054" max="15054" width="1.42578125" style="8" customWidth="1"/>
    <col min="15055" max="15055" width="59.5703125" style="8" customWidth="1"/>
    <col min="15056" max="15056" width="9.140625" style="8" customWidth="1"/>
    <col min="15057" max="15058" width="3.85546875" style="8" customWidth="1"/>
    <col min="15059" max="15059" width="10.5703125" style="8" customWidth="1"/>
    <col min="15060" max="15060" width="3.85546875" style="8" customWidth="1"/>
    <col min="15061" max="15063" width="14.42578125" style="8" customWidth="1"/>
    <col min="15064" max="15064" width="4.140625" style="8" customWidth="1"/>
    <col min="15065" max="15065" width="15" style="8" customWidth="1"/>
    <col min="15066" max="15067" width="9.140625" style="8" customWidth="1"/>
    <col min="15068" max="15068" width="11.5703125" style="8" customWidth="1"/>
    <col min="15069" max="15069" width="18.140625" style="8" customWidth="1"/>
    <col min="15070" max="15070" width="13.140625" style="8" customWidth="1"/>
    <col min="15071" max="15071" width="12.28515625" style="8" customWidth="1"/>
    <col min="15072" max="15309" width="9.140625" style="8"/>
    <col min="15310" max="15310" width="1.42578125" style="8" customWidth="1"/>
    <col min="15311" max="15311" width="59.5703125" style="8" customWidth="1"/>
    <col min="15312" max="15312" width="9.140625" style="8" customWidth="1"/>
    <col min="15313" max="15314" width="3.85546875" style="8" customWidth="1"/>
    <col min="15315" max="15315" width="10.5703125" style="8" customWidth="1"/>
    <col min="15316" max="15316" width="3.85546875" style="8" customWidth="1"/>
    <col min="15317" max="15319" width="14.42578125" style="8" customWidth="1"/>
    <col min="15320" max="15320" width="4.140625" style="8" customWidth="1"/>
    <col min="15321" max="15321" width="15" style="8" customWidth="1"/>
    <col min="15322" max="15323" width="9.140625" style="8" customWidth="1"/>
    <col min="15324" max="15324" width="11.5703125" style="8" customWidth="1"/>
    <col min="15325" max="15325" width="18.140625" style="8" customWidth="1"/>
    <col min="15326" max="15326" width="13.140625" style="8" customWidth="1"/>
    <col min="15327" max="15327" width="12.28515625" style="8" customWidth="1"/>
    <col min="15328" max="15565" width="9.140625" style="8"/>
    <col min="15566" max="15566" width="1.42578125" style="8" customWidth="1"/>
    <col min="15567" max="15567" width="59.5703125" style="8" customWidth="1"/>
    <col min="15568" max="15568" width="9.140625" style="8" customWidth="1"/>
    <col min="15569" max="15570" width="3.85546875" style="8" customWidth="1"/>
    <col min="15571" max="15571" width="10.5703125" style="8" customWidth="1"/>
    <col min="15572" max="15572" width="3.85546875" style="8" customWidth="1"/>
    <col min="15573" max="15575" width="14.42578125" style="8" customWidth="1"/>
    <col min="15576" max="15576" width="4.140625" style="8" customWidth="1"/>
    <col min="15577" max="15577" width="15" style="8" customWidth="1"/>
    <col min="15578" max="15579" width="9.140625" style="8" customWidth="1"/>
    <col min="15580" max="15580" width="11.5703125" style="8" customWidth="1"/>
    <col min="15581" max="15581" width="18.140625" style="8" customWidth="1"/>
    <col min="15582" max="15582" width="13.140625" style="8" customWidth="1"/>
    <col min="15583" max="15583" width="12.28515625" style="8" customWidth="1"/>
    <col min="15584" max="15821" width="9.140625" style="8"/>
    <col min="15822" max="15822" width="1.42578125" style="8" customWidth="1"/>
    <col min="15823" max="15823" width="59.5703125" style="8" customWidth="1"/>
    <col min="15824" max="15824" width="9.140625" style="8" customWidth="1"/>
    <col min="15825" max="15826" width="3.85546875" style="8" customWidth="1"/>
    <col min="15827" max="15827" width="10.5703125" style="8" customWidth="1"/>
    <col min="15828" max="15828" width="3.85546875" style="8" customWidth="1"/>
    <col min="15829" max="15831" width="14.42578125" style="8" customWidth="1"/>
    <col min="15832" max="15832" width="4.140625" style="8" customWidth="1"/>
    <col min="15833" max="15833" width="15" style="8" customWidth="1"/>
    <col min="15834" max="15835" width="9.140625" style="8" customWidth="1"/>
    <col min="15836" max="15836" width="11.5703125" style="8" customWidth="1"/>
    <col min="15837" max="15837" width="18.140625" style="8" customWidth="1"/>
    <col min="15838" max="15838" width="13.140625" style="8" customWidth="1"/>
    <col min="15839" max="15839" width="12.28515625" style="8" customWidth="1"/>
    <col min="15840" max="16077" width="9.140625" style="8"/>
    <col min="16078" max="16078" width="1.42578125" style="8" customWidth="1"/>
    <col min="16079" max="16079" width="59.5703125" style="8" customWidth="1"/>
    <col min="16080" max="16080" width="9.140625" style="8" customWidth="1"/>
    <col min="16081" max="16082" width="3.85546875" style="8" customWidth="1"/>
    <col min="16083" max="16083" width="10.5703125" style="8" customWidth="1"/>
    <col min="16084" max="16084" width="3.85546875" style="8" customWidth="1"/>
    <col min="16085" max="16087" width="14.42578125" style="8" customWidth="1"/>
    <col min="16088" max="16088" width="4.140625" style="8" customWidth="1"/>
    <col min="16089" max="16089" width="15" style="8" customWidth="1"/>
    <col min="16090" max="16091" width="9.140625" style="8" customWidth="1"/>
    <col min="16092" max="16092" width="11.5703125" style="8" customWidth="1"/>
    <col min="16093" max="16093" width="18.140625" style="8" customWidth="1"/>
    <col min="16094" max="16094" width="13.140625" style="8" customWidth="1"/>
    <col min="16095" max="16095" width="12.28515625" style="8" customWidth="1"/>
    <col min="16096" max="16384" width="9.140625" style="8"/>
  </cols>
  <sheetData>
    <row r="1" spans="1:54" ht="15" customHeight="1" x14ac:dyDescent="0.25">
      <c r="J1" s="202" t="s">
        <v>650</v>
      </c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</row>
    <row r="2" spans="1:54" ht="92.25" customHeight="1" x14ac:dyDescent="0.25">
      <c r="I2" s="14"/>
      <c r="J2" s="202" t="s">
        <v>800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</row>
    <row r="3" spans="1:54" ht="17.25" customHeight="1" x14ac:dyDescent="0.25">
      <c r="I3" s="14"/>
      <c r="J3" s="194"/>
      <c r="K3" s="194"/>
      <c r="L3" s="194"/>
      <c r="M3" s="194"/>
      <c r="N3" s="199" t="s">
        <v>806</v>
      </c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</row>
    <row r="4" spans="1:54" ht="62.25" customHeight="1" x14ac:dyDescent="0.25">
      <c r="I4" s="14"/>
      <c r="J4" s="194"/>
      <c r="K4" s="194"/>
      <c r="L4" s="194"/>
      <c r="M4" s="194"/>
      <c r="N4" s="198" t="s">
        <v>654</v>
      </c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</row>
    <row r="5" spans="1:54" ht="48" customHeight="1" x14ac:dyDescent="0.25">
      <c r="A5" s="203" t="s">
        <v>805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</row>
    <row r="6" spans="1:54" ht="16.5" customHeight="1" x14ac:dyDescent="0.25">
      <c r="A6" s="195"/>
      <c r="B6" s="195"/>
      <c r="C6" s="195"/>
      <c r="D6" s="195"/>
      <c r="E6" s="195"/>
      <c r="F6" s="195"/>
      <c r="G6" s="195"/>
      <c r="H6" s="195"/>
      <c r="I6" s="195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 t="s">
        <v>306</v>
      </c>
      <c r="AU6" s="61" t="s">
        <v>306</v>
      </c>
      <c r="AV6" s="60"/>
      <c r="AW6" s="60"/>
      <c r="AX6" s="60"/>
      <c r="AY6" s="60"/>
      <c r="AZ6" s="60"/>
      <c r="BA6" s="60"/>
      <c r="BB6" s="60"/>
    </row>
    <row r="7" spans="1:54" s="1" customFormat="1" ht="42.75" customHeight="1" x14ac:dyDescent="0.25">
      <c r="A7" s="104" t="s">
        <v>0</v>
      </c>
      <c r="B7" s="196" t="s">
        <v>203</v>
      </c>
      <c r="C7" s="196" t="s">
        <v>204</v>
      </c>
      <c r="D7" s="3" t="s">
        <v>205</v>
      </c>
      <c r="E7" s="196" t="s">
        <v>206</v>
      </c>
      <c r="F7" s="3" t="s">
        <v>2</v>
      </c>
      <c r="G7" s="3" t="s">
        <v>3</v>
      </c>
      <c r="H7" s="3" t="s">
        <v>207</v>
      </c>
      <c r="I7" s="3" t="s">
        <v>5</v>
      </c>
      <c r="J7" s="196" t="s">
        <v>807</v>
      </c>
      <c r="K7" s="196" t="s">
        <v>740</v>
      </c>
      <c r="L7" s="196" t="s">
        <v>741</v>
      </c>
      <c r="M7" s="196" t="s">
        <v>742</v>
      </c>
      <c r="N7" s="196" t="s">
        <v>427</v>
      </c>
      <c r="O7" s="196" t="s">
        <v>740</v>
      </c>
      <c r="P7" s="196" t="s">
        <v>741</v>
      </c>
      <c r="Q7" s="196" t="s">
        <v>742</v>
      </c>
      <c r="R7" s="196" t="s">
        <v>755</v>
      </c>
      <c r="S7" s="196" t="s">
        <v>740</v>
      </c>
      <c r="T7" s="196" t="s">
        <v>741</v>
      </c>
      <c r="U7" s="196" t="s">
        <v>742</v>
      </c>
      <c r="V7" s="196"/>
      <c r="W7" s="196"/>
      <c r="X7" s="196"/>
      <c r="Y7" s="196"/>
      <c r="Z7" s="196"/>
      <c r="AA7" s="196"/>
      <c r="AB7" s="196"/>
      <c r="AC7" s="196"/>
      <c r="AD7" s="196" t="s">
        <v>428</v>
      </c>
      <c r="AE7" s="196" t="s">
        <v>740</v>
      </c>
      <c r="AF7" s="196" t="s">
        <v>741</v>
      </c>
      <c r="AG7" s="196" t="s">
        <v>742</v>
      </c>
      <c r="AH7" s="196" t="s">
        <v>428</v>
      </c>
      <c r="AI7" s="196" t="s">
        <v>740</v>
      </c>
      <c r="AJ7" s="196" t="s">
        <v>741</v>
      </c>
      <c r="AK7" s="196" t="s">
        <v>742</v>
      </c>
      <c r="AL7" s="196" t="s">
        <v>781</v>
      </c>
      <c r="AM7" s="196" t="s">
        <v>740</v>
      </c>
      <c r="AN7" s="196" t="s">
        <v>741</v>
      </c>
      <c r="AO7" s="196" t="s">
        <v>742</v>
      </c>
      <c r="AP7" s="196"/>
      <c r="AQ7" s="196" t="s">
        <v>429</v>
      </c>
      <c r="AR7" s="196" t="s">
        <v>740</v>
      </c>
      <c r="AS7" s="196" t="s">
        <v>741</v>
      </c>
      <c r="AT7" s="196" t="s">
        <v>742</v>
      </c>
      <c r="AU7" s="196" t="s">
        <v>429</v>
      </c>
      <c r="AV7" s="196" t="s">
        <v>740</v>
      </c>
      <c r="AW7" s="196" t="s">
        <v>741</v>
      </c>
      <c r="AX7" s="196" t="s">
        <v>742</v>
      </c>
      <c r="AY7" s="196" t="s">
        <v>783</v>
      </c>
      <c r="AZ7" s="196" t="s">
        <v>740</v>
      </c>
      <c r="BA7" s="196" t="s">
        <v>741</v>
      </c>
      <c r="BB7" s="196" t="s">
        <v>742</v>
      </c>
    </row>
    <row r="8" spans="1:54" s="109" customFormat="1" ht="42.75" x14ac:dyDescent="0.25">
      <c r="A8" s="158" t="s">
        <v>372</v>
      </c>
      <c r="B8" s="11">
        <v>51</v>
      </c>
      <c r="C8" s="11"/>
      <c r="D8" s="25"/>
      <c r="E8" s="11"/>
      <c r="F8" s="25"/>
      <c r="G8" s="25"/>
      <c r="H8" s="25"/>
      <c r="I8" s="25"/>
      <c r="J8" s="169">
        <f>J9+J57+J69+J77+J86+J91+J117+J122+J133+J138+J143+J148+J182+J188+J219+J233</f>
        <v>77978681.200000003</v>
      </c>
      <c r="K8" s="169">
        <f t="shared" ref="K8:M8" si="0">K9+K57+K69+K77+K86+K91+K117+K122+K133+K138+K143+K148+K182+K188+K219+K233</f>
        <v>16611778.199999999</v>
      </c>
      <c r="L8" s="169">
        <f t="shared" si="0"/>
        <v>54889811</v>
      </c>
      <c r="M8" s="169">
        <f t="shared" si="0"/>
        <v>6477092</v>
      </c>
      <c r="N8" s="169">
        <f>N9+N57+N69+N77+N86+N91+N117+N122+N133+N138+N143+N148+N182+N188+N219+N233</f>
        <v>8255427.71</v>
      </c>
      <c r="O8" s="169">
        <f t="shared" ref="O8" si="1">O9+O57+O69+O77+O86+O91+O117+O122+O133+O138+O143+O148+O182+O188+O219+O233</f>
        <v>-350815</v>
      </c>
      <c r="P8" s="169">
        <f t="shared" ref="P8" si="2">P9+P57+P69+P77+P86+P91+P117+P122+P133+P138+P143+P148+P182+P188+P219+P233</f>
        <v>8606242.7100000009</v>
      </c>
      <c r="Q8" s="169">
        <f t="shared" ref="Q8" si="3">Q9+Q57+Q69+Q77+Q86+Q91+Q117+Q122+Q133+Q138+Q143+Q148+Q182+Q188+Q219+Q233</f>
        <v>0</v>
      </c>
      <c r="R8" s="169">
        <f>R9+R57+R69+R77+R86+R91+R117+R122+R133+R138+R143+R148+R182+R188+R219+R233</f>
        <v>86234108.909999996</v>
      </c>
      <c r="S8" s="169">
        <f t="shared" ref="S8" si="4">S9+S57+S69+S77+S86+S91+S117+S122+S133+S138+S143+S148+S182+S188+S219+S233</f>
        <v>16260963.199999999</v>
      </c>
      <c r="T8" s="169">
        <f t="shared" ref="T8" si="5">T9+T57+T69+T77+T86+T91+T117+T122+T133+T138+T143+T148+T182+T188+T219+T233</f>
        <v>63496053.709999993</v>
      </c>
      <c r="U8" s="169">
        <f t="shared" ref="U8" si="6">U9+U57+U69+U77+U86+U91+U117+U122+U133+U138+U143+U148+U182+U188+U219+U233</f>
        <v>6477092</v>
      </c>
      <c r="V8" s="169"/>
      <c r="W8" s="169"/>
      <c r="X8" s="169"/>
      <c r="Y8" s="169"/>
      <c r="Z8" s="169"/>
      <c r="AA8" s="169"/>
      <c r="AB8" s="169"/>
      <c r="AC8" s="169"/>
      <c r="AD8" s="169">
        <f>AD9+AD57+AD69+AD77+AD86+AD91+AD117+AD122+AD133+AD138+AD143+AD148+AD182+AD188+AD219+AD233</f>
        <v>101185281.2</v>
      </c>
      <c r="AE8" s="169">
        <f t="shared" ref="AE8:AG8" si="7">AE9+AE57+AE69+AE77+AE86+AE91+AE117+AE122+AE133+AE138+AE143+AE148+AE182+AE188+AE219+AE233</f>
        <v>40788457.200000003</v>
      </c>
      <c r="AF8" s="169">
        <f t="shared" si="7"/>
        <v>53914345.000000007</v>
      </c>
      <c r="AG8" s="169">
        <f t="shared" si="7"/>
        <v>6482479</v>
      </c>
      <c r="AH8" s="169">
        <f>AH9+AH57+AH69+AH77+AH86+AH91+AH117+AH122+AH133+AH138+AH143+AH148+AH182+AH188+AH219+AH233</f>
        <v>0.84</v>
      </c>
      <c r="AI8" s="169">
        <f t="shared" ref="AI8:AK8" si="8">AI9+AI57+AI69+AI77+AI86+AI91+AI117+AI122+AI133+AI138+AI143+AI148+AI182+AI188+AI219+AI233</f>
        <v>0</v>
      </c>
      <c r="AJ8" s="169">
        <f t="shared" si="8"/>
        <v>0.84</v>
      </c>
      <c r="AK8" s="169">
        <f t="shared" si="8"/>
        <v>0</v>
      </c>
      <c r="AL8" s="169">
        <f>AL9+AL57+AL69+AL77+AL86+AL91+AL117+AL122+AL133+AL138+AL143+AL148+AL182+AL188+AL219+AL233</f>
        <v>101185282.04000001</v>
      </c>
      <c r="AM8" s="169">
        <f t="shared" ref="AM8:AO8" si="9">AM9+AM57+AM69+AM77+AM86+AM91+AM117+AM122+AM133+AM138+AM143+AM148+AM182+AM188+AM219+AM233</f>
        <v>40788457.200000003</v>
      </c>
      <c r="AN8" s="169">
        <f t="shared" si="9"/>
        <v>53914345.840000004</v>
      </c>
      <c r="AO8" s="169">
        <f t="shared" si="9"/>
        <v>6482479</v>
      </c>
      <c r="AP8" s="169"/>
      <c r="AQ8" s="169">
        <f>AQ9+AQ57+AQ69+AQ77+AQ86+AQ91+AQ117+AQ122+AQ133+AQ138+AQ143+AQ148+AQ182+AQ188+AQ219+AQ233</f>
        <v>85687932.200000003</v>
      </c>
      <c r="AR8" s="169">
        <f t="shared" ref="AR8:AT8" si="10">AR9+AR57+AR69+AR77+AR86+AR91+AR117+AR122+AR133+AR138+AR143+AR148+AR182+AR188+AR219+AR233</f>
        <v>25232162.199999999</v>
      </c>
      <c r="AS8" s="169">
        <f t="shared" si="10"/>
        <v>53949645.999999993</v>
      </c>
      <c r="AT8" s="169">
        <f t="shared" si="10"/>
        <v>6506124</v>
      </c>
      <c r="AU8" s="169">
        <f>AU9+AU57+AU69+AU77+AU86+AU91+AU117+AU122+AU133+AU138+AU143+AU148+AU182+AU188+AU219+AU233</f>
        <v>0.05</v>
      </c>
      <c r="AV8" s="169">
        <f t="shared" ref="AV8:AX8" si="11">AV9+AV57+AV69+AV77+AV86+AV91+AV117+AV122+AV133+AV138+AV143+AV148+AV182+AV188+AV219+AV233</f>
        <v>0</v>
      </c>
      <c r="AW8" s="169">
        <f t="shared" si="11"/>
        <v>0.05</v>
      </c>
      <c r="AX8" s="169">
        <f t="shared" si="11"/>
        <v>0</v>
      </c>
      <c r="AY8" s="169">
        <f>AY9+AY57+AY69+AY77+AY86+AY91+AY117+AY122+AY133+AY138+AY143+AY148+AY182+AY188+AY219+AY233</f>
        <v>85687932.25</v>
      </c>
      <c r="AZ8" s="169">
        <f t="shared" ref="AZ8:BB8" si="12">AZ9+AZ57+AZ69+AZ77+AZ86+AZ91+AZ117+AZ122+AZ133+AZ138+AZ143+AZ148+AZ182+AZ188+AZ219+AZ233</f>
        <v>25232162.199999999</v>
      </c>
      <c r="BA8" s="169">
        <f t="shared" si="12"/>
        <v>53949646.049999997</v>
      </c>
      <c r="BB8" s="169">
        <f t="shared" si="12"/>
        <v>6506124</v>
      </c>
    </row>
    <row r="9" spans="1:54" s="109" customFormat="1" ht="75" customHeight="1" x14ac:dyDescent="0.25">
      <c r="A9" s="158" t="s">
        <v>208</v>
      </c>
      <c r="B9" s="167">
        <v>51</v>
      </c>
      <c r="C9" s="167">
        <v>0</v>
      </c>
      <c r="D9" s="25" t="s">
        <v>139</v>
      </c>
      <c r="E9" s="167"/>
      <c r="F9" s="25"/>
      <c r="G9" s="25"/>
      <c r="H9" s="25"/>
      <c r="I9" s="143"/>
      <c r="J9" s="169">
        <f t="shared" ref="J9:BB9" si="13">J10</f>
        <v>22457056</v>
      </c>
      <c r="K9" s="169">
        <f t="shared" si="13"/>
        <v>1301956</v>
      </c>
      <c r="L9" s="169">
        <f t="shared" si="13"/>
        <v>21152600</v>
      </c>
      <c r="M9" s="169">
        <f t="shared" si="13"/>
        <v>2500</v>
      </c>
      <c r="N9" s="169">
        <f t="shared" si="13"/>
        <v>2383836</v>
      </c>
      <c r="O9" s="169">
        <f t="shared" si="13"/>
        <v>0</v>
      </c>
      <c r="P9" s="169">
        <f t="shared" si="13"/>
        <v>2383836</v>
      </c>
      <c r="Q9" s="169">
        <f t="shared" si="13"/>
        <v>0</v>
      </c>
      <c r="R9" s="169">
        <f t="shared" si="13"/>
        <v>24840892</v>
      </c>
      <c r="S9" s="169">
        <f t="shared" si="13"/>
        <v>1301956</v>
      </c>
      <c r="T9" s="169">
        <f t="shared" si="13"/>
        <v>23536436</v>
      </c>
      <c r="U9" s="169">
        <f t="shared" si="13"/>
        <v>2500</v>
      </c>
      <c r="V9" s="169"/>
      <c r="W9" s="169"/>
      <c r="X9" s="169"/>
      <c r="Y9" s="169"/>
      <c r="Z9" s="169"/>
      <c r="AA9" s="169"/>
      <c r="AB9" s="169"/>
      <c r="AC9" s="169"/>
      <c r="AD9" s="169">
        <f t="shared" si="13"/>
        <v>22263756</v>
      </c>
      <c r="AE9" s="169">
        <f t="shared" si="13"/>
        <v>1301956</v>
      </c>
      <c r="AF9" s="169">
        <f t="shared" si="13"/>
        <v>20959300</v>
      </c>
      <c r="AG9" s="169">
        <f t="shared" si="13"/>
        <v>2500</v>
      </c>
      <c r="AH9" s="169">
        <f t="shared" si="13"/>
        <v>0</v>
      </c>
      <c r="AI9" s="169">
        <f t="shared" si="13"/>
        <v>0</v>
      </c>
      <c r="AJ9" s="169">
        <f t="shared" si="13"/>
        <v>0</v>
      </c>
      <c r="AK9" s="169">
        <f t="shared" si="13"/>
        <v>0</v>
      </c>
      <c r="AL9" s="169">
        <f t="shared" si="13"/>
        <v>22263756</v>
      </c>
      <c r="AM9" s="169">
        <f t="shared" si="13"/>
        <v>1301956</v>
      </c>
      <c r="AN9" s="169">
        <f t="shared" si="13"/>
        <v>20959300</v>
      </c>
      <c r="AO9" s="169">
        <f t="shared" si="13"/>
        <v>2500</v>
      </c>
      <c r="AP9" s="169"/>
      <c r="AQ9" s="169">
        <f t="shared" si="13"/>
        <v>22263756</v>
      </c>
      <c r="AR9" s="169">
        <f t="shared" si="13"/>
        <v>1301956</v>
      </c>
      <c r="AS9" s="169">
        <f t="shared" si="13"/>
        <v>20959300</v>
      </c>
      <c r="AT9" s="169">
        <f t="shared" si="13"/>
        <v>2500</v>
      </c>
      <c r="AU9" s="169">
        <f t="shared" si="13"/>
        <v>0</v>
      </c>
      <c r="AV9" s="169">
        <f t="shared" si="13"/>
        <v>0</v>
      </c>
      <c r="AW9" s="169">
        <f t="shared" si="13"/>
        <v>0</v>
      </c>
      <c r="AX9" s="169">
        <f t="shared" si="13"/>
        <v>0</v>
      </c>
      <c r="AY9" s="169">
        <f t="shared" si="13"/>
        <v>22263756</v>
      </c>
      <c r="AZ9" s="169">
        <f t="shared" si="13"/>
        <v>1301956</v>
      </c>
      <c r="BA9" s="169">
        <f t="shared" si="13"/>
        <v>20959300</v>
      </c>
      <c r="BB9" s="169">
        <f t="shared" si="13"/>
        <v>2500</v>
      </c>
    </row>
    <row r="10" spans="1:54" s="109" customFormat="1" ht="28.5" x14ac:dyDescent="0.25">
      <c r="A10" s="158" t="s">
        <v>6</v>
      </c>
      <c r="B10" s="167">
        <v>51</v>
      </c>
      <c r="C10" s="167">
        <v>0</v>
      </c>
      <c r="D10" s="25" t="s">
        <v>139</v>
      </c>
      <c r="E10" s="167">
        <v>851</v>
      </c>
      <c r="F10" s="25"/>
      <c r="G10" s="25"/>
      <c r="H10" s="25"/>
      <c r="I10" s="143"/>
      <c r="J10" s="169">
        <f t="shared" ref="J10:AQ10" si="14">J11+J18+J23+J26+J33+J36+J39+J42+J45+J48+J51+J54</f>
        <v>22457056</v>
      </c>
      <c r="K10" s="169">
        <f t="shared" ref="K10:N10" si="15">K11+K18+K23+K26+K33+K36+K39+K42+K45+K48+K51+K54</f>
        <v>1301956</v>
      </c>
      <c r="L10" s="169">
        <f t="shared" si="15"/>
        <v>21152600</v>
      </c>
      <c r="M10" s="169">
        <f t="shared" si="15"/>
        <v>2500</v>
      </c>
      <c r="N10" s="169">
        <f t="shared" si="15"/>
        <v>2383836</v>
      </c>
      <c r="O10" s="169">
        <f t="shared" ref="O10:U10" si="16">O11+O18+O23+O26+O33+O36+O39+O42+O45+O48+O51+O54</f>
        <v>0</v>
      </c>
      <c r="P10" s="169">
        <f t="shared" si="16"/>
        <v>2383836</v>
      </c>
      <c r="Q10" s="169">
        <f t="shared" si="16"/>
        <v>0</v>
      </c>
      <c r="R10" s="169">
        <f t="shared" si="16"/>
        <v>24840892</v>
      </c>
      <c r="S10" s="169">
        <f t="shared" si="16"/>
        <v>1301956</v>
      </c>
      <c r="T10" s="169">
        <f t="shared" si="16"/>
        <v>23536436</v>
      </c>
      <c r="U10" s="169">
        <f t="shared" si="16"/>
        <v>2500</v>
      </c>
      <c r="V10" s="169"/>
      <c r="W10" s="169"/>
      <c r="X10" s="169"/>
      <c r="Y10" s="169"/>
      <c r="Z10" s="169"/>
      <c r="AA10" s="169"/>
      <c r="AB10" s="169"/>
      <c r="AC10" s="169"/>
      <c r="AD10" s="169">
        <f t="shared" si="14"/>
        <v>22263756</v>
      </c>
      <c r="AE10" s="169">
        <f t="shared" ref="AE10:AO10" si="17">AE11+AE18+AE23+AE26+AE33+AE36+AE39+AE42+AE45+AE48+AE51+AE54</f>
        <v>1301956</v>
      </c>
      <c r="AF10" s="169">
        <f t="shared" si="17"/>
        <v>20959300</v>
      </c>
      <c r="AG10" s="169">
        <f t="shared" si="17"/>
        <v>2500</v>
      </c>
      <c r="AH10" s="169">
        <f t="shared" si="17"/>
        <v>0</v>
      </c>
      <c r="AI10" s="169">
        <f t="shared" si="17"/>
        <v>0</v>
      </c>
      <c r="AJ10" s="169">
        <f t="shared" si="17"/>
        <v>0</v>
      </c>
      <c r="AK10" s="169">
        <f t="shared" si="17"/>
        <v>0</v>
      </c>
      <c r="AL10" s="169">
        <f t="shared" si="17"/>
        <v>22263756</v>
      </c>
      <c r="AM10" s="169">
        <f t="shared" si="17"/>
        <v>1301956</v>
      </c>
      <c r="AN10" s="169">
        <f t="shared" si="17"/>
        <v>20959300</v>
      </c>
      <c r="AO10" s="169">
        <f t="shared" si="17"/>
        <v>2500</v>
      </c>
      <c r="AP10" s="169"/>
      <c r="AQ10" s="169">
        <f t="shared" si="14"/>
        <v>22263756</v>
      </c>
      <c r="AR10" s="169">
        <f t="shared" ref="AR10:BB10" si="18">AR11+AR18+AR23+AR26+AR33+AR36+AR39+AR42+AR45+AR48+AR51+AR54</f>
        <v>1301956</v>
      </c>
      <c r="AS10" s="169">
        <f t="shared" si="18"/>
        <v>20959300</v>
      </c>
      <c r="AT10" s="169">
        <f t="shared" si="18"/>
        <v>2500</v>
      </c>
      <c r="AU10" s="169">
        <f t="shared" si="18"/>
        <v>0</v>
      </c>
      <c r="AV10" s="169">
        <f t="shared" si="18"/>
        <v>0</v>
      </c>
      <c r="AW10" s="169">
        <f t="shared" si="18"/>
        <v>0</v>
      </c>
      <c r="AX10" s="169">
        <f t="shared" si="18"/>
        <v>0</v>
      </c>
      <c r="AY10" s="169">
        <f t="shared" si="18"/>
        <v>22263756</v>
      </c>
      <c r="AZ10" s="169">
        <f t="shared" si="18"/>
        <v>1301956</v>
      </c>
      <c r="BA10" s="169">
        <f t="shared" si="18"/>
        <v>20959300</v>
      </c>
      <c r="BB10" s="169">
        <f t="shared" si="18"/>
        <v>2500</v>
      </c>
    </row>
    <row r="11" spans="1:54" s="109" customFormat="1" ht="152.25" hidden="1" customHeight="1" x14ac:dyDescent="0.25">
      <c r="A11" s="155" t="s">
        <v>40</v>
      </c>
      <c r="B11" s="120">
        <v>51</v>
      </c>
      <c r="C11" s="120">
        <v>0</v>
      </c>
      <c r="D11" s="143" t="s">
        <v>139</v>
      </c>
      <c r="E11" s="120">
        <v>851</v>
      </c>
      <c r="F11" s="148" t="s">
        <v>290</v>
      </c>
      <c r="G11" s="148" t="s">
        <v>289</v>
      </c>
      <c r="H11" s="143" t="s">
        <v>209</v>
      </c>
      <c r="I11" s="143"/>
      <c r="J11" s="110">
        <f t="shared" ref="J11:AQ11" si="19">J12+J14+J16</f>
        <v>1085030</v>
      </c>
      <c r="K11" s="110">
        <f t="shared" ref="K11:N11" si="20">K12+K14+K16</f>
        <v>1085030</v>
      </c>
      <c r="L11" s="110">
        <f t="shared" si="20"/>
        <v>0</v>
      </c>
      <c r="M11" s="110">
        <f t="shared" si="20"/>
        <v>0</v>
      </c>
      <c r="N11" s="110">
        <f t="shared" si="20"/>
        <v>0</v>
      </c>
      <c r="O11" s="110">
        <f t="shared" ref="O11:U11" si="21">O12+O14+O16</f>
        <v>0</v>
      </c>
      <c r="P11" s="110">
        <f t="shared" si="21"/>
        <v>0</v>
      </c>
      <c r="Q11" s="110">
        <f t="shared" si="21"/>
        <v>0</v>
      </c>
      <c r="R11" s="110">
        <f t="shared" si="21"/>
        <v>1085030</v>
      </c>
      <c r="S11" s="110">
        <f t="shared" si="21"/>
        <v>1085030</v>
      </c>
      <c r="T11" s="110">
        <f t="shared" si="21"/>
        <v>0</v>
      </c>
      <c r="U11" s="110">
        <f t="shared" si="21"/>
        <v>0</v>
      </c>
      <c r="V11" s="110"/>
      <c r="W11" s="110"/>
      <c r="X11" s="110"/>
      <c r="Y11" s="110"/>
      <c r="Z11" s="110"/>
      <c r="AA11" s="110"/>
      <c r="AB11" s="110"/>
      <c r="AC11" s="110"/>
      <c r="AD11" s="110">
        <f t="shared" si="19"/>
        <v>1085030</v>
      </c>
      <c r="AE11" s="110">
        <f t="shared" ref="AE11:AO11" si="22">AE12+AE14+AE16</f>
        <v>1085030</v>
      </c>
      <c r="AF11" s="110">
        <f t="shared" si="22"/>
        <v>0</v>
      </c>
      <c r="AG11" s="110">
        <f t="shared" si="22"/>
        <v>0</v>
      </c>
      <c r="AH11" s="110">
        <f t="shared" si="22"/>
        <v>0</v>
      </c>
      <c r="AI11" s="110">
        <f t="shared" si="22"/>
        <v>0</v>
      </c>
      <c r="AJ11" s="110">
        <f t="shared" si="22"/>
        <v>0</v>
      </c>
      <c r="AK11" s="110">
        <f t="shared" si="22"/>
        <v>0</v>
      </c>
      <c r="AL11" s="110">
        <f t="shared" si="22"/>
        <v>1085030</v>
      </c>
      <c r="AM11" s="110">
        <f t="shared" si="22"/>
        <v>1085030</v>
      </c>
      <c r="AN11" s="110">
        <f t="shared" si="22"/>
        <v>0</v>
      </c>
      <c r="AO11" s="110">
        <f t="shared" si="22"/>
        <v>0</v>
      </c>
      <c r="AP11" s="110"/>
      <c r="AQ11" s="110">
        <f t="shared" si="19"/>
        <v>1085030</v>
      </c>
      <c r="AR11" s="110">
        <f t="shared" ref="AR11:BB11" si="23">AR12+AR14+AR16</f>
        <v>1085030</v>
      </c>
      <c r="AS11" s="110">
        <f t="shared" si="23"/>
        <v>0</v>
      </c>
      <c r="AT11" s="110">
        <f t="shared" si="23"/>
        <v>0</v>
      </c>
      <c r="AU11" s="110">
        <f t="shared" si="23"/>
        <v>0</v>
      </c>
      <c r="AV11" s="110">
        <f t="shared" si="23"/>
        <v>0</v>
      </c>
      <c r="AW11" s="110">
        <f t="shared" si="23"/>
        <v>0</v>
      </c>
      <c r="AX11" s="110">
        <f t="shared" si="23"/>
        <v>0</v>
      </c>
      <c r="AY11" s="110">
        <f t="shared" si="23"/>
        <v>1085030</v>
      </c>
      <c r="AZ11" s="110">
        <f t="shared" si="23"/>
        <v>1085030</v>
      </c>
      <c r="BA11" s="110">
        <f t="shared" si="23"/>
        <v>0</v>
      </c>
      <c r="BB11" s="110">
        <f t="shared" si="23"/>
        <v>0</v>
      </c>
    </row>
    <row r="12" spans="1:54" s="109" customFormat="1" ht="119.25" hidden="1" customHeight="1" x14ac:dyDescent="0.25">
      <c r="A12" s="111" t="s">
        <v>16</v>
      </c>
      <c r="B12" s="120">
        <v>51</v>
      </c>
      <c r="C12" s="120">
        <v>0</v>
      </c>
      <c r="D12" s="143" t="s">
        <v>139</v>
      </c>
      <c r="E12" s="120">
        <v>851</v>
      </c>
      <c r="F12" s="148" t="s">
        <v>11</v>
      </c>
      <c r="G12" s="148" t="s">
        <v>39</v>
      </c>
      <c r="H12" s="143" t="s">
        <v>209</v>
      </c>
      <c r="I12" s="143" t="s">
        <v>18</v>
      </c>
      <c r="J12" s="110">
        <f t="shared" ref="J12:BB12" si="24">J13</f>
        <v>689700</v>
      </c>
      <c r="K12" s="110">
        <f t="shared" si="24"/>
        <v>689700</v>
      </c>
      <c r="L12" s="110">
        <f t="shared" si="24"/>
        <v>0</v>
      </c>
      <c r="M12" s="110">
        <f t="shared" si="24"/>
        <v>0</v>
      </c>
      <c r="N12" s="110">
        <f t="shared" si="24"/>
        <v>0</v>
      </c>
      <c r="O12" s="110">
        <f t="shared" si="24"/>
        <v>0</v>
      </c>
      <c r="P12" s="110">
        <f t="shared" si="24"/>
        <v>0</v>
      </c>
      <c r="Q12" s="110">
        <f t="shared" si="24"/>
        <v>0</v>
      </c>
      <c r="R12" s="110">
        <f t="shared" si="24"/>
        <v>689700</v>
      </c>
      <c r="S12" s="110">
        <f t="shared" si="24"/>
        <v>689700</v>
      </c>
      <c r="T12" s="110">
        <f t="shared" si="24"/>
        <v>0</v>
      </c>
      <c r="U12" s="110">
        <f t="shared" si="24"/>
        <v>0</v>
      </c>
      <c r="V12" s="110"/>
      <c r="W12" s="110"/>
      <c r="X12" s="110"/>
      <c r="Y12" s="110"/>
      <c r="Z12" s="110"/>
      <c r="AA12" s="110"/>
      <c r="AB12" s="110"/>
      <c r="AC12" s="110"/>
      <c r="AD12" s="110">
        <f t="shared" si="24"/>
        <v>689700</v>
      </c>
      <c r="AE12" s="110">
        <f t="shared" si="24"/>
        <v>689700</v>
      </c>
      <c r="AF12" s="110">
        <f t="shared" si="24"/>
        <v>0</v>
      </c>
      <c r="AG12" s="110">
        <f t="shared" si="24"/>
        <v>0</v>
      </c>
      <c r="AH12" s="110">
        <f t="shared" si="24"/>
        <v>0</v>
      </c>
      <c r="AI12" s="110">
        <f t="shared" si="24"/>
        <v>0</v>
      </c>
      <c r="AJ12" s="110">
        <f t="shared" si="24"/>
        <v>0</v>
      </c>
      <c r="AK12" s="110">
        <f t="shared" si="24"/>
        <v>0</v>
      </c>
      <c r="AL12" s="110">
        <f t="shared" si="24"/>
        <v>689700</v>
      </c>
      <c r="AM12" s="110">
        <f t="shared" si="24"/>
        <v>689700</v>
      </c>
      <c r="AN12" s="110">
        <f t="shared" si="24"/>
        <v>0</v>
      </c>
      <c r="AO12" s="110">
        <f t="shared" si="24"/>
        <v>0</v>
      </c>
      <c r="AP12" s="110"/>
      <c r="AQ12" s="110">
        <f t="shared" si="24"/>
        <v>689700</v>
      </c>
      <c r="AR12" s="110">
        <f t="shared" si="24"/>
        <v>689700</v>
      </c>
      <c r="AS12" s="110">
        <f t="shared" si="24"/>
        <v>0</v>
      </c>
      <c r="AT12" s="110">
        <f t="shared" si="24"/>
        <v>0</v>
      </c>
      <c r="AU12" s="110">
        <f t="shared" si="24"/>
        <v>0</v>
      </c>
      <c r="AV12" s="110">
        <f t="shared" si="24"/>
        <v>0</v>
      </c>
      <c r="AW12" s="110">
        <f t="shared" si="24"/>
        <v>0</v>
      </c>
      <c r="AX12" s="110">
        <f t="shared" si="24"/>
        <v>0</v>
      </c>
      <c r="AY12" s="110">
        <f t="shared" si="24"/>
        <v>689700</v>
      </c>
      <c r="AZ12" s="110">
        <f t="shared" si="24"/>
        <v>689700</v>
      </c>
      <c r="BA12" s="110">
        <f t="shared" si="24"/>
        <v>0</v>
      </c>
      <c r="BB12" s="110">
        <f t="shared" si="24"/>
        <v>0</v>
      </c>
    </row>
    <row r="13" spans="1:54" s="109" customFormat="1" ht="45" hidden="1" x14ac:dyDescent="0.25">
      <c r="A13" s="111" t="s">
        <v>8</v>
      </c>
      <c r="B13" s="120">
        <v>51</v>
      </c>
      <c r="C13" s="120">
        <v>0</v>
      </c>
      <c r="D13" s="143" t="s">
        <v>139</v>
      </c>
      <c r="E13" s="120">
        <v>851</v>
      </c>
      <c r="F13" s="148" t="s">
        <v>11</v>
      </c>
      <c r="G13" s="148" t="s">
        <v>39</v>
      </c>
      <c r="H13" s="143" t="s">
        <v>209</v>
      </c>
      <c r="I13" s="143" t="s">
        <v>19</v>
      </c>
      <c r="J13" s="110">
        <f>'6.ВС'!J37+'6.ВС'!J191</f>
        <v>689700</v>
      </c>
      <c r="K13" s="110">
        <f>'6.ВС'!K37+'6.ВС'!K191</f>
        <v>689700</v>
      </c>
      <c r="L13" s="110">
        <f>'6.ВС'!L37+'6.ВС'!L191</f>
        <v>0</v>
      </c>
      <c r="M13" s="110">
        <f>'6.ВС'!M37+'6.ВС'!M191</f>
        <v>0</v>
      </c>
      <c r="N13" s="110">
        <f>'6.ВС'!N37+'6.ВС'!N191</f>
        <v>0</v>
      </c>
      <c r="O13" s="110">
        <f>'6.ВС'!O37+'6.ВС'!O191</f>
        <v>0</v>
      </c>
      <c r="P13" s="110">
        <f>'6.ВС'!P37+'6.ВС'!P191</f>
        <v>0</v>
      </c>
      <c r="Q13" s="110">
        <f>'6.ВС'!Q37+'6.ВС'!Q191</f>
        <v>0</v>
      </c>
      <c r="R13" s="110">
        <f>'6.ВС'!R37+'6.ВС'!R191</f>
        <v>689700</v>
      </c>
      <c r="S13" s="110">
        <f>'6.ВС'!S37+'6.ВС'!S191</f>
        <v>689700</v>
      </c>
      <c r="T13" s="110">
        <f>'6.ВС'!T37+'6.ВС'!T191</f>
        <v>0</v>
      </c>
      <c r="U13" s="110">
        <f>'6.ВС'!U37+'6.ВС'!U191</f>
        <v>0</v>
      </c>
      <c r="V13" s="110"/>
      <c r="W13" s="110"/>
      <c r="X13" s="110"/>
      <c r="Y13" s="110"/>
      <c r="Z13" s="110"/>
      <c r="AA13" s="110"/>
      <c r="AB13" s="110"/>
      <c r="AC13" s="110"/>
      <c r="AD13" s="110">
        <f>'6.ВС'!AE37+'6.ВС'!AE191</f>
        <v>689700</v>
      </c>
      <c r="AE13" s="110">
        <f>'6.ВС'!AF37+'6.ВС'!AF191</f>
        <v>689700</v>
      </c>
      <c r="AF13" s="110">
        <f>'6.ВС'!AG37+'6.ВС'!AG191</f>
        <v>0</v>
      </c>
      <c r="AG13" s="110">
        <f>'6.ВС'!AH37+'6.ВС'!AH191</f>
        <v>0</v>
      </c>
      <c r="AH13" s="110">
        <f>'6.ВС'!AI37+'6.ВС'!AI191</f>
        <v>0</v>
      </c>
      <c r="AI13" s="110">
        <f>'6.ВС'!AJ37+'6.ВС'!AJ191</f>
        <v>0</v>
      </c>
      <c r="AJ13" s="110">
        <f>'6.ВС'!AK37+'6.ВС'!AK191</f>
        <v>0</v>
      </c>
      <c r="AK13" s="110">
        <f>'6.ВС'!AL37+'6.ВС'!AL191</f>
        <v>0</v>
      </c>
      <c r="AL13" s="110">
        <f>'6.ВС'!AM37+'6.ВС'!AM191</f>
        <v>689700</v>
      </c>
      <c r="AM13" s="110">
        <f>'6.ВС'!AN37+'6.ВС'!AN191</f>
        <v>689700</v>
      </c>
      <c r="AN13" s="110">
        <f>'6.ВС'!AO37+'6.ВС'!AO191</f>
        <v>0</v>
      </c>
      <c r="AO13" s="110">
        <f>'6.ВС'!AP37+'6.ВС'!AP191</f>
        <v>0</v>
      </c>
      <c r="AP13" s="110"/>
      <c r="AQ13" s="110">
        <f>'6.ВС'!AR37+'6.ВС'!AR191</f>
        <v>689700</v>
      </c>
      <c r="AR13" s="110">
        <f>'6.ВС'!AS37+'6.ВС'!AS191</f>
        <v>689700</v>
      </c>
      <c r="AS13" s="110">
        <f>'6.ВС'!AT37+'6.ВС'!AT191</f>
        <v>0</v>
      </c>
      <c r="AT13" s="110">
        <f>'6.ВС'!AU37+'6.ВС'!AU191</f>
        <v>0</v>
      </c>
      <c r="AU13" s="110">
        <f>'6.ВС'!AV37+'6.ВС'!AV191</f>
        <v>0</v>
      </c>
      <c r="AV13" s="110">
        <f>'6.ВС'!AW37+'6.ВС'!AW191</f>
        <v>0</v>
      </c>
      <c r="AW13" s="110">
        <f>'6.ВС'!AX37+'6.ВС'!AX191</f>
        <v>0</v>
      </c>
      <c r="AX13" s="110">
        <f>'6.ВС'!AY37+'6.ВС'!AY191</f>
        <v>0</v>
      </c>
      <c r="AY13" s="110">
        <f>'6.ВС'!AZ37+'6.ВС'!AZ191</f>
        <v>689700</v>
      </c>
      <c r="AZ13" s="110">
        <f>'6.ВС'!BA37+'6.ВС'!BA191</f>
        <v>689700</v>
      </c>
      <c r="BA13" s="110">
        <f>'6.ВС'!BB37+'6.ВС'!BB191</f>
        <v>0</v>
      </c>
      <c r="BB13" s="110">
        <f>'6.ВС'!BC37+'6.ВС'!BC191</f>
        <v>0</v>
      </c>
    </row>
    <row r="14" spans="1:54" s="109" customFormat="1" ht="48" hidden="1" customHeight="1" x14ac:dyDescent="0.25">
      <c r="A14" s="35" t="s">
        <v>22</v>
      </c>
      <c r="B14" s="120">
        <v>51</v>
      </c>
      <c r="C14" s="120">
        <v>0</v>
      </c>
      <c r="D14" s="143" t="s">
        <v>139</v>
      </c>
      <c r="E14" s="120">
        <v>851</v>
      </c>
      <c r="F14" s="148" t="s">
        <v>11</v>
      </c>
      <c r="G14" s="148" t="s">
        <v>39</v>
      </c>
      <c r="H14" s="143" t="s">
        <v>209</v>
      </c>
      <c r="I14" s="143" t="s">
        <v>23</v>
      </c>
      <c r="J14" s="110">
        <f t="shared" ref="J14:BB14" si="25">J15</f>
        <v>395130</v>
      </c>
      <c r="K14" s="110">
        <f t="shared" si="25"/>
        <v>395130</v>
      </c>
      <c r="L14" s="110">
        <f t="shared" si="25"/>
        <v>0</v>
      </c>
      <c r="M14" s="110">
        <f t="shared" si="25"/>
        <v>0</v>
      </c>
      <c r="N14" s="110">
        <f t="shared" si="25"/>
        <v>0</v>
      </c>
      <c r="O14" s="110">
        <f t="shared" si="25"/>
        <v>0</v>
      </c>
      <c r="P14" s="110">
        <f t="shared" si="25"/>
        <v>0</v>
      </c>
      <c r="Q14" s="110">
        <f t="shared" si="25"/>
        <v>0</v>
      </c>
      <c r="R14" s="110">
        <f t="shared" si="25"/>
        <v>395130</v>
      </c>
      <c r="S14" s="110">
        <f t="shared" si="25"/>
        <v>395130</v>
      </c>
      <c r="T14" s="110">
        <f t="shared" si="25"/>
        <v>0</v>
      </c>
      <c r="U14" s="110">
        <f t="shared" si="25"/>
        <v>0</v>
      </c>
      <c r="V14" s="110"/>
      <c r="W14" s="110"/>
      <c r="X14" s="110"/>
      <c r="Y14" s="110"/>
      <c r="Z14" s="110"/>
      <c r="AA14" s="110"/>
      <c r="AB14" s="110"/>
      <c r="AC14" s="110"/>
      <c r="AD14" s="110">
        <f t="shared" si="25"/>
        <v>395130</v>
      </c>
      <c r="AE14" s="110">
        <f t="shared" si="25"/>
        <v>395130</v>
      </c>
      <c r="AF14" s="110">
        <f t="shared" si="25"/>
        <v>0</v>
      </c>
      <c r="AG14" s="110">
        <f t="shared" si="25"/>
        <v>0</v>
      </c>
      <c r="AH14" s="110">
        <f t="shared" si="25"/>
        <v>0</v>
      </c>
      <c r="AI14" s="110">
        <f t="shared" si="25"/>
        <v>0</v>
      </c>
      <c r="AJ14" s="110">
        <f t="shared" si="25"/>
        <v>0</v>
      </c>
      <c r="AK14" s="110">
        <f t="shared" si="25"/>
        <v>0</v>
      </c>
      <c r="AL14" s="110">
        <f t="shared" si="25"/>
        <v>395130</v>
      </c>
      <c r="AM14" s="110">
        <f t="shared" si="25"/>
        <v>395130</v>
      </c>
      <c r="AN14" s="110">
        <f t="shared" si="25"/>
        <v>0</v>
      </c>
      <c r="AO14" s="110">
        <f t="shared" si="25"/>
        <v>0</v>
      </c>
      <c r="AP14" s="110"/>
      <c r="AQ14" s="110">
        <f t="shared" si="25"/>
        <v>395130</v>
      </c>
      <c r="AR14" s="110">
        <f t="shared" si="25"/>
        <v>395130</v>
      </c>
      <c r="AS14" s="110">
        <f t="shared" si="25"/>
        <v>0</v>
      </c>
      <c r="AT14" s="110">
        <f t="shared" si="25"/>
        <v>0</v>
      </c>
      <c r="AU14" s="110">
        <f t="shared" si="25"/>
        <v>0</v>
      </c>
      <c r="AV14" s="110">
        <f t="shared" si="25"/>
        <v>0</v>
      </c>
      <c r="AW14" s="110">
        <f t="shared" si="25"/>
        <v>0</v>
      </c>
      <c r="AX14" s="110">
        <f t="shared" si="25"/>
        <v>0</v>
      </c>
      <c r="AY14" s="110">
        <f t="shared" si="25"/>
        <v>395130</v>
      </c>
      <c r="AZ14" s="110">
        <f t="shared" si="25"/>
        <v>395130</v>
      </c>
      <c r="BA14" s="110">
        <f t="shared" si="25"/>
        <v>0</v>
      </c>
      <c r="BB14" s="110">
        <f t="shared" si="25"/>
        <v>0</v>
      </c>
    </row>
    <row r="15" spans="1:54" s="109" customFormat="1" ht="60" hidden="1" x14ac:dyDescent="0.25">
      <c r="A15" s="35" t="s">
        <v>9</v>
      </c>
      <c r="B15" s="120">
        <v>51</v>
      </c>
      <c r="C15" s="120">
        <v>0</v>
      </c>
      <c r="D15" s="143" t="s">
        <v>139</v>
      </c>
      <c r="E15" s="120">
        <v>851</v>
      </c>
      <c r="F15" s="148" t="s">
        <v>11</v>
      </c>
      <c r="G15" s="148" t="s">
        <v>39</v>
      </c>
      <c r="H15" s="143" t="s">
        <v>209</v>
      </c>
      <c r="I15" s="143" t="s">
        <v>24</v>
      </c>
      <c r="J15" s="110">
        <f>'6.ВС'!J39+'6.ВС'!J193</f>
        <v>395130</v>
      </c>
      <c r="K15" s="110">
        <f>'6.ВС'!K39+'6.ВС'!K193</f>
        <v>395130</v>
      </c>
      <c r="L15" s="110">
        <f>'6.ВС'!L39+'6.ВС'!L193</f>
        <v>0</v>
      </c>
      <c r="M15" s="110">
        <f>'6.ВС'!M39+'6.ВС'!M193</f>
        <v>0</v>
      </c>
      <c r="N15" s="110">
        <f>'6.ВС'!N39+'6.ВС'!N193</f>
        <v>0</v>
      </c>
      <c r="O15" s="110">
        <f>'6.ВС'!O39+'6.ВС'!O193</f>
        <v>0</v>
      </c>
      <c r="P15" s="110">
        <f>'6.ВС'!P39+'6.ВС'!P193</f>
        <v>0</v>
      </c>
      <c r="Q15" s="110">
        <f>'6.ВС'!Q39+'6.ВС'!Q193</f>
        <v>0</v>
      </c>
      <c r="R15" s="110">
        <f>'6.ВС'!R39+'6.ВС'!R193</f>
        <v>395130</v>
      </c>
      <c r="S15" s="110">
        <f>'6.ВС'!S39+'6.ВС'!S193</f>
        <v>395130</v>
      </c>
      <c r="T15" s="110">
        <f>'6.ВС'!T39+'6.ВС'!T193</f>
        <v>0</v>
      </c>
      <c r="U15" s="110">
        <f>'6.ВС'!U39+'6.ВС'!U193</f>
        <v>0</v>
      </c>
      <c r="V15" s="110"/>
      <c r="W15" s="110"/>
      <c r="X15" s="110"/>
      <c r="Y15" s="110"/>
      <c r="Z15" s="110"/>
      <c r="AA15" s="110"/>
      <c r="AB15" s="110"/>
      <c r="AC15" s="110"/>
      <c r="AD15" s="110">
        <f>'6.ВС'!AE39+'6.ВС'!AE193</f>
        <v>395130</v>
      </c>
      <c r="AE15" s="110">
        <f>'6.ВС'!AF39+'6.ВС'!AF193</f>
        <v>395130</v>
      </c>
      <c r="AF15" s="110">
        <f>'6.ВС'!AG39+'6.ВС'!AG193</f>
        <v>0</v>
      </c>
      <c r="AG15" s="110">
        <f>'6.ВС'!AH39+'6.ВС'!AH193</f>
        <v>0</v>
      </c>
      <c r="AH15" s="110">
        <f>'6.ВС'!AI39+'6.ВС'!AI193</f>
        <v>0</v>
      </c>
      <c r="AI15" s="110">
        <f>'6.ВС'!AJ39+'6.ВС'!AJ193</f>
        <v>0</v>
      </c>
      <c r="AJ15" s="110">
        <f>'6.ВС'!AK39+'6.ВС'!AK193</f>
        <v>0</v>
      </c>
      <c r="AK15" s="110">
        <f>'6.ВС'!AL39+'6.ВС'!AL193</f>
        <v>0</v>
      </c>
      <c r="AL15" s="110">
        <f>'6.ВС'!AM39+'6.ВС'!AM193</f>
        <v>395130</v>
      </c>
      <c r="AM15" s="110">
        <f>'6.ВС'!AN39+'6.ВС'!AN193</f>
        <v>395130</v>
      </c>
      <c r="AN15" s="110">
        <f>'6.ВС'!AO39+'6.ВС'!AO193</f>
        <v>0</v>
      </c>
      <c r="AO15" s="110">
        <f>'6.ВС'!AP39+'6.ВС'!AP193</f>
        <v>0</v>
      </c>
      <c r="AP15" s="110"/>
      <c r="AQ15" s="110">
        <f>'6.ВС'!AR39+'6.ВС'!AR193</f>
        <v>395130</v>
      </c>
      <c r="AR15" s="110">
        <f>'6.ВС'!AS39+'6.ВС'!AS193</f>
        <v>395130</v>
      </c>
      <c r="AS15" s="110">
        <f>'6.ВС'!AT39+'6.ВС'!AT193</f>
        <v>0</v>
      </c>
      <c r="AT15" s="110">
        <f>'6.ВС'!AU39+'6.ВС'!AU193</f>
        <v>0</v>
      </c>
      <c r="AU15" s="110">
        <f>'6.ВС'!AV39+'6.ВС'!AV193</f>
        <v>0</v>
      </c>
      <c r="AV15" s="110">
        <f>'6.ВС'!AW39+'6.ВС'!AW193</f>
        <v>0</v>
      </c>
      <c r="AW15" s="110">
        <f>'6.ВС'!AX39+'6.ВС'!AX193</f>
        <v>0</v>
      </c>
      <c r="AX15" s="110">
        <f>'6.ВС'!AY39+'6.ВС'!AY193</f>
        <v>0</v>
      </c>
      <c r="AY15" s="110">
        <f>'6.ВС'!AZ39+'6.ВС'!AZ193</f>
        <v>395130</v>
      </c>
      <c r="AZ15" s="110">
        <f>'6.ВС'!BA39+'6.ВС'!BA193</f>
        <v>395130</v>
      </c>
      <c r="BA15" s="110">
        <f>'6.ВС'!BB39+'6.ВС'!BB193</f>
        <v>0</v>
      </c>
      <c r="BB15" s="110">
        <f>'6.ВС'!BC39+'6.ВС'!BC193</f>
        <v>0</v>
      </c>
    </row>
    <row r="16" spans="1:54" s="109" customFormat="1" hidden="1" x14ac:dyDescent="0.25">
      <c r="A16" s="111" t="s">
        <v>42</v>
      </c>
      <c r="B16" s="120">
        <v>51</v>
      </c>
      <c r="C16" s="120">
        <v>0</v>
      </c>
      <c r="D16" s="143" t="s">
        <v>139</v>
      </c>
      <c r="E16" s="120">
        <v>851</v>
      </c>
      <c r="F16" s="148" t="s">
        <v>11</v>
      </c>
      <c r="G16" s="148" t="s">
        <v>39</v>
      </c>
      <c r="H16" s="143" t="s">
        <v>209</v>
      </c>
      <c r="I16" s="143" t="s">
        <v>43</v>
      </c>
      <c r="J16" s="110">
        <f t="shared" ref="J16:BB16" si="26">J17</f>
        <v>200</v>
      </c>
      <c r="K16" s="110">
        <f t="shared" si="26"/>
        <v>200</v>
      </c>
      <c r="L16" s="110">
        <f t="shared" si="26"/>
        <v>0</v>
      </c>
      <c r="M16" s="110">
        <f t="shared" si="26"/>
        <v>0</v>
      </c>
      <c r="N16" s="110">
        <f t="shared" si="26"/>
        <v>0</v>
      </c>
      <c r="O16" s="110">
        <f t="shared" si="26"/>
        <v>0</v>
      </c>
      <c r="P16" s="110">
        <f t="shared" si="26"/>
        <v>0</v>
      </c>
      <c r="Q16" s="110">
        <f t="shared" si="26"/>
        <v>0</v>
      </c>
      <c r="R16" s="110">
        <f t="shared" si="26"/>
        <v>200</v>
      </c>
      <c r="S16" s="110">
        <f t="shared" si="26"/>
        <v>200</v>
      </c>
      <c r="T16" s="110">
        <f t="shared" si="26"/>
        <v>0</v>
      </c>
      <c r="U16" s="110">
        <f t="shared" si="26"/>
        <v>0</v>
      </c>
      <c r="V16" s="110"/>
      <c r="W16" s="110"/>
      <c r="X16" s="110"/>
      <c r="Y16" s="110"/>
      <c r="Z16" s="110"/>
      <c r="AA16" s="110"/>
      <c r="AB16" s="110"/>
      <c r="AC16" s="110"/>
      <c r="AD16" s="110">
        <f t="shared" si="26"/>
        <v>200</v>
      </c>
      <c r="AE16" s="110">
        <f t="shared" si="26"/>
        <v>200</v>
      </c>
      <c r="AF16" s="110">
        <f t="shared" si="26"/>
        <v>0</v>
      </c>
      <c r="AG16" s="110">
        <f t="shared" si="26"/>
        <v>0</v>
      </c>
      <c r="AH16" s="110">
        <f t="shared" si="26"/>
        <v>0</v>
      </c>
      <c r="AI16" s="110">
        <f t="shared" si="26"/>
        <v>0</v>
      </c>
      <c r="AJ16" s="110">
        <f t="shared" si="26"/>
        <v>0</v>
      </c>
      <c r="AK16" s="110">
        <f t="shared" si="26"/>
        <v>0</v>
      </c>
      <c r="AL16" s="110">
        <f t="shared" si="26"/>
        <v>200</v>
      </c>
      <c r="AM16" s="110">
        <f t="shared" si="26"/>
        <v>200</v>
      </c>
      <c r="AN16" s="110">
        <f t="shared" si="26"/>
        <v>0</v>
      </c>
      <c r="AO16" s="110">
        <f t="shared" si="26"/>
        <v>0</v>
      </c>
      <c r="AP16" s="110"/>
      <c r="AQ16" s="110">
        <f t="shared" si="26"/>
        <v>200</v>
      </c>
      <c r="AR16" s="110">
        <f t="shared" si="26"/>
        <v>200</v>
      </c>
      <c r="AS16" s="110">
        <f t="shared" si="26"/>
        <v>0</v>
      </c>
      <c r="AT16" s="110">
        <f t="shared" si="26"/>
        <v>0</v>
      </c>
      <c r="AU16" s="110">
        <f t="shared" si="26"/>
        <v>0</v>
      </c>
      <c r="AV16" s="110">
        <f t="shared" si="26"/>
        <v>0</v>
      </c>
      <c r="AW16" s="110">
        <f t="shared" si="26"/>
        <v>0</v>
      </c>
      <c r="AX16" s="110">
        <f t="shared" si="26"/>
        <v>0</v>
      </c>
      <c r="AY16" s="110">
        <f t="shared" si="26"/>
        <v>200</v>
      </c>
      <c r="AZ16" s="110">
        <f t="shared" si="26"/>
        <v>200</v>
      </c>
      <c r="BA16" s="110">
        <f t="shared" si="26"/>
        <v>0</v>
      </c>
      <c r="BB16" s="110">
        <f t="shared" si="26"/>
        <v>0</v>
      </c>
    </row>
    <row r="17" spans="1:54" s="109" customFormat="1" hidden="1" x14ac:dyDescent="0.25">
      <c r="A17" s="111" t="s">
        <v>44</v>
      </c>
      <c r="B17" s="120">
        <v>51</v>
      </c>
      <c r="C17" s="120">
        <v>0</v>
      </c>
      <c r="D17" s="143" t="s">
        <v>139</v>
      </c>
      <c r="E17" s="120">
        <v>851</v>
      </c>
      <c r="F17" s="148" t="s">
        <v>11</v>
      </c>
      <c r="G17" s="148" t="s">
        <v>39</v>
      </c>
      <c r="H17" s="143" t="s">
        <v>209</v>
      </c>
      <c r="I17" s="143" t="s">
        <v>45</v>
      </c>
      <c r="J17" s="110">
        <f>'6.ВС'!J41</f>
        <v>200</v>
      </c>
      <c r="K17" s="110">
        <f>'6.ВС'!K41</f>
        <v>200</v>
      </c>
      <c r="L17" s="110">
        <f>'6.ВС'!L41</f>
        <v>0</v>
      </c>
      <c r="M17" s="110">
        <f>'6.ВС'!M41</f>
        <v>0</v>
      </c>
      <c r="N17" s="110">
        <f>'6.ВС'!N41</f>
        <v>0</v>
      </c>
      <c r="O17" s="110">
        <f>'6.ВС'!O41</f>
        <v>0</v>
      </c>
      <c r="P17" s="110">
        <f>'6.ВС'!P41</f>
        <v>0</v>
      </c>
      <c r="Q17" s="110">
        <f>'6.ВС'!Q41</f>
        <v>0</v>
      </c>
      <c r="R17" s="110">
        <f>'6.ВС'!R41</f>
        <v>200</v>
      </c>
      <c r="S17" s="110">
        <f>'6.ВС'!S41</f>
        <v>200</v>
      </c>
      <c r="T17" s="110">
        <f>'6.ВС'!T41</f>
        <v>0</v>
      </c>
      <c r="U17" s="110">
        <f>'6.ВС'!U41</f>
        <v>0</v>
      </c>
      <c r="V17" s="110"/>
      <c r="W17" s="110"/>
      <c r="X17" s="110"/>
      <c r="Y17" s="110"/>
      <c r="Z17" s="110"/>
      <c r="AA17" s="110"/>
      <c r="AB17" s="110"/>
      <c r="AC17" s="110"/>
      <c r="AD17" s="110">
        <f>'6.ВС'!AE41</f>
        <v>200</v>
      </c>
      <c r="AE17" s="110">
        <f>'6.ВС'!AF41</f>
        <v>200</v>
      </c>
      <c r="AF17" s="110">
        <f>'6.ВС'!AG41</f>
        <v>0</v>
      </c>
      <c r="AG17" s="110">
        <f>'6.ВС'!AH41</f>
        <v>0</v>
      </c>
      <c r="AH17" s="110">
        <f>'6.ВС'!AI41</f>
        <v>0</v>
      </c>
      <c r="AI17" s="110">
        <f>'6.ВС'!AJ41</f>
        <v>0</v>
      </c>
      <c r="AJ17" s="110">
        <f>'6.ВС'!AK41</f>
        <v>0</v>
      </c>
      <c r="AK17" s="110">
        <f>'6.ВС'!AL41</f>
        <v>0</v>
      </c>
      <c r="AL17" s="110">
        <f>'6.ВС'!AM41</f>
        <v>200</v>
      </c>
      <c r="AM17" s="110">
        <f>'6.ВС'!AN41</f>
        <v>200</v>
      </c>
      <c r="AN17" s="110">
        <f>'6.ВС'!AO41</f>
        <v>0</v>
      </c>
      <c r="AO17" s="110">
        <f>'6.ВС'!AP41</f>
        <v>0</v>
      </c>
      <c r="AP17" s="110"/>
      <c r="AQ17" s="110">
        <f>'6.ВС'!AR41</f>
        <v>200</v>
      </c>
      <c r="AR17" s="110">
        <f>'6.ВС'!AS41</f>
        <v>200</v>
      </c>
      <c r="AS17" s="110">
        <f>'6.ВС'!AT41</f>
        <v>0</v>
      </c>
      <c r="AT17" s="110">
        <f>'6.ВС'!AU41</f>
        <v>0</v>
      </c>
      <c r="AU17" s="110">
        <f>'6.ВС'!AV41</f>
        <v>0</v>
      </c>
      <c r="AV17" s="110">
        <f>'6.ВС'!AW41</f>
        <v>0</v>
      </c>
      <c r="AW17" s="110">
        <f>'6.ВС'!AX41</f>
        <v>0</v>
      </c>
      <c r="AX17" s="110">
        <f>'6.ВС'!AY41</f>
        <v>0</v>
      </c>
      <c r="AY17" s="110">
        <f>'6.ВС'!AZ41</f>
        <v>200</v>
      </c>
      <c r="AZ17" s="110">
        <f>'6.ВС'!BA41</f>
        <v>200</v>
      </c>
      <c r="BA17" s="110">
        <f>'6.ВС'!BB41</f>
        <v>0</v>
      </c>
      <c r="BB17" s="110">
        <f>'6.ВС'!BC41</f>
        <v>0</v>
      </c>
    </row>
    <row r="18" spans="1:54" s="109" customFormat="1" ht="75.75" hidden="1" customHeight="1" x14ac:dyDescent="0.25">
      <c r="A18" s="155" t="s">
        <v>83</v>
      </c>
      <c r="B18" s="120">
        <v>51</v>
      </c>
      <c r="C18" s="120">
        <v>0</v>
      </c>
      <c r="D18" s="143" t="s">
        <v>139</v>
      </c>
      <c r="E18" s="120">
        <v>851</v>
      </c>
      <c r="F18" s="148" t="s">
        <v>13</v>
      </c>
      <c r="G18" s="148" t="s">
        <v>82</v>
      </c>
      <c r="H18" s="148" t="s">
        <v>210</v>
      </c>
      <c r="I18" s="148"/>
      <c r="J18" s="110">
        <f t="shared" ref="J18:AQ18" si="27">J19+J21</f>
        <v>216926</v>
      </c>
      <c r="K18" s="110">
        <f t="shared" ref="K18:N18" si="28">K19+K21</f>
        <v>216926</v>
      </c>
      <c r="L18" s="110">
        <f t="shared" si="28"/>
        <v>0</v>
      </c>
      <c r="M18" s="110">
        <f t="shared" si="28"/>
        <v>0</v>
      </c>
      <c r="N18" s="110">
        <f t="shared" si="28"/>
        <v>0</v>
      </c>
      <c r="O18" s="110">
        <f t="shared" ref="O18:U18" si="29">O19+O21</f>
        <v>0</v>
      </c>
      <c r="P18" s="110">
        <f t="shared" si="29"/>
        <v>0</v>
      </c>
      <c r="Q18" s="110">
        <f t="shared" si="29"/>
        <v>0</v>
      </c>
      <c r="R18" s="110">
        <f t="shared" si="29"/>
        <v>216926</v>
      </c>
      <c r="S18" s="110">
        <f t="shared" si="29"/>
        <v>216926</v>
      </c>
      <c r="T18" s="110">
        <f t="shared" si="29"/>
        <v>0</v>
      </c>
      <c r="U18" s="110">
        <f t="shared" si="29"/>
        <v>0</v>
      </c>
      <c r="V18" s="110"/>
      <c r="W18" s="110"/>
      <c r="X18" s="110"/>
      <c r="Y18" s="110"/>
      <c r="Z18" s="110"/>
      <c r="AA18" s="110"/>
      <c r="AB18" s="110"/>
      <c r="AC18" s="110"/>
      <c r="AD18" s="110">
        <f t="shared" si="27"/>
        <v>216926</v>
      </c>
      <c r="AE18" s="110">
        <f t="shared" ref="AE18:AO18" si="30">AE19+AE21</f>
        <v>216926</v>
      </c>
      <c r="AF18" s="110">
        <f t="shared" si="30"/>
        <v>0</v>
      </c>
      <c r="AG18" s="110">
        <f t="shared" si="30"/>
        <v>0</v>
      </c>
      <c r="AH18" s="110">
        <f t="shared" si="30"/>
        <v>0</v>
      </c>
      <c r="AI18" s="110">
        <f t="shared" si="30"/>
        <v>0</v>
      </c>
      <c r="AJ18" s="110">
        <f t="shared" si="30"/>
        <v>0</v>
      </c>
      <c r="AK18" s="110">
        <f t="shared" si="30"/>
        <v>0</v>
      </c>
      <c r="AL18" s="110">
        <f t="shared" si="30"/>
        <v>216926</v>
      </c>
      <c r="AM18" s="110">
        <f t="shared" si="30"/>
        <v>216926</v>
      </c>
      <c r="AN18" s="110">
        <f t="shared" si="30"/>
        <v>0</v>
      </c>
      <c r="AO18" s="110">
        <f t="shared" si="30"/>
        <v>0</v>
      </c>
      <c r="AP18" s="110"/>
      <c r="AQ18" s="110">
        <f t="shared" si="27"/>
        <v>216926</v>
      </c>
      <c r="AR18" s="110">
        <f t="shared" ref="AR18:BB18" si="31">AR19+AR21</f>
        <v>216926</v>
      </c>
      <c r="AS18" s="110">
        <f t="shared" si="31"/>
        <v>0</v>
      </c>
      <c r="AT18" s="110">
        <f t="shared" si="31"/>
        <v>0</v>
      </c>
      <c r="AU18" s="110">
        <f t="shared" si="31"/>
        <v>0</v>
      </c>
      <c r="AV18" s="110">
        <f t="shared" si="31"/>
        <v>0</v>
      </c>
      <c r="AW18" s="110">
        <f t="shared" si="31"/>
        <v>0</v>
      </c>
      <c r="AX18" s="110">
        <f t="shared" si="31"/>
        <v>0</v>
      </c>
      <c r="AY18" s="110">
        <f t="shared" si="31"/>
        <v>216926</v>
      </c>
      <c r="AZ18" s="110">
        <f t="shared" si="31"/>
        <v>216926</v>
      </c>
      <c r="BA18" s="110">
        <f t="shared" si="31"/>
        <v>0</v>
      </c>
      <c r="BB18" s="110">
        <f t="shared" si="31"/>
        <v>0</v>
      </c>
    </row>
    <row r="19" spans="1:54" s="109" customFormat="1" ht="120.75" hidden="1" customHeight="1" x14ac:dyDescent="0.25">
      <c r="A19" s="111" t="s">
        <v>16</v>
      </c>
      <c r="B19" s="120">
        <v>51</v>
      </c>
      <c r="C19" s="120">
        <v>0</v>
      </c>
      <c r="D19" s="143" t="s">
        <v>139</v>
      </c>
      <c r="E19" s="120">
        <v>851</v>
      </c>
      <c r="F19" s="148" t="s">
        <v>13</v>
      </c>
      <c r="G19" s="148" t="s">
        <v>82</v>
      </c>
      <c r="H19" s="148" t="s">
        <v>210</v>
      </c>
      <c r="I19" s="143" t="s">
        <v>18</v>
      </c>
      <c r="J19" s="110">
        <f t="shared" ref="J19:BB19" si="32">J20</f>
        <v>138000</v>
      </c>
      <c r="K19" s="110">
        <f t="shared" si="32"/>
        <v>138000</v>
      </c>
      <c r="L19" s="110">
        <f t="shared" si="32"/>
        <v>0</v>
      </c>
      <c r="M19" s="110">
        <f t="shared" si="32"/>
        <v>0</v>
      </c>
      <c r="N19" s="110">
        <f t="shared" si="32"/>
        <v>0</v>
      </c>
      <c r="O19" s="110">
        <f t="shared" si="32"/>
        <v>0</v>
      </c>
      <c r="P19" s="110">
        <f t="shared" si="32"/>
        <v>0</v>
      </c>
      <c r="Q19" s="110">
        <f t="shared" si="32"/>
        <v>0</v>
      </c>
      <c r="R19" s="110">
        <f t="shared" si="32"/>
        <v>138000</v>
      </c>
      <c r="S19" s="110">
        <f t="shared" si="32"/>
        <v>138000</v>
      </c>
      <c r="T19" s="110">
        <f t="shared" si="32"/>
        <v>0</v>
      </c>
      <c r="U19" s="110">
        <f t="shared" si="32"/>
        <v>0</v>
      </c>
      <c r="V19" s="110"/>
      <c r="W19" s="110"/>
      <c r="X19" s="110"/>
      <c r="Y19" s="110"/>
      <c r="Z19" s="110"/>
      <c r="AA19" s="110"/>
      <c r="AB19" s="110"/>
      <c r="AC19" s="110"/>
      <c r="AD19" s="110">
        <f t="shared" si="32"/>
        <v>138000</v>
      </c>
      <c r="AE19" s="110">
        <f t="shared" si="32"/>
        <v>138000</v>
      </c>
      <c r="AF19" s="110">
        <f t="shared" si="32"/>
        <v>0</v>
      </c>
      <c r="AG19" s="110">
        <f t="shared" si="32"/>
        <v>0</v>
      </c>
      <c r="AH19" s="110">
        <f t="shared" si="32"/>
        <v>0</v>
      </c>
      <c r="AI19" s="110">
        <f t="shared" si="32"/>
        <v>0</v>
      </c>
      <c r="AJ19" s="110">
        <f t="shared" si="32"/>
        <v>0</v>
      </c>
      <c r="AK19" s="110">
        <f t="shared" si="32"/>
        <v>0</v>
      </c>
      <c r="AL19" s="110">
        <f t="shared" si="32"/>
        <v>138000</v>
      </c>
      <c r="AM19" s="110">
        <f t="shared" si="32"/>
        <v>138000</v>
      </c>
      <c r="AN19" s="110">
        <f t="shared" si="32"/>
        <v>0</v>
      </c>
      <c r="AO19" s="110">
        <f t="shared" si="32"/>
        <v>0</v>
      </c>
      <c r="AP19" s="110"/>
      <c r="AQ19" s="110">
        <f t="shared" si="32"/>
        <v>138000</v>
      </c>
      <c r="AR19" s="110">
        <f t="shared" si="32"/>
        <v>138000</v>
      </c>
      <c r="AS19" s="110">
        <f t="shared" si="32"/>
        <v>0</v>
      </c>
      <c r="AT19" s="110">
        <f t="shared" si="32"/>
        <v>0</v>
      </c>
      <c r="AU19" s="110">
        <f t="shared" si="32"/>
        <v>0</v>
      </c>
      <c r="AV19" s="110">
        <f t="shared" si="32"/>
        <v>0</v>
      </c>
      <c r="AW19" s="110">
        <f t="shared" si="32"/>
        <v>0</v>
      </c>
      <c r="AX19" s="110">
        <f t="shared" si="32"/>
        <v>0</v>
      </c>
      <c r="AY19" s="110">
        <f t="shared" si="32"/>
        <v>138000</v>
      </c>
      <c r="AZ19" s="110">
        <f t="shared" si="32"/>
        <v>138000</v>
      </c>
      <c r="BA19" s="110">
        <f t="shared" si="32"/>
        <v>0</v>
      </c>
      <c r="BB19" s="110">
        <f t="shared" si="32"/>
        <v>0</v>
      </c>
    </row>
    <row r="20" spans="1:54" s="109" customFormat="1" ht="45" hidden="1" x14ac:dyDescent="0.25">
      <c r="A20" s="111" t="s">
        <v>8</v>
      </c>
      <c r="B20" s="120">
        <v>51</v>
      </c>
      <c r="C20" s="120">
        <v>0</v>
      </c>
      <c r="D20" s="143" t="s">
        <v>139</v>
      </c>
      <c r="E20" s="120">
        <v>851</v>
      </c>
      <c r="F20" s="148" t="s">
        <v>13</v>
      </c>
      <c r="G20" s="148" t="s">
        <v>82</v>
      </c>
      <c r="H20" s="148" t="s">
        <v>210</v>
      </c>
      <c r="I20" s="143" t="s">
        <v>19</v>
      </c>
      <c r="J20" s="110">
        <f>'6.ВС'!J97</f>
        <v>138000</v>
      </c>
      <c r="K20" s="110">
        <f>'6.ВС'!K97</f>
        <v>138000</v>
      </c>
      <c r="L20" s="110">
        <f>'6.ВС'!L97</f>
        <v>0</v>
      </c>
      <c r="M20" s="110">
        <f>'6.ВС'!M97</f>
        <v>0</v>
      </c>
      <c r="N20" s="110">
        <f>'6.ВС'!N97</f>
        <v>0</v>
      </c>
      <c r="O20" s="110">
        <f>'6.ВС'!O97</f>
        <v>0</v>
      </c>
      <c r="P20" s="110">
        <f>'6.ВС'!P97</f>
        <v>0</v>
      </c>
      <c r="Q20" s="110">
        <f>'6.ВС'!Q97</f>
        <v>0</v>
      </c>
      <c r="R20" s="110">
        <f>'6.ВС'!R97</f>
        <v>138000</v>
      </c>
      <c r="S20" s="110">
        <f>'6.ВС'!S97</f>
        <v>138000</v>
      </c>
      <c r="T20" s="110">
        <f>'6.ВС'!T97</f>
        <v>0</v>
      </c>
      <c r="U20" s="110">
        <f>'6.ВС'!U97</f>
        <v>0</v>
      </c>
      <c r="V20" s="110"/>
      <c r="W20" s="110"/>
      <c r="X20" s="110"/>
      <c r="Y20" s="110"/>
      <c r="Z20" s="110"/>
      <c r="AA20" s="110"/>
      <c r="AB20" s="110"/>
      <c r="AC20" s="110"/>
      <c r="AD20" s="110">
        <f>'6.ВС'!AE97</f>
        <v>138000</v>
      </c>
      <c r="AE20" s="110">
        <f>'6.ВС'!AF97</f>
        <v>138000</v>
      </c>
      <c r="AF20" s="110">
        <f>'6.ВС'!AG97</f>
        <v>0</v>
      </c>
      <c r="AG20" s="110">
        <f>'6.ВС'!AH97</f>
        <v>0</v>
      </c>
      <c r="AH20" s="110">
        <f>'6.ВС'!AI97</f>
        <v>0</v>
      </c>
      <c r="AI20" s="110">
        <f>'6.ВС'!AJ97</f>
        <v>0</v>
      </c>
      <c r="AJ20" s="110">
        <f>'6.ВС'!AK97</f>
        <v>0</v>
      </c>
      <c r="AK20" s="110">
        <f>'6.ВС'!AL97</f>
        <v>0</v>
      </c>
      <c r="AL20" s="110">
        <f>'6.ВС'!AM97</f>
        <v>138000</v>
      </c>
      <c r="AM20" s="110">
        <f>'6.ВС'!AN97</f>
        <v>138000</v>
      </c>
      <c r="AN20" s="110">
        <f>'6.ВС'!AO97</f>
        <v>0</v>
      </c>
      <c r="AO20" s="110">
        <f>'6.ВС'!AP97</f>
        <v>0</v>
      </c>
      <c r="AP20" s="110"/>
      <c r="AQ20" s="110">
        <f>'6.ВС'!AR97</f>
        <v>138000</v>
      </c>
      <c r="AR20" s="110">
        <f>'6.ВС'!AS97</f>
        <v>138000</v>
      </c>
      <c r="AS20" s="110">
        <f>'6.ВС'!AT97</f>
        <v>0</v>
      </c>
      <c r="AT20" s="110">
        <f>'6.ВС'!AU97</f>
        <v>0</v>
      </c>
      <c r="AU20" s="110">
        <f>'6.ВС'!AV97</f>
        <v>0</v>
      </c>
      <c r="AV20" s="110">
        <f>'6.ВС'!AW97</f>
        <v>0</v>
      </c>
      <c r="AW20" s="110">
        <f>'6.ВС'!AX97</f>
        <v>0</v>
      </c>
      <c r="AX20" s="110">
        <f>'6.ВС'!AY97</f>
        <v>0</v>
      </c>
      <c r="AY20" s="110">
        <f>'6.ВС'!AZ97</f>
        <v>138000</v>
      </c>
      <c r="AZ20" s="110">
        <f>'6.ВС'!BA97</f>
        <v>138000</v>
      </c>
      <c r="BA20" s="110">
        <f>'6.ВС'!BB97</f>
        <v>0</v>
      </c>
      <c r="BB20" s="110">
        <f>'6.ВС'!BC97</f>
        <v>0</v>
      </c>
    </row>
    <row r="21" spans="1:54" s="109" customFormat="1" ht="49.5" hidden="1" customHeight="1" x14ac:dyDescent="0.25">
      <c r="A21" s="35" t="s">
        <v>22</v>
      </c>
      <c r="B21" s="120">
        <v>51</v>
      </c>
      <c r="C21" s="120">
        <v>0</v>
      </c>
      <c r="D21" s="143" t="s">
        <v>139</v>
      </c>
      <c r="E21" s="120">
        <v>851</v>
      </c>
      <c r="F21" s="148" t="s">
        <v>13</v>
      </c>
      <c r="G21" s="148" t="s">
        <v>82</v>
      </c>
      <c r="H21" s="148" t="s">
        <v>210</v>
      </c>
      <c r="I21" s="143" t="s">
        <v>23</v>
      </c>
      <c r="J21" s="110">
        <f t="shared" ref="J21:BB21" si="33">J22</f>
        <v>78926</v>
      </c>
      <c r="K21" s="110">
        <f t="shared" si="33"/>
        <v>78926</v>
      </c>
      <c r="L21" s="110">
        <f t="shared" si="33"/>
        <v>0</v>
      </c>
      <c r="M21" s="110">
        <f t="shared" si="33"/>
        <v>0</v>
      </c>
      <c r="N21" s="110">
        <f t="shared" si="33"/>
        <v>0</v>
      </c>
      <c r="O21" s="110">
        <f t="shared" si="33"/>
        <v>0</v>
      </c>
      <c r="P21" s="110">
        <f t="shared" si="33"/>
        <v>0</v>
      </c>
      <c r="Q21" s="110">
        <f t="shared" si="33"/>
        <v>0</v>
      </c>
      <c r="R21" s="110">
        <f t="shared" si="33"/>
        <v>78926</v>
      </c>
      <c r="S21" s="110">
        <f t="shared" si="33"/>
        <v>78926</v>
      </c>
      <c r="T21" s="110">
        <f t="shared" si="33"/>
        <v>0</v>
      </c>
      <c r="U21" s="110">
        <f t="shared" si="33"/>
        <v>0</v>
      </c>
      <c r="V21" s="110"/>
      <c r="W21" s="110"/>
      <c r="X21" s="110"/>
      <c r="Y21" s="110"/>
      <c r="Z21" s="110"/>
      <c r="AA21" s="110"/>
      <c r="AB21" s="110"/>
      <c r="AC21" s="110"/>
      <c r="AD21" s="110">
        <f t="shared" si="33"/>
        <v>78926</v>
      </c>
      <c r="AE21" s="110">
        <f t="shared" si="33"/>
        <v>78926</v>
      </c>
      <c r="AF21" s="110">
        <f t="shared" si="33"/>
        <v>0</v>
      </c>
      <c r="AG21" s="110">
        <f t="shared" si="33"/>
        <v>0</v>
      </c>
      <c r="AH21" s="110">
        <f t="shared" si="33"/>
        <v>0</v>
      </c>
      <c r="AI21" s="110">
        <f t="shared" si="33"/>
        <v>0</v>
      </c>
      <c r="AJ21" s="110">
        <f t="shared" si="33"/>
        <v>0</v>
      </c>
      <c r="AK21" s="110">
        <f t="shared" si="33"/>
        <v>0</v>
      </c>
      <c r="AL21" s="110">
        <f t="shared" si="33"/>
        <v>78926</v>
      </c>
      <c r="AM21" s="110">
        <f t="shared" si="33"/>
        <v>78926</v>
      </c>
      <c r="AN21" s="110">
        <f t="shared" si="33"/>
        <v>0</v>
      </c>
      <c r="AO21" s="110">
        <f t="shared" si="33"/>
        <v>0</v>
      </c>
      <c r="AP21" s="110"/>
      <c r="AQ21" s="110">
        <f t="shared" si="33"/>
        <v>78926</v>
      </c>
      <c r="AR21" s="110">
        <f t="shared" si="33"/>
        <v>78926</v>
      </c>
      <c r="AS21" s="110">
        <f t="shared" si="33"/>
        <v>0</v>
      </c>
      <c r="AT21" s="110">
        <f t="shared" si="33"/>
        <v>0</v>
      </c>
      <c r="AU21" s="110">
        <f t="shared" si="33"/>
        <v>0</v>
      </c>
      <c r="AV21" s="110">
        <f t="shared" si="33"/>
        <v>0</v>
      </c>
      <c r="AW21" s="110">
        <f t="shared" si="33"/>
        <v>0</v>
      </c>
      <c r="AX21" s="110">
        <f t="shared" si="33"/>
        <v>0</v>
      </c>
      <c r="AY21" s="110">
        <f t="shared" si="33"/>
        <v>78926</v>
      </c>
      <c r="AZ21" s="110">
        <f t="shared" si="33"/>
        <v>78926</v>
      </c>
      <c r="BA21" s="110">
        <f t="shared" si="33"/>
        <v>0</v>
      </c>
      <c r="BB21" s="110">
        <f t="shared" si="33"/>
        <v>0</v>
      </c>
    </row>
    <row r="22" spans="1:54" s="109" customFormat="1" ht="60" hidden="1" x14ac:dyDescent="0.25">
      <c r="A22" s="35" t="s">
        <v>9</v>
      </c>
      <c r="B22" s="120">
        <v>51</v>
      </c>
      <c r="C22" s="120">
        <v>0</v>
      </c>
      <c r="D22" s="148" t="s">
        <v>139</v>
      </c>
      <c r="E22" s="120">
        <v>851</v>
      </c>
      <c r="F22" s="148" t="s">
        <v>13</v>
      </c>
      <c r="G22" s="148" t="s">
        <v>82</v>
      </c>
      <c r="H22" s="148" t="s">
        <v>210</v>
      </c>
      <c r="I22" s="143" t="s">
        <v>24</v>
      </c>
      <c r="J22" s="110">
        <f>'6.ВС'!J99</f>
        <v>78926</v>
      </c>
      <c r="K22" s="110">
        <f>'6.ВС'!K99</f>
        <v>78926</v>
      </c>
      <c r="L22" s="110">
        <f>'6.ВС'!L99</f>
        <v>0</v>
      </c>
      <c r="M22" s="110">
        <f>'6.ВС'!M99</f>
        <v>0</v>
      </c>
      <c r="N22" s="110">
        <f>'6.ВС'!N99</f>
        <v>0</v>
      </c>
      <c r="O22" s="110">
        <f>'6.ВС'!O99</f>
        <v>0</v>
      </c>
      <c r="P22" s="110">
        <f>'6.ВС'!P99</f>
        <v>0</v>
      </c>
      <c r="Q22" s="110">
        <f>'6.ВС'!Q99</f>
        <v>0</v>
      </c>
      <c r="R22" s="110">
        <f>'6.ВС'!R99</f>
        <v>78926</v>
      </c>
      <c r="S22" s="110">
        <f>'6.ВС'!S99</f>
        <v>78926</v>
      </c>
      <c r="T22" s="110">
        <f>'6.ВС'!T99</f>
        <v>0</v>
      </c>
      <c r="U22" s="110">
        <f>'6.ВС'!U99</f>
        <v>0</v>
      </c>
      <c r="V22" s="110"/>
      <c r="W22" s="110"/>
      <c r="X22" s="110"/>
      <c r="Y22" s="110"/>
      <c r="Z22" s="110"/>
      <c r="AA22" s="110"/>
      <c r="AB22" s="110"/>
      <c r="AC22" s="110"/>
      <c r="AD22" s="110">
        <f>'6.ВС'!AE99</f>
        <v>78926</v>
      </c>
      <c r="AE22" s="110">
        <f>'6.ВС'!AF99</f>
        <v>78926</v>
      </c>
      <c r="AF22" s="110">
        <f>'6.ВС'!AG99</f>
        <v>0</v>
      </c>
      <c r="AG22" s="110">
        <f>'6.ВС'!AH99</f>
        <v>0</v>
      </c>
      <c r="AH22" s="110">
        <f>'6.ВС'!AI99</f>
        <v>0</v>
      </c>
      <c r="AI22" s="110">
        <f>'6.ВС'!AJ99</f>
        <v>0</v>
      </c>
      <c r="AJ22" s="110">
        <f>'6.ВС'!AK99</f>
        <v>0</v>
      </c>
      <c r="AK22" s="110">
        <f>'6.ВС'!AL99</f>
        <v>0</v>
      </c>
      <c r="AL22" s="110">
        <f>'6.ВС'!AM99</f>
        <v>78926</v>
      </c>
      <c r="AM22" s="110">
        <f>'6.ВС'!AN99</f>
        <v>78926</v>
      </c>
      <c r="AN22" s="110">
        <f>'6.ВС'!AO99</f>
        <v>0</v>
      </c>
      <c r="AO22" s="110">
        <f>'6.ВС'!AP99</f>
        <v>0</v>
      </c>
      <c r="AP22" s="110"/>
      <c r="AQ22" s="110">
        <f>'6.ВС'!AR99</f>
        <v>78926</v>
      </c>
      <c r="AR22" s="110">
        <f>'6.ВС'!AS99</f>
        <v>78926</v>
      </c>
      <c r="AS22" s="110">
        <f>'6.ВС'!AT99</f>
        <v>0</v>
      </c>
      <c r="AT22" s="110">
        <f>'6.ВС'!AU99</f>
        <v>0</v>
      </c>
      <c r="AU22" s="110">
        <f>'6.ВС'!AV99</f>
        <v>0</v>
      </c>
      <c r="AV22" s="110">
        <f>'6.ВС'!AW99</f>
        <v>0</v>
      </c>
      <c r="AW22" s="110">
        <f>'6.ВС'!AX99</f>
        <v>0</v>
      </c>
      <c r="AX22" s="110">
        <f>'6.ВС'!AY99</f>
        <v>0</v>
      </c>
      <c r="AY22" s="110">
        <f>'6.ВС'!AZ99</f>
        <v>78926</v>
      </c>
      <c r="AZ22" s="110">
        <f>'6.ВС'!BA99</f>
        <v>78926</v>
      </c>
      <c r="BA22" s="110">
        <f>'6.ВС'!BB99</f>
        <v>0</v>
      </c>
      <c r="BB22" s="110">
        <f>'6.ВС'!BC99</f>
        <v>0</v>
      </c>
    </row>
    <row r="23" spans="1:54" s="109" customFormat="1" ht="75" hidden="1" x14ac:dyDescent="0.25">
      <c r="A23" s="155" t="s">
        <v>14</v>
      </c>
      <c r="B23" s="120">
        <v>51</v>
      </c>
      <c r="C23" s="120">
        <v>0</v>
      </c>
      <c r="D23" s="143" t="s">
        <v>139</v>
      </c>
      <c r="E23" s="120">
        <v>851</v>
      </c>
      <c r="F23" s="143" t="s">
        <v>11</v>
      </c>
      <c r="G23" s="143" t="s">
        <v>13</v>
      </c>
      <c r="H23" s="143" t="s">
        <v>258</v>
      </c>
      <c r="I23" s="143"/>
      <c r="J23" s="110">
        <f t="shared" ref="J23:BB24" si="34">J24</f>
        <v>1446800</v>
      </c>
      <c r="K23" s="110">
        <f t="shared" si="34"/>
        <v>0</v>
      </c>
      <c r="L23" s="110">
        <f t="shared" si="34"/>
        <v>1446800</v>
      </c>
      <c r="M23" s="110">
        <f t="shared" si="34"/>
        <v>0</v>
      </c>
      <c r="N23" s="110">
        <f t="shared" si="34"/>
        <v>0</v>
      </c>
      <c r="O23" s="110">
        <f t="shared" si="34"/>
        <v>0</v>
      </c>
      <c r="P23" s="110">
        <f t="shared" si="34"/>
        <v>0</v>
      </c>
      <c r="Q23" s="110">
        <f t="shared" si="34"/>
        <v>0</v>
      </c>
      <c r="R23" s="110">
        <f t="shared" si="34"/>
        <v>1446800</v>
      </c>
      <c r="S23" s="110">
        <f t="shared" si="34"/>
        <v>0</v>
      </c>
      <c r="T23" s="110">
        <f t="shared" si="34"/>
        <v>1446800</v>
      </c>
      <c r="U23" s="110">
        <f t="shared" si="34"/>
        <v>0</v>
      </c>
      <c r="V23" s="110"/>
      <c r="W23" s="110"/>
      <c r="X23" s="110"/>
      <c r="Y23" s="110"/>
      <c r="Z23" s="110"/>
      <c r="AA23" s="110"/>
      <c r="AB23" s="110"/>
      <c r="AC23" s="110"/>
      <c r="AD23" s="110">
        <f t="shared" si="34"/>
        <v>1446800</v>
      </c>
      <c r="AE23" s="110">
        <f t="shared" si="34"/>
        <v>0</v>
      </c>
      <c r="AF23" s="110">
        <f t="shared" si="34"/>
        <v>1446800</v>
      </c>
      <c r="AG23" s="110">
        <f t="shared" si="34"/>
        <v>0</v>
      </c>
      <c r="AH23" s="110">
        <f t="shared" si="34"/>
        <v>0</v>
      </c>
      <c r="AI23" s="110">
        <f t="shared" si="34"/>
        <v>0</v>
      </c>
      <c r="AJ23" s="110">
        <f t="shared" si="34"/>
        <v>0</v>
      </c>
      <c r="AK23" s="110">
        <f t="shared" si="34"/>
        <v>0</v>
      </c>
      <c r="AL23" s="110">
        <f t="shared" si="34"/>
        <v>1446800</v>
      </c>
      <c r="AM23" s="110">
        <f t="shared" si="34"/>
        <v>0</v>
      </c>
      <c r="AN23" s="110">
        <f t="shared" si="34"/>
        <v>1446800</v>
      </c>
      <c r="AO23" s="110">
        <f t="shared" si="34"/>
        <v>0</v>
      </c>
      <c r="AP23" s="110"/>
      <c r="AQ23" s="110">
        <f t="shared" si="34"/>
        <v>1446800</v>
      </c>
      <c r="AR23" s="110">
        <f t="shared" si="34"/>
        <v>0</v>
      </c>
      <c r="AS23" s="110">
        <f t="shared" si="34"/>
        <v>1446800</v>
      </c>
      <c r="AT23" s="110">
        <f t="shared" si="34"/>
        <v>0</v>
      </c>
      <c r="AU23" s="110">
        <f t="shared" si="34"/>
        <v>0</v>
      </c>
      <c r="AV23" s="110">
        <f t="shared" si="34"/>
        <v>0</v>
      </c>
      <c r="AW23" s="110">
        <f t="shared" si="34"/>
        <v>0</v>
      </c>
      <c r="AX23" s="110">
        <f t="shared" si="34"/>
        <v>0</v>
      </c>
      <c r="AY23" s="110">
        <f t="shared" si="34"/>
        <v>1446800</v>
      </c>
      <c r="AZ23" s="110">
        <f t="shared" si="34"/>
        <v>0</v>
      </c>
      <c r="BA23" s="110">
        <f t="shared" si="34"/>
        <v>1446800</v>
      </c>
      <c r="BB23" s="110">
        <f t="shared" si="34"/>
        <v>0</v>
      </c>
    </row>
    <row r="24" spans="1:54" s="109" customFormat="1" ht="123" hidden="1" customHeight="1" x14ac:dyDescent="0.25">
      <c r="A24" s="111" t="s">
        <v>16</v>
      </c>
      <c r="B24" s="120">
        <v>51</v>
      </c>
      <c r="C24" s="120">
        <v>0</v>
      </c>
      <c r="D24" s="143" t="s">
        <v>139</v>
      </c>
      <c r="E24" s="120">
        <v>851</v>
      </c>
      <c r="F24" s="143" t="s">
        <v>17</v>
      </c>
      <c r="G24" s="143" t="s">
        <v>13</v>
      </c>
      <c r="H24" s="143" t="s">
        <v>258</v>
      </c>
      <c r="I24" s="143" t="s">
        <v>18</v>
      </c>
      <c r="J24" s="110">
        <f t="shared" si="34"/>
        <v>1446800</v>
      </c>
      <c r="K24" s="110">
        <f t="shared" si="34"/>
        <v>0</v>
      </c>
      <c r="L24" s="110">
        <f t="shared" si="34"/>
        <v>1446800</v>
      </c>
      <c r="M24" s="110">
        <f t="shared" si="34"/>
        <v>0</v>
      </c>
      <c r="N24" s="110">
        <f t="shared" si="34"/>
        <v>0</v>
      </c>
      <c r="O24" s="110">
        <f t="shared" si="34"/>
        <v>0</v>
      </c>
      <c r="P24" s="110">
        <f t="shared" si="34"/>
        <v>0</v>
      </c>
      <c r="Q24" s="110">
        <f t="shared" si="34"/>
        <v>0</v>
      </c>
      <c r="R24" s="110">
        <f t="shared" si="34"/>
        <v>1446800</v>
      </c>
      <c r="S24" s="110">
        <f t="shared" si="34"/>
        <v>0</v>
      </c>
      <c r="T24" s="110">
        <f t="shared" si="34"/>
        <v>1446800</v>
      </c>
      <c r="U24" s="110">
        <f t="shared" si="34"/>
        <v>0</v>
      </c>
      <c r="V24" s="110"/>
      <c r="W24" s="110"/>
      <c r="X24" s="110"/>
      <c r="Y24" s="110"/>
      <c r="Z24" s="110"/>
      <c r="AA24" s="110"/>
      <c r="AB24" s="110"/>
      <c r="AC24" s="110"/>
      <c r="AD24" s="110">
        <f t="shared" si="34"/>
        <v>1446800</v>
      </c>
      <c r="AE24" s="110">
        <f t="shared" si="34"/>
        <v>0</v>
      </c>
      <c r="AF24" s="110">
        <f t="shared" si="34"/>
        <v>1446800</v>
      </c>
      <c r="AG24" s="110">
        <f t="shared" si="34"/>
        <v>0</v>
      </c>
      <c r="AH24" s="110">
        <f t="shared" si="34"/>
        <v>0</v>
      </c>
      <c r="AI24" s="110">
        <f t="shared" si="34"/>
        <v>0</v>
      </c>
      <c r="AJ24" s="110">
        <f t="shared" si="34"/>
        <v>0</v>
      </c>
      <c r="AK24" s="110">
        <f t="shared" si="34"/>
        <v>0</v>
      </c>
      <c r="AL24" s="110">
        <f t="shared" si="34"/>
        <v>1446800</v>
      </c>
      <c r="AM24" s="110">
        <f t="shared" si="34"/>
        <v>0</v>
      </c>
      <c r="AN24" s="110">
        <f t="shared" si="34"/>
        <v>1446800</v>
      </c>
      <c r="AO24" s="110">
        <f t="shared" si="34"/>
        <v>0</v>
      </c>
      <c r="AP24" s="110"/>
      <c r="AQ24" s="110">
        <f t="shared" si="34"/>
        <v>1446800</v>
      </c>
      <c r="AR24" s="110">
        <f t="shared" si="34"/>
        <v>0</v>
      </c>
      <c r="AS24" s="110">
        <f t="shared" si="34"/>
        <v>1446800</v>
      </c>
      <c r="AT24" s="110">
        <f t="shared" si="34"/>
        <v>0</v>
      </c>
      <c r="AU24" s="110">
        <f t="shared" si="34"/>
        <v>0</v>
      </c>
      <c r="AV24" s="110">
        <f t="shared" si="34"/>
        <v>0</v>
      </c>
      <c r="AW24" s="110">
        <f t="shared" si="34"/>
        <v>0</v>
      </c>
      <c r="AX24" s="110">
        <f t="shared" si="34"/>
        <v>0</v>
      </c>
      <c r="AY24" s="110">
        <f t="shared" si="34"/>
        <v>1446800</v>
      </c>
      <c r="AZ24" s="110">
        <f t="shared" si="34"/>
        <v>0</v>
      </c>
      <c r="BA24" s="110">
        <f t="shared" si="34"/>
        <v>1446800</v>
      </c>
      <c r="BB24" s="110">
        <f t="shared" si="34"/>
        <v>0</v>
      </c>
    </row>
    <row r="25" spans="1:54" s="109" customFormat="1" ht="45" hidden="1" x14ac:dyDescent="0.25">
      <c r="A25" s="111" t="s">
        <v>8</v>
      </c>
      <c r="B25" s="120">
        <v>51</v>
      </c>
      <c r="C25" s="120">
        <v>0</v>
      </c>
      <c r="D25" s="143" t="s">
        <v>139</v>
      </c>
      <c r="E25" s="120">
        <v>851</v>
      </c>
      <c r="F25" s="143" t="s">
        <v>11</v>
      </c>
      <c r="G25" s="143" t="s">
        <v>13</v>
      </c>
      <c r="H25" s="143" t="s">
        <v>258</v>
      </c>
      <c r="I25" s="143" t="s">
        <v>19</v>
      </c>
      <c r="J25" s="110">
        <f>'6.ВС'!J13</f>
        <v>1446800</v>
      </c>
      <c r="K25" s="110">
        <f>'6.ВС'!K13</f>
        <v>0</v>
      </c>
      <c r="L25" s="110">
        <f>'6.ВС'!L13</f>
        <v>1446800</v>
      </c>
      <c r="M25" s="110">
        <f>'6.ВС'!M13</f>
        <v>0</v>
      </c>
      <c r="N25" s="110">
        <f>'6.ВС'!N13</f>
        <v>0</v>
      </c>
      <c r="O25" s="110">
        <f>'6.ВС'!O13</f>
        <v>0</v>
      </c>
      <c r="P25" s="110">
        <f>'6.ВС'!P13</f>
        <v>0</v>
      </c>
      <c r="Q25" s="110">
        <f>'6.ВС'!Q13</f>
        <v>0</v>
      </c>
      <c r="R25" s="110">
        <f>'6.ВС'!R13</f>
        <v>1446800</v>
      </c>
      <c r="S25" s="110">
        <f>'6.ВС'!S13</f>
        <v>0</v>
      </c>
      <c r="T25" s="110">
        <f>'6.ВС'!T13</f>
        <v>1446800</v>
      </c>
      <c r="U25" s="110">
        <f>'6.ВС'!U13</f>
        <v>0</v>
      </c>
      <c r="V25" s="110"/>
      <c r="W25" s="110"/>
      <c r="X25" s="110"/>
      <c r="Y25" s="110"/>
      <c r="Z25" s="110"/>
      <c r="AA25" s="110"/>
      <c r="AB25" s="110"/>
      <c r="AC25" s="110"/>
      <c r="AD25" s="110">
        <f>'6.ВС'!AE13</f>
        <v>1446800</v>
      </c>
      <c r="AE25" s="110">
        <f>'6.ВС'!AF13</f>
        <v>0</v>
      </c>
      <c r="AF25" s="110">
        <f>'6.ВС'!AG13</f>
        <v>1446800</v>
      </c>
      <c r="AG25" s="110">
        <f>'6.ВС'!AH13</f>
        <v>0</v>
      </c>
      <c r="AH25" s="110">
        <f>'6.ВС'!AI13</f>
        <v>0</v>
      </c>
      <c r="AI25" s="110">
        <f>'6.ВС'!AJ13</f>
        <v>0</v>
      </c>
      <c r="AJ25" s="110">
        <f>'6.ВС'!AK13</f>
        <v>0</v>
      </c>
      <c r="AK25" s="110">
        <f>'6.ВС'!AL13</f>
        <v>0</v>
      </c>
      <c r="AL25" s="110">
        <f>'6.ВС'!AM13</f>
        <v>1446800</v>
      </c>
      <c r="AM25" s="110">
        <f>'6.ВС'!AN13</f>
        <v>0</v>
      </c>
      <c r="AN25" s="110">
        <f>'6.ВС'!AO13</f>
        <v>1446800</v>
      </c>
      <c r="AO25" s="110">
        <f>'6.ВС'!AP13</f>
        <v>0</v>
      </c>
      <c r="AP25" s="110"/>
      <c r="AQ25" s="110">
        <f>'6.ВС'!AR13</f>
        <v>1446800</v>
      </c>
      <c r="AR25" s="110">
        <f>'6.ВС'!AS13</f>
        <v>0</v>
      </c>
      <c r="AS25" s="110">
        <f>'6.ВС'!AT13</f>
        <v>1446800</v>
      </c>
      <c r="AT25" s="110">
        <f>'6.ВС'!AU13</f>
        <v>0</v>
      </c>
      <c r="AU25" s="110">
        <f>'6.ВС'!AV13</f>
        <v>0</v>
      </c>
      <c r="AV25" s="110">
        <f>'6.ВС'!AW13</f>
        <v>0</v>
      </c>
      <c r="AW25" s="110">
        <f>'6.ВС'!AX13</f>
        <v>0</v>
      </c>
      <c r="AX25" s="110">
        <f>'6.ВС'!AY13</f>
        <v>0</v>
      </c>
      <c r="AY25" s="110">
        <f>'6.ВС'!AZ13</f>
        <v>1446800</v>
      </c>
      <c r="AZ25" s="110">
        <f>'6.ВС'!BA13</f>
        <v>0</v>
      </c>
      <c r="BA25" s="110">
        <f>'6.ВС'!BB13</f>
        <v>1446800</v>
      </c>
      <c r="BB25" s="110">
        <f>'6.ВС'!BC13</f>
        <v>0</v>
      </c>
    </row>
    <row r="26" spans="1:54" s="109" customFormat="1" ht="48.75" customHeight="1" x14ac:dyDescent="0.25">
      <c r="A26" s="155" t="s">
        <v>20</v>
      </c>
      <c r="B26" s="120">
        <v>51</v>
      </c>
      <c r="C26" s="120">
        <v>0</v>
      </c>
      <c r="D26" s="143" t="s">
        <v>139</v>
      </c>
      <c r="E26" s="120">
        <v>851</v>
      </c>
      <c r="F26" s="143" t="s">
        <v>17</v>
      </c>
      <c r="G26" s="143" t="s">
        <v>13</v>
      </c>
      <c r="H26" s="143" t="s">
        <v>259</v>
      </c>
      <c r="I26" s="143"/>
      <c r="J26" s="110">
        <f t="shared" ref="J26:AQ26" si="35">J27+J29+J31</f>
        <v>19247500</v>
      </c>
      <c r="K26" s="110">
        <f t="shared" ref="K26:N26" si="36">K27+K29+K31</f>
        <v>0</v>
      </c>
      <c r="L26" s="110">
        <f t="shared" si="36"/>
        <v>19247500</v>
      </c>
      <c r="M26" s="110">
        <f t="shared" si="36"/>
        <v>0</v>
      </c>
      <c r="N26" s="110">
        <f t="shared" si="36"/>
        <v>1838852</v>
      </c>
      <c r="O26" s="110">
        <f t="shared" ref="O26:U26" si="37">O27+O29+O31</f>
        <v>0</v>
      </c>
      <c r="P26" s="110">
        <f t="shared" si="37"/>
        <v>1838852</v>
      </c>
      <c r="Q26" s="110">
        <f t="shared" si="37"/>
        <v>0</v>
      </c>
      <c r="R26" s="110">
        <f t="shared" si="37"/>
        <v>21086352</v>
      </c>
      <c r="S26" s="110">
        <f t="shared" si="37"/>
        <v>0</v>
      </c>
      <c r="T26" s="110">
        <f t="shared" si="37"/>
        <v>21086352</v>
      </c>
      <c r="U26" s="110">
        <f t="shared" si="37"/>
        <v>0</v>
      </c>
      <c r="V26" s="110"/>
      <c r="W26" s="110"/>
      <c r="X26" s="110"/>
      <c r="Y26" s="110"/>
      <c r="Z26" s="110"/>
      <c r="AA26" s="110"/>
      <c r="AB26" s="110"/>
      <c r="AC26" s="110"/>
      <c r="AD26" s="110">
        <f t="shared" si="35"/>
        <v>19247500</v>
      </c>
      <c r="AE26" s="110">
        <f t="shared" ref="AE26:AO26" si="38">AE27+AE29+AE31</f>
        <v>0</v>
      </c>
      <c r="AF26" s="110">
        <f t="shared" si="38"/>
        <v>19247500</v>
      </c>
      <c r="AG26" s="110">
        <f t="shared" si="38"/>
        <v>0</v>
      </c>
      <c r="AH26" s="110">
        <f t="shared" si="38"/>
        <v>0</v>
      </c>
      <c r="AI26" s="110">
        <f t="shared" si="38"/>
        <v>0</v>
      </c>
      <c r="AJ26" s="110">
        <f t="shared" si="38"/>
        <v>0</v>
      </c>
      <c r="AK26" s="110">
        <f t="shared" si="38"/>
        <v>0</v>
      </c>
      <c r="AL26" s="110">
        <f t="shared" si="38"/>
        <v>19247500</v>
      </c>
      <c r="AM26" s="110">
        <f t="shared" si="38"/>
        <v>0</v>
      </c>
      <c r="AN26" s="110">
        <f t="shared" si="38"/>
        <v>19247500</v>
      </c>
      <c r="AO26" s="110">
        <f t="shared" si="38"/>
        <v>0</v>
      </c>
      <c r="AP26" s="110"/>
      <c r="AQ26" s="110">
        <f t="shared" si="35"/>
        <v>19247500</v>
      </c>
      <c r="AR26" s="110">
        <f t="shared" ref="AR26:BB26" si="39">AR27+AR29+AR31</f>
        <v>0</v>
      </c>
      <c r="AS26" s="110">
        <f t="shared" si="39"/>
        <v>19247500</v>
      </c>
      <c r="AT26" s="110">
        <f t="shared" si="39"/>
        <v>0</v>
      </c>
      <c r="AU26" s="110">
        <f t="shared" si="39"/>
        <v>0</v>
      </c>
      <c r="AV26" s="110">
        <f t="shared" si="39"/>
        <v>0</v>
      </c>
      <c r="AW26" s="110">
        <f t="shared" si="39"/>
        <v>0</v>
      </c>
      <c r="AX26" s="110">
        <f t="shared" si="39"/>
        <v>0</v>
      </c>
      <c r="AY26" s="110">
        <f t="shared" si="39"/>
        <v>19247500</v>
      </c>
      <c r="AZ26" s="110">
        <f t="shared" si="39"/>
        <v>0</v>
      </c>
      <c r="BA26" s="110">
        <f t="shared" si="39"/>
        <v>19247500</v>
      </c>
      <c r="BB26" s="110">
        <f t="shared" si="39"/>
        <v>0</v>
      </c>
    </row>
    <row r="27" spans="1:54" s="109" customFormat="1" ht="118.5" hidden="1" customHeight="1" x14ac:dyDescent="0.25">
      <c r="A27" s="111" t="s">
        <v>16</v>
      </c>
      <c r="B27" s="120">
        <v>51</v>
      </c>
      <c r="C27" s="120">
        <v>0</v>
      </c>
      <c r="D27" s="143" t="s">
        <v>139</v>
      </c>
      <c r="E27" s="120">
        <v>851</v>
      </c>
      <c r="F27" s="143" t="s">
        <v>11</v>
      </c>
      <c r="G27" s="143" t="s">
        <v>13</v>
      </c>
      <c r="H27" s="143" t="s">
        <v>259</v>
      </c>
      <c r="I27" s="143" t="s">
        <v>18</v>
      </c>
      <c r="J27" s="110">
        <f t="shared" ref="J27:BB27" si="40">J28</f>
        <v>15115700</v>
      </c>
      <c r="K27" s="110">
        <f t="shared" si="40"/>
        <v>0</v>
      </c>
      <c r="L27" s="110">
        <f t="shared" si="40"/>
        <v>15115700</v>
      </c>
      <c r="M27" s="110">
        <f t="shared" si="40"/>
        <v>0</v>
      </c>
      <c r="N27" s="110">
        <f t="shared" si="40"/>
        <v>0</v>
      </c>
      <c r="O27" s="110">
        <f t="shared" si="40"/>
        <v>0</v>
      </c>
      <c r="P27" s="110">
        <f t="shared" si="40"/>
        <v>0</v>
      </c>
      <c r="Q27" s="110">
        <f t="shared" si="40"/>
        <v>0</v>
      </c>
      <c r="R27" s="110">
        <f t="shared" si="40"/>
        <v>15115700</v>
      </c>
      <c r="S27" s="110">
        <f t="shared" si="40"/>
        <v>0</v>
      </c>
      <c r="T27" s="110">
        <f t="shared" si="40"/>
        <v>15115700</v>
      </c>
      <c r="U27" s="110">
        <f t="shared" si="40"/>
        <v>0</v>
      </c>
      <c r="V27" s="110"/>
      <c r="W27" s="110"/>
      <c r="X27" s="110"/>
      <c r="Y27" s="110"/>
      <c r="Z27" s="110"/>
      <c r="AA27" s="110"/>
      <c r="AB27" s="110"/>
      <c r="AC27" s="110"/>
      <c r="AD27" s="110">
        <f t="shared" si="40"/>
        <v>15115700</v>
      </c>
      <c r="AE27" s="110">
        <f t="shared" si="40"/>
        <v>0</v>
      </c>
      <c r="AF27" s="110">
        <f t="shared" si="40"/>
        <v>15115700</v>
      </c>
      <c r="AG27" s="110">
        <f t="shared" si="40"/>
        <v>0</v>
      </c>
      <c r="AH27" s="110">
        <f t="shared" si="40"/>
        <v>0</v>
      </c>
      <c r="AI27" s="110">
        <f t="shared" si="40"/>
        <v>0</v>
      </c>
      <c r="AJ27" s="110">
        <f t="shared" si="40"/>
        <v>0</v>
      </c>
      <c r="AK27" s="110">
        <f t="shared" si="40"/>
        <v>0</v>
      </c>
      <c r="AL27" s="110">
        <f t="shared" si="40"/>
        <v>15115700</v>
      </c>
      <c r="AM27" s="110">
        <f t="shared" si="40"/>
        <v>0</v>
      </c>
      <c r="AN27" s="110">
        <f t="shared" si="40"/>
        <v>15115700</v>
      </c>
      <c r="AO27" s="110">
        <f t="shared" si="40"/>
        <v>0</v>
      </c>
      <c r="AP27" s="110"/>
      <c r="AQ27" s="110">
        <f t="shared" si="40"/>
        <v>15115700</v>
      </c>
      <c r="AR27" s="110">
        <f t="shared" si="40"/>
        <v>0</v>
      </c>
      <c r="AS27" s="110">
        <f t="shared" si="40"/>
        <v>15115700</v>
      </c>
      <c r="AT27" s="110">
        <f t="shared" si="40"/>
        <v>0</v>
      </c>
      <c r="AU27" s="110">
        <f t="shared" si="40"/>
        <v>0</v>
      </c>
      <c r="AV27" s="110">
        <f t="shared" si="40"/>
        <v>0</v>
      </c>
      <c r="AW27" s="110">
        <f t="shared" si="40"/>
        <v>0</v>
      </c>
      <c r="AX27" s="110">
        <f t="shared" si="40"/>
        <v>0</v>
      </c>
      <c r="AY27" s="110">
        <f t="shared" si="40"/>
        <v>15115700</v>
      </c>
      <c r="AZ27" s="110">
        <f t="shared" si="40"/>
        <v>0</v>
      </c>
      <c r="BA27" s="110">
        <f t="shared" si="40"/>
        <v>15115700</v>
      </c>
      <c r="BB27" s="110">
        <f t="shared" si="40"/>
        <v>0</v>
      </c>
    </row>
    <row r="28" spans="1:54" s="109" customFormat="1" ht="45" hidden="1" x14ac:dyDescent="0.25">
      <c r="A28" s="111" t="s">
        <v>8</v>
      </c>
      <c r="B28" s="120">
        <v>51</v>
      </c>
      <c r="C28" s="120">
        <v>0</v>
      </c>
      <c r="D28" s="143" t="s">
        <v>139</v>
      </c>
      <c r="E28" s="120">
        <v>851</v>
      </c>
      <c r="F28" s="143" t="s">
        <v>11</v>
      </c>
      <c r="G28" s="143" t="s">
        <v>13</v>
      </c>
      <c r="H28" s="143" t="s">
        <v>259</v>
      </c>
      <c r="I28" s="143" t="s">
        <v>19</v>
      </c>
      <c r="J28" s="110">
        <f>'6.ВС'!J16</f>
        <v>15115700</v>
      </c>
      <c r="K28" s="110">
        <f>'6.ВС'!K16</f>
        <v>0</v>
      </c>
      <c r="L28" s="110">
        <f>'6.ВС'!L16</f>
        <v>15115700</v>
      </c>
      <c r="M28" s="110">
        <f>'6.ВС'!M16</f>
        <v>0</v>
      </c>
      <c r="N28" s="110">
        <f>'6.ВС'!N16</f>
        <v>0</v>
      </c>
      <c r="O28" s="110">
        <f>'6.ВС'!O16</f>
        <v>0</v>
      </c>
      <c r="P28" s="110">
        <f>'6.ВС'!P16</f>
        <v>0</v>
      </c>
      <c r="Q28" s="110">
        <f>'6.ВС'!Q16</f>
        <v>0</v>
      </c>
      <c r="R28" s="110">
        <f>'6.ВС'!R16</f>
        <v>15115700</v>
      </c>
      <c r="S28" s="110">
        <f>'6.ВС'!S16</f>
        <v>0</v>
      </c>
      <c r="T28" s="110">
        <f>'6.ВС'!T16</f>
        <v>15115700</v>
      </c>
      <c r="U28" s="110">
        <f>'6.ВС'!U16</f>
        <v>0</v>
      </c>
      <c r="V28" s="110"/>
      <c r="W28" s="110"/>
      <c r="X28" s="110"/>
      <c r="Y28" s="110"/>
      <c r="Z28" s="110"/>
      <c r="AA28" s="110"/>
      <c r="AB28" s="110"/>
      <c r="AC28" s="110"/>
      <c r="AD28" s="110">
        <f>'6.ВС'!AE16</f>
        <v>15115700</v>
      </c>
      <c r="AE28" s="110">
        <f>'6.ВС'!AF16</f>
        <v>0</v>
      </c>
      <c r="AF28" s="110">
        <f>'6.ВС'!AG16</f>
        <v>15115700</v>
      </c>
      <c r="AG28" s="110">
        <f>'6.ВС'!AH16</f>
        <v>0</v>
      </c>
      <c r="AH28" s="110">
        <f>'6.ВС'!AI16</f>
        <v>0</v>
      </c>
      <c r="AI28" s="110">
        <f>'6.ВС'!AJ16</f>
        <v>0</v>
      </c>
      <c r="AJ28" s="110">
        <f>'6.ВС'!AK16</f>
        <v>0</v>
      </c>
      <c r="AK28" s="110">
        <f>'6.ВС'!AL16</f>
        <v>0</v>
      </c>
      <c r="AL28" s="110">
        <f>'6.ВС'!AM16</f>
        <v>15115700</v>
      </c>
      <c r="AM28" s="110">
        <f>'6.ВС'!AN16</f>
        <v>0</v>
      </c>
      <c r="AN28" s="110">
        <f>'6.ВС'!AO16</f>
        <v>15115700</v>
      </c>
      <c r="AO28" s="110">
        <f>'6.ВС'!AP16</f>
        <v>0</v>
      </c>
      <c r="AP28" s="110"/>
      <c r="AQ28" s="110">
        <f>'6.ВС'!AR16</f>
        <v>15115700</v>
      </c>
      <c r="AR28" s="110">
        <f>'6.ВС'!AS16</f>
        <v>0</v>
      </c>
      <c r="AS28" s="110">
        <f>'6.ВС'!AT16</f>
        <v>15115700</v>
      </c>
      <c r="AT28" s="110">
        <f>'6.ВС'!AU16</f>
        <v>0</v>
      </c>
      <c r="AU28" s="110">
        <f>'6.ВС'!AV16</f>
        <v>0</v>
      </c>
      <c r="AV28" s="110">
        <f>'6.ВС'!AW16</f>
        <v>0</v>
      </c>
      <c r="AW28" s="110">
        <f>'6.ВС'!AX16</f>
        <v>0</v>
      </c>
      <c r="AX28" s="110">
        <f>'6.ВС'!AY16</f>
        <v>0</v>
      </c>
      <c r="AY28" s="110">
        <f>'6.ВС'!AZ16</f>
        <v>15115700</v>
      </c>
      <c r="AZ28" s="110">
        <f>'6.ВС'!BA16</f>
        <v>0</v>
      </c>
      <c r="BA28" s="110">
        <f>'6.ВС'!BB16</f>
        <v>15115700</v>
      </c>
      <c r="BB28" s="110">
        <f>'6.ВС'!BC16</f>
        <v>0</v>
      </c>
    </row>
    <row r="29" spans="1:54" s="109" customFormat="1" ht="48" customHeight="1" x14ac:dyDescent="0.25">
      <c r="A29" s="35" t="s">
        <v>22</v>
      </c>
      <c r="B29" s="120">
        <v>51</v>
      </c>
      <c r="C29" s="120">
        <v>0</v>
      </c>
      <c r="D29" s="143" t="s">
        <v>139</v>
      </c>
      <c r="E29" s="120">
        <v>851</v>
      </c>
      <c r="F29" s="143" t="s">
        <v>11</v>
      </c>
      <c r="G29" s="143" t="s">
        <v>13</v>
      </c>
      <c r="H29" s="143" t="s">
        <v>259</v>
      </c>
      <c r="I29" s="143" t="s">
        <v>23</v>
      </c>
      <c r="J29" s="110">
        <f t="shared" ref="J29:BB29" si="41">J30</f>
        <v>3979100</v>
      </c>
      <c r="K29" s="110">
        <f t="shared" si="41"/>
        <v>0</v>
      </c>
      <c r="L29" s="110">
        <f t="shared" si="41"/>
        <v>3979100</v>
      </c>
      <c r="M29" s="110">
        <f t="shared" si="41"/>
        <v>0</v>
      </c>
      <c r="N29" s="110">
        <f t="shared" si="41"/>
        <v>1838852</v>
      </c>
      <c r="O29" s="110">
        <f t="shared" si="41"/>
        <v>0</v>
      </c>
      <c r="P29" s="110">
        <f t="shared" si="41"/>
        <v>1838852</v>
      </c>
      <c r="Q29" s="110">
        <f t="shared" si="41"/>
        <v>0</v>
      </c>
      <c r="R29" s="110">
        <f t="shared" si="41"/>
        <v>5817952</v>
      </c>
      <c r="S29" s="110">
        <f t="shared" si="41"/>
        <v>0</v>
      </c>
      <c r="T29" s="110">
        <f t="shared" si="41"/>
        <v>5817952</v>
      </c>
      <c r="U29" s="110">
        <f t="shared" si="41"/>
        <v>0</v>
      </c>
      <c r="V29" s="110"/>
      <c r="W29" s="110"/>
      <c r="X29" s="110"/>
      <c r="Y29" s="110"/>
      <c r="Z29" s="110"/>
      <c r="AA29" s="110"/>
      <c r="AB29" s="110"/>
      <c r="AC29" s="110"/>
      <c r="AD29" s="110">
        <f t="shared" si="41"/>
        <v>3979100</v>
      </c>
      <c r="AE29" s="110">
        <f t="shared" si="41"/>
        <v>0</v>
      </c>
      <c r="AF29" s="110">
        <f t="shared" si="41"/>
        <v>3979100</v>
      </c>
      <c r="AG29" s="110">
        <f t="shared" si="41"/>
        <v>0</v>
      </c>
      <c r="AH29" s="110">
        <f t="shared" si="41"/>
        <v>0</v>
      </c>
      <c r="AI29" s="110">
        <f t="shared" si="41"/>
        <v>0</v>
      </c>
      <c r="AJ29" s="110">
        <f t="shared" si="41"/>
        <v>0</v>
      </c>
      <c r="AK29" s="110">
        <f t="shared" si="41"/>
        <v>0</v>
      </c>
      <c r="AL29" s="110">
        <f t="shared" si="41"/>
        <v>3979100</v>
      </c>
      <c r="AM29" s="110">
        <f t="shared" si="41"/>
        <v>0</v>
      </c>
      <c r="AN29" s="110">
        <f t="shared" si="41"/>
        <v>3979100</v>
      </c>
      <c r="AO29" s="110">
        <f t="shared" si="41"/>
        <v>0</v>
      </c>
      <c r="AP29" s="110"/>
      <c r="AQ29" s="110">
        <f t="shared" si="41"/>
        <v>3979100</v>
      </c>
      <c r="AR29" s="110">
        <f t="shared" si="41"/>
        <v>0</v>
      </c>
      <c r="AS29" s="110">
        <f t="shared" si="41"/>
        <v>3979100</v>
      </c>
      <c r="AT29" s="110">
        <f t="shared" si="41"/>
        <v>0</v>
      </c>
      <c r="AU29" s="110">
        <f t="shared" si="41"/>
        <v>0</v>
      </c>
      <c r="AV29" s="110">
        <f t="shared" si="41"/>
        <v>0</v>
      </c>
      <c r="AW29" s="110">
        <f t="shared" si="41"/>
        <v>0</v>
      </c>
      <c r="AX29" s="110">
        <f t="shared" si="41"/>
        <v>0</v>
      </c>
      <c r="AY29" s="110">
        <f t="shared" si="41"/>
        <v>3979100</v>
      </c>
      <c r="AZ29" s="110">
        <f t="shared" si="41"/>
        <v>0</v>
      </c>
      <c r="BA29" s="110">
        <f t="shared" si="41"/>
        <v>3979100</v>
      </c>
      <c r="BB29" s="110">
        <f t="shared" si="41"/>
        <v>0</v>
      </c>
    </row>
    <row r="30" spans="1:54" s="109" customFormat="1" ht="60" x14ac:dyDescent="0.25">
      <c r="A30" s="35" t="s">
        <v>9</v>
      </c>
      <c r="B30" s="120">
        <v>51</v>
      </c>
      <c r="C30" s="120">
        <v>0</v>
      </c>
      <c r="D30" s="143" t="s">
        <v>139</v>
      </c>
      <c r="E30" s="120">
        <v>851</v>
      </c>
      <c r="F30" s="143" t="s">
        <v>11</v>
      </c>
      <c r="G30" s="143" t="s">
        <v>13</v>
      </c>
      <c r="H30" s="143" t="s">
        <v>259</v>
      </c>
      <c r="I30" s="143" t="s">
        <v>24</v>
      </c>
      <c r="J30" s="110">
        <f>'6.ВС'!J18</f>
        <v>3979100</v>
      </c>
      <c r="K30" s="110">
        <f>'6.ВС'!K18</f>
        <v>0</v>
      </c>
      <c r="L30" s="110">
        <f>'6.ВС'!L18</f>
        <v>3979100</v>
      </c>
      <c r="M30" s="110">
        <f>'6.ВС'!M18</f>
        <v>0</v>
      </c>
      <c r="N30" s="110">
        <f>'6.ВС'!N18</f>
        <v>1838852</v>
      </c>
      <c r="O30" s="110">
        <f>'6.ВС'!O18</f>
        <v>0</v>
      </c>
      <c r="P30" s="110">
        <f>'6.ВС'!P18</f>
        <v>1838852</v>
      </c>
      <c r="Q30" s="110">
        <f>'6.ВС'!Q18</f>
        <v>0</v>
      </c>
      <c r="R30" s="110">
        <f>'6.ВС'!R18</f>
        <v>5817952</v>
      </c>
      <c r="S30" s="110">
        <f>'6.ВС'!S18</f>
        <v>0</v>
      </c>
      <c r="T30" s="110">
        <f>'6.ВС'!T18</f>
        <v>5817952</v>
      </c>
      <c r="U30" s="110">
        <f>'6.ВС'!U18</f>
        <v>0</v>
      </c>
      <c r="V30" s="110"/>
      <c r="W30" s="110"/>
      <c r="X30" s="110"/>
      <c r="Y30" s="110"/>
      <c r="Z30" s="110"/>
      <c r="AA30" s="110"/>
      <c r="AB30" s="110"/>
      <c r="AC30" s="110"/>
      <c r="AD30" s="110">
        <f>'6.ВС'!AE18</f>
        <v>3979100</v>
      </c>
      <c r="AE30" s="110">
        <f>'6.ВС'!AF18</f>
        <v>0</v>
      </c>
      <c r="AF30" s="110">
        <f>'6.ВС'!AG18</f>
        <v>3979100</v>
      </c>
      <c r="AG30" s="110">
        <f>'6.ВС'!AH18</f>
        <v>0</v>
      </c>
      <c r="AH30" s="110">
        <f>'6.ВС'!AI18</f>
        <v>0</v>
      </c>
      <c r="AI30" s="110">
        <f>'6.ВС'!AJ18</f>
        <v>0</v>
      </c>
      <c r="AJ30" s="110">
        <f>'6.ВС'!AK18</f>
        <v>0</v>
      </c>
      <c r="AK30" s="110">
        <f>'6.ВС'!AL18</f>
        <v>0</v>
      </c>
      <c r="AL30" s="110">
        <f>'6.ВС'!AM18</f>
        <v>3979100</v>
      </c>
      <c r="AM30" s="110">
        <f>'6.ВС'!AN18</f>
        <v>0</v>
      </c>
      <c r="AN30" s="110">
        <f>'6.ВС'!AO18</f>
        <v>3979100</v>
      </c>
      <c r="AO30" s="110">
        <f>'6.ВС'!AP18</f>
        <v>0</v>
      </c>
      <c r="AP30" s="110"/>
      <c r="AQ30" s="110">
        <f>'6.ВС'!AR18</f>
        <v>3979100</v>
      </c>
      <c r="AR30" s="110">
        <f>'6.ВС'!AS18</f>
        <v>0</v>
      </c>
      <c r="AS30" s="110">
        <f>'6.ВС'!AT18</f>
        <v>3979100</v>
      </c>
      <c r="AT30" s="110">
        <f>'6.ВС'!AU18</f>
        <v>0</v>
      </c>
      <c r="AU30" s="110">
        <f>'6.ВС'!AV18</f>
        <v>0</v>
      </c>
      <c r="AV30" s="110">
        <f>'6.ВС'!AW18</f>
        <v>0</v>
      </c>
      <c r="AW30" s="110">
        <f>'6.ВС'!AX18</f>
        <v>0</v>
      </c>
      <c r="AX30" s="110">
        <f>'6.ВС'!AY18</f>
        <v>0</v>
      </c>
      <c r="AY30" s="110">
        <f>'6.ВС'!AZ18</f>
        <v>3979100</v>
      </c>
      <c r="AZ30" s="110">
        <f>'6.ВС'!BA18</f>
        <v>0</v>
      </c>
      <c r="BA30" s="110">
        <f>'6.ВС'!BB18</f>
        <v>3979100</v>
      </c>
      <c r="BB30" s="110">
        <f>'6.ВС'!BC18</f>
        <v>0</v>
      </c>
    </row>
    <row r="31" spans="1:54" s="109" customFormat="1" hidden="1" x14ac:dyDescent="0.25">
      <c r="A31" s="35" t="s">
        <v>25</v>
      </c>
      <c r="B31" s="120">
        <v>51</v>
      </c>
      <c r="C31" s="120">
        <v>0</v>
      </c>
      <c r="D31" s="143" t="s">
        <v>139</v>
      </c>
      <c r="E31" s="120">
        <v>851</v>
      </c>
      <c r="F31" s="143" t="s">
        <v>11</v>
      </c>
      <c r="G31" s="143" t="s">
        <v>13</v>
      </c>
      <c r="H31" s="143" t="s">
        <v>259</v>
      </c>
      <c r="I31" s="143" t="s">
        <v>26</v>
      </c>
      <c r="J31" s="110">
        <f t="shared" ref="J31:BB31" si="42">J32</f>
        <v>152700</v>
      </c>
      <c r="K31" s="110">
        <f t="shared" si="42"/>
        <v>0</v>
      </c>
      <c r="L31" s="110">
        <f t="shared" si="42"/>
        <v>152700</v>
      </c>
      <c r="M31" s="110">
        <f t="shared" si="42"/>
        <v>0</v>
      </c>
      <c r="N31" s="110">
        <f t="shared" si="42"/>
        <v>0</v>
      </c>
      <c r="O31" s="110">
        <f t="shared" si="42"/>
        <v>0</v>
      </c>
      <c r="P31" s="110">
        <f t="shared" si="42"/>
        <v>0</v>
      </c>
      <c r="Q31" s="110">
        <f t="shared" si="42"/>
        <v>0</v>
      </c>
      <c r="R31" s="110">
        <f t="shared" si="42"/>
        <v>152700</v>
      </c>
      <c r="S31" s="110">
        <f t="shared" si="42"/>
        <v>0</v>
      </c>
      <c r="T31" s="110">
        <f t="shared" si="42"/>
        <v>152700</v>
      </c>
      <c r="U31" s="110">
        <f t="shared" si="42"/>
        <v>0</v>
      </c>
      <c r="V31" s="110"/>
      <c r="W31" s="110"/>
      <c r="X31" s="110"/>
      <c r="Y31" s="110"/>
      <c r="Z31" s="110"/>
      <c r="AA31" s="110"/>
      <c r="AB31" s="110"/>
      <c r="AC31" s="110"/>
      <c r="AD31" s="110">
        <f t="shared" si="42"/>
        <v>152700</v>
      </c>
      <c r="AE31" s="110">
        <f t="shared" si="42"/>
        <v>0</v>
      </c>
      <c r="AF31" s="110">
        <f t="shared" si="42"/>
        <v>152700</v>
      </c>
      <c r="AG31" s="110">
        <f t="shared" si="42"/>
        <v>0</v>
      </c>
      <c r="AH31" s="110">
        <f t="shared" si="42"/>
        <v>0</v>
      </c>
      <c r="AI31" s="110">
        <f t="shared" si="42"/>
        <v>0</v>
      </c>
      <c r="AJ31" s="110">
        <f t="shared" si="42"/>
        <v>0</v>
      </c>
      <c r="AK31" s="110">
        <f t="shared" si="42"/>
        <v>0</v>
      </c>
      <c r="AL31" s="110">
        <f t="shared" si="42"/>
        <v>152700</v>
      </c>
      <c r="AM31" s="110">
        <f t="shared" si="42"/>
        <v>0</v>
      </c>
      <c r="AN31" s="110">
        <f t="shared" si="42"/>
        <v>152700</v>
      </c>
      <c r="AO31" s="110">
        <f t="shared" si="42"/>
        <v>0</v>
      </c>
      <c r="AP31" s="110"/>
      <c r="AQ31" s="110">
        <f t="shared" si="42"/>
        <v>152700</v>
      </c>
      <c r="AR31" s="110">
        <f t="shared" si="42"/>
        <v>0</v>
      </c>
      <c r="AS31" s="110">
        <f t="shared" si="42"/>
        <v>152700</v>
      </c>
      <c r="AT31" s="110">
        <f t="shared" si="42"/>
        <v>0</v>
      </c>
      <c r="AU31" s="110">
        <f t="shared" si="42"/>
        <v>0</v>
      </c>
      <c r="AV31" s="110">
        <f t="shared" si="42"/>
        <v>0</v>
      </c>
      <c r="AW31" s="110">
        <f t="shared" si="42"/>
        <v>0</v>
      </c>
      <c r="AX31" s="110">
        <f t="shared" si="42"/>
        <v>0</v>
      </c>
      <c r="AY31" s="110">
        <f t="shared" si="42"/>
        <v>152700</v>
      </c>
      <c r="AZ31" s="110">
        <f t="shared" si="42"/>
        <v>0</v>
      </c>
      <c r="BA31" s="110">
        <f t="shared" si="42"/>
        <v>152700</v>
      </c>
      <c r="BB31" s="110">
        <f t="shared" si="42"/>
        <v>0</v>
      </c>
    </row>
    <row r="32" spans="1:54" s="109" customFormat="1" ht="30" hidden="1" x14ac:dyDescent="0.25">
      <c r="A32" s="35" t="s">
        <v>27</v>
      </c>
      <c r="B32" s="120">
        <v>51</v>
      </c>
      <c r="C32" s="120">
        <v>0</v>
      </c>
      <c r="D32" s="143" t="s">
        <v>139</v>
      </c>
      <c r="E32" s="120">
        <v>851</v>
      </c>
      <c r="F32" s="143" t="s">
        <v>11</v>
      </c>
      <c r="G32" s="143" t="s">
        <v>13</v>
      </c>
      <c r="H32" s="143" t="s">
        <v>259</v>
      </c>
      <c r="I32" s="143" t="s">
        <v>28</v>
      </c>
      <c r="J32" s="110">
        <f>'6.ВС'!J20</f>
        <v>152700</v>
      </c>
      <c r="K32" s="110">
        <f>'6.ВС'!K20</f>
        <v>0</v>
      </c>
      <c r="L32" s="110">
        <f>'6.ВС'!L20</f>
        <v>152700</v>
      </c>
      <c r="M32" s="110">
        <f>'6.ВС'!M20</f>
        <v>0</v>
      </c>
      <c r="N32" s="110">
        <f>'6.ВС'!N20</f>
        <v>0</v>
      </c>
      <c r="O32" s="110">
        <f>'6.ВС'!O20</f>
        <v>0</v>
      </c>
      <c r="P32" s="110">
        <f>'6.ВС'!P20</f>
        <v>0</v>
      </c>
      <c r="Q32" s="110">
        <f>'6.ВС'!Q20</f>
        <v>0</v>
      </c>
      <c r="R32" s="110">
        <f>'6.ВС'!R20</f>
        <v>152700</v>
      </c>
      <c r="S32" s="110">
        <f>'6.ВС'!S20</f>
        <v>0</v>
      </c>
      <c r="T32" s="110">
        <f>'6.ВС'!T20</f>
        <v>152700</v>
      </c>
      <c r="U32" s="110">
        <f>'6.ВС'!U20</f>
        <v>0</v>
      </c>
      <c r="V32" s="110"/>
      <c r="W32" s="110"/>
      <c r="X32" s="110"/>
      <c r="Y32" s="110"/>
      <c r="Z32" s="110"/>
      <c r="AA32" s="110"/>
      <c r="AB32" s="110"/>
      <c r="AC32" s="110"/>
      <c r="AD32" s="110">
        <f>'6.ВС'!AE20</f>
        <v>152700</v>
      </c>
      <c r="AE32" s="110">
        <f>'6.ВС'!AF20</f>
        <v>0</v>
      </c>
      <c r="AF32" s="110">
        <f>'6.ВС'!AG20</f>
        <v>152700</v>
      </c>
      <c r="AG32" s="110">
        <f>'6.ВС'!AH20</f>
        <v>0</v>
      </c>
      <c r="AH32" s="110">
        <f>'6.ВС'!AI20</f>
        <v>0</v>
      </c>
      <c r="AI32" s="110">
        <f>'6.ВС'!AJ20</f>
        <v>0</v>
      </c>
      <c r="AJ32" s="110">
        <f>'6.ВС'!AK20</f>
        <v>0</v>
      </c>
      <c r="AK32" s="110">
        <f>'6.ВС'!AL20</f>
        <v>0</v>
      </c>
      <c r="AL32" s="110">
        <f>'6.ВС'!AM20</f>
        <v>152700</v>
      </c>
      <c r="AM32" s="110">
        <f>'6.ВС'!AN20</f>
        <v>0</v>
      </c>
      <c r="AN32" s="110">
        <f>'6.ВС'!AO20</f>
        <v>152700</v>
      </c>
      <c r="AO32" s="110">
        <f>'6.ВС'!AP20</f>
        <v>0</v>
      </c>
      <c r="AP32" s="110"/>
      <c r="AQ32" s="110">
        <f>'6.ВС'!AR20</f>
        <v>152700</v>
      </c>
      <c r="AR32" s="110">
        <f>'6.ВС'!AS20</f>
        <v>0</v>
      </c>
      <c r="AS32" s="110">
        <f>'6.ВС'!AT20</f>
        <v>152700</v>
      </c>
      <c r="AT32" s="110">
        <f>'6.ВС'!AU20</f>
        <v>0</v>
      </c>
      <c r="AU32" s="110">
        <f>'6.ВС'!AV20</f>
        <v>0</v>
      </c>
      <c r="AV32" s="110">
        <f>'6.ВС'!AW20</f>
        <v>0</v>
      </c>
      <c r="AW32" s="110">
        <f>'6.ВС'!AX20</f>
        <v>0</v>
      </c>
      <c r="AX32" s="110">
        <f>'6.ВС'!AY20</f>
        <v>0</v>
      </c>
      <c r="AY32" s="110">
        <f>'6.ВС'!AZ20</f>
        <v>152700</v>
      </c>
      <c r="AZ32" s="110">
        <f>'6.ВС'!BA20</f>
        <v>0</v>
      </c>
      <c r="BA32" s="110">
        <f>'6.ВС'!BB20</f>
        <v>152700</v>
      </c>
      <c r="BB32" s="110">
        <f>'6.ВС'!BC20</f>
        <v>0</v>
      </c>
    </row>
    <row r="33" spans="1:54" s="109" customFormat="1" ht="45" hidden="1" x14ac:dyDescent="0.25">
      <c r="A33" s="155" t="s">
        <v>337</v>
      </c>
      <c r="B33" s="120">
        <v>51</v>
      </c>
      <c r="C33" s="120">
        <v>0</v>
      </c>
      <c r="D33" s="143" t="s">
        <v>139</v>
      </c>
      <c r="E33" s="120">
        <v>851</v>
      </c>
      <c r="F33" s="143" t="s">
        <v>11</v>
      </c>
      <c r="G33" s="143" t="s">
        <v>13</v>
      </c>
      <c r="H33" s="143" t="s">
        <v>261</v>
      </c>
      <c r="I33" s="143"/>
      <c r="J33" s="110">
        <f t="shared" ref="J33:BB34" si="43">J34</f>
        <v>200000</v>
      </c>
      <c r="K33" s="110">
        <f t="shared" si="43"/>
        <v>0</v>
      </c>
      <c r="L33" s="110">
        <f t="shared" si="43"/>
        <v>200000</v>
      </c>
      <c r="M33" s="110">
        <f t="shared" si="43"/>
        <v>0</v>
      </c>
      <c r="N33" s="110">
        <f t="shared" si="43"/>
        <v>0</v>
      </c>
      <c r="O33" s="110">
        <f t="shared" si="43"/>
        <v>0</v>
      </c>
      <c r="P33" s="110">
        <f t="shared" si="43"/>
        <v>0</v>
      </c>
      <c r="Q33" s="110">
        <f t="shared" si="43"/>
        <v>0</v>
      </c>
      <c r="R33" s="110">
        <f t="shared" si="43"/>
        <v>200000</v>
      </c>
      <c r="S33" s="110">
        <f t="shared" si="43"/>
        <v>0</v>
      </c>
      <c r="T33" s="110">
        <f t="shared" si="43"/>
        <v>200000</v>
      </c>
      <c r="U33" s="110">
        <f t="shared" si="43"/>
        <v>0</v>
      </c>
      <c r="V33" s="110"/>
      <c r="W33" s="110"/>
      <c r="X33" s="110"/>
      <c r="Y33" s="110"/>
      <c r="Z33" s="110"/>
      <c r="AA33" s="110"/>
      <c r="AB33" s="110"/>
      <c r="AC33" s="110"/>
      <c r="AD33" s="110">
        <f t="shared" si="43"/>
        <v>200000</v>
      </c>
      <c r="AE33" s="110">
        <f t="shared" si="43"/>
        <v>0</v>
      </c>
      <c r="AF33" s="110">
        <f t="shared" si="43"/>
        <v>200000</v>
      </c>
      <c r="AG33" s="110">
        <f t="shared" si="43"/>
        <v>0</v>
      </c>
      <c r="AH33" s="110">
        <f t="shared" si="43"/>
        <v>0</v>
      </c>
      <c r="AI33" s="110">
        <f t="shared" si="43"/>
        <v>0</v>
      </c>
      <c r="AJ33" s="110">
        <f t="shared" si="43"/>
        <v>0</v>
      </c>
      <c r="AK33" s="110">
        <f t="shared" si="43"/>
        <v>0</v>
      </c>
      <c r="AL33" s="110">
        <f t="shared" si="43"/>
        <v>200000</v>
      </c>
      <c r="AM33" s="110">
        <f t="shared" si="43"/>
        <v>0</v>
      </c>
      <c r="AN33" s="110">
        <f t="shared" si="43"/>
        <v>200000</v>
      </c>
      <c r="AO33" s="110">
        <f t="shared" si="43"/>
        <v>0</v>
      </c>
      <c r="AP33" s="110"/>
      <c r="AQ33" s="110">
        <f t="shared" si="43"/>
        <v>200000</v>
      </c>
      <c r="AR33" s="110">
        <f t="shared" si="43"/>
        <v>0</v>
      </c>
      <c r="AS33" s="110">
        <f t="shared" si="43"/>
        <v>200000</v>
      </c>
      <c r="AT33" s="110">
        <f t="shared" si="43"/>
        <v>0</v>
      </c>
      <c r="AU33" s="110">
        <f t="shared" si="43"/>
        <v>0</v>
      </c>
      <c r="AV33" s="110">
        <f t="shared" si="43"/>
        <v>0</v>
      </c>
      <c r="AW33" s="110">
        <f t="shared" si="43"/>
        <v>0</v>
      </c>
      <c r="AX33" s="110">
        <f t="shared" si="43"/>
        <v>0</v>
      </c>
      <c r="AY33" s="110">
        <f t="shared" si="43"/>
        <v>200000</v>
      </c>
      <c r="AZ33" s="110">
        <f t="shared" si="43"/>
        <v>0</v>
      </c>
      <c r="BA33" s="110">
        <f t="shared" si="43"/>
        <v>200000</v>
      </c>
      <c r="BB33" s="110">
        <f t="shared" si="43"/>
        <v>0</v>
      </c>
    </row>
    <row r="34" spans="1:54" s="109" customFormat="1" ht="45.75" hidden="1" customHeight="1" x14ac:dyDescent="0.25">
      <c r="A34" s="35" t="s">
        <v>22</v>
      </c>
      <c r="B34" s="120">
        <v>51</v>
      </c>
      <c r="C34" s="120">
        <v>0</v>
      </c>
      <c r="D34" s="143" t="s">
        <v>139</v>
      </c>
      <c r="E34" s="120">
        <v>851</v>
      </c>
      <c r="F34" s="143" t="s">
        <v>11</v>
      </c>
      <c r="G34" s="143" t="s">
        <v>13</v>
      </c>
      <c r="H34" s="143" t="s">
        <v>261</v>
      </c>
      <c r="I34" s="143" t="s">
        <v>23</v>
      </c>
      <c r="J34" s="110">
        <f t="shared" si="43"/>
        <v>200000</v>
      </c>
      <c r="K34" s="110">
        <f t="shared" si="43"/>
        <v>0</v>
      </c>
      <c r="L34" s="110">
        <f t="shared" si="43"/>
        <v>200000</v>
      </c>
      <c r="M34" s="110">
        <f t="shared" si="43"/>
        <v>0</v>
      </c>
      <c r="N34" s="110">
        <f t="shared" si="43"/>
        <v>0</v>
      </c>
      <c r="O34" s="110">
        <f t="shared" si="43"/>
        <v>0</v>
      </c>
      <c r="P34" s="110">
        <f t="shared" si="43"/>
        <v>0</v>
      </c>
      <c r="Q34" s="110">
        <f t="shared" si="43"/>
        <v>0</v>
      </c>
      <c r="R34" s="110">
        <f t="shared" si="43"/>
        <v>200000</v>
      </c>
      <c r="S34" s="110">
        <f t="shared" si="43"/>
        <v>0</v>
      </c>
      <c r="T34" s="110">
        <f t="shared" si="43"/>
        <v>200000</v>
      </c>
      <c r="U34" s="110">
        <f t="shared" si="43"/>
        <v>0</v>
      </c>
      <c r="V34" s="110"/>
      <c r="W34" s="110"/>
      <c r="X34" s="110"/>
      <c r="Y34" s="110"/>
      <c r="Z34" s="110"/>
      <c r="AA34" s="110"/>
      <c r="AB34" s="110"/>
      <c r="AC34" s="110"/>
      <c r="AD34" s="110">
        <f t="shared" si="43"/>
        <v>200000</v>
      </c>
      <c r="AE34" s="110">
        <f t="shared" si="43"/>
        <v>0</v>
      </c>
      <c r="AF34" s="110">
        <f t="shared" si="43"/>
        <v>200000</v>
      </c>
      <c r="AG34" s="110">
        <f t="shared" si="43"/>
        <v>0</v>
      </c>
      <c r="AH34" s="110">
        <f t="shared" si="43"/>
        <v>0</v>
      </c>
      <c r="AI34" s="110">
        <f t="shared" si="43"/>
        <v>0</v>
      </c>
      <c r="AJ34" s="110">
        <f t="shared" si="43"/>
        <v>0</v>
      </c>
      <c r="AK34" s="110">
        <f t="shared" si="43"/>
        <v>0</v>
      </c>
      <c r="AL34" s="110">
        <f t="shared" si="43"/>
        <v>200000</v>
      </c>
      <c r="AM34" s="110">
        <f t="shared" si="43"/>
        <v>0</v>
      </c>
      <c r="AN34" s="110">
        <f t="shared" si="43"/>
        <v>200000</v>
      </c>
      <c r="AO34" s="110">
        <f t="shared" si="43"/>
        <v>0</v>
      </c>
      <c r="AP34" s="110"/>
      <c r="AQ34" s="110">
        <f t="shared" si="43"/>
        <v>200000</v>
      </c>
      <c r="AR34" s="110">
        <f t="shared" si="43"/>
        <v>0</v>
      </c>
      <c r="AS34" s="110">
        <f t="shared" si="43"/>
        <v>200000</v>
      </c>
      <c r="AT34" s="110">
        <f t="shared" si="43"/>
        <v>0</v>
      </c>
      <c r="AU34" s="110">
        <f t="shared" si="43"/>
        <v>0</v>
      </c>
      <c r="AV34" s="110">
        <f t="shared" si="43"/>
        <v>0</v>
      </c>
      <c r="AW34" s="110">
        <f t="shared" si="43"/>
        <v>0</v>
      </c>
      <c r="AX34" s="110">
        <f t="shared" si="43"/>
        <v>0</v>
      </c>
      <c r="AY34" s="110">
        <f t="shared" si="43"/>
        <v>200000</v>
      </c>
      <c r="AZ34" s="110">
        <f t="shared" si="43"/>
        <v>0</v>
      </c>
      <c r="BA34" s="110">
        <f t="shared" si="43"/>
        <v>200000</v>
      </c>
      <c r="BB34" s="110">
        <f t="shared" si="43"/>
        <v>0</v>
      </c>
    </row>
    <row r="35" spans="1:54" s="109" customFormat="1" ht="60" hidden="1" x14ac:dyDescent="0.25">
      <c r="A35" s="35" t="s">
        <v>9</v>
      </c>
      <c r="B35" s="120">
        <v>51</v>
      </c>
      <c r="C35" s="120">
        <v>0</v>
      </c>
      <c r="D35" s="143" t="s">
        <v>139</v>
      </c>
      <c r="E35" s="120">
        <v>851</v>
      </c>
      <c r="F35" s="143" t="s">
        <v>11</v>
      </c>
      <c r="G35" s="143" t="s">
        <v>13</v>
      </c>
      <c r="H35" s="143" t="s">
        <v>261</v>
      </c>
      <c r="I35" s="143" t="s">
        <v>24</v>
      </c>
      <c r="J35" s="110">
        <f>'6.ВС'!J23</f>
        <v>200000</v>
      </c>
      <c r="K35" s="110">
        <f>'6.ВС'!K23</f>
        <v>0</v>
      </c>
      <c r="L35" s="110">
        <f>'6.ВС'!L23</f>
        <v>200000</v>
      </c>
      <c r="M35" s="110">
        <f>'6.ВС'!M23</f>
        <v>0</v>
      </c>
      <c r="N35" s="110">
        <f>'6.ВС'!N23</f>
        <v>0</v>
      </c>
      <c r="O35" s="110">
        <f>'6.ВС'!O23</f>
        <v>0</v>
      </c>
      <c r="P35" s="110">
        <f>'6.ВС'!P23</f>
        <v>0</v>
      </c>
      <c r="Q35" s="110">
        <f>'6.ВС'!Q23</f>
        <v>0</v>
      </c>
      <c r="R35" s="110">
        <f>'6.ВС'!R23</f>
        <v>200000</v>
      </c>
      <c r="S35" s="110">
        <f>'6.ВС'!S23</f>
        <v>0</v>
      </c>
      <c r="T35" s="110">
        <f>'6.ВС'!T23</f>
        <v>200000</v>
      </c>
      <c r="U35" s="110">
        <f>'6.ВС'!U23</f>
        <v>0</v>
      </c>
      <c r="V35" s="110"/>
      <c r="W35" s="110"/>
      <c r="X35" s="110"/>
      <c r="Y35" s="110"/>
      <c r="Z35" s="110"/>
      <c r="AA35" s="110"/>
      <c r="AB35" s="110"/>
      <c r="AC35" s="110"/>
      <c r="AD35" s="110">
        <f>'6.ВС'!AE23</f>
        <v>200000</v>
      </c>
      <c r="AE35" s="110">
        <f>'6.ВС'!AF23</f>
        <v>0</v>
      </c>
      <c r="AF35" s="110">
        <f>'6.ВС'!AG23</f>
        <v>200000</v>
      </c>
      <c r="AG35" s="110">
        <f>'6.ВС'!AH23</f>
        <v>0</v>
      </c>
      <c r="AH35" s="110">
        <f>'6.ВС'!AI23</f>
        <v>0</v>
      </c>
      <c r="AI35" s="110">
        <f>'6.ВС'!AJ23</f>
        <v>0</v>
      </c>
      <c r="AJ35" s="110">
        <f>'6.ВС'!AK23</f>
        <v>0</v>
      </c>
      <c r="AK35" s="110">
        <f>'6.ВС'!AL23</f>
        <v>0</v>
      </c>
      <c r="AL35" s="110">
        <f>'6.ВС'!AM23</f>
        <v>200000</v>
      </c>
      <c r="AM35" s="110">
        <f>'6.ВС'!AN23</f>
        <v>0</v>
      </c>
      <c r="AN35" s="110">
        <f>'6.ВС'!AO23</f>
        <v>200000</v>
      </c>
      <c r="AO35" s="110">
        <f>'6.ВС'!AP23</f>
        <v>0</v>
      </c>
      <c r="AP35" s="110"/>
      <c r="AQ35" s="110">
        <f>'6.ВС'!AR23</f>
        <v>200000</v>
      </c>
      <c r="AR35" s="110">
        <f>'6.ВС'!AS23</f>
        <v>0</v>
      </c>
      <c r="AS35" s="110">
        <f>'6.ВС'!AT23</f>
        <v>200000</v>
      </c>
      <c r="AT35" s="110">
        <f>'6.ВС'!AU23</f>
        <v>0</v>
      </c>
      <c r="AU35" s="110">
        <f>'6.ВС'!AV23</f>
        <v>0</v>
      </c>
      <c r="AV35" s="110">
        <f>'6.ВС'!AW23</f>
        <v>0</v>
      </c>
      <c r="AW35" s="110">
        <f>'6.ВС'!AX23</f>
        <v>0</v>
      </c>
      <c r="AX35" s="110">
        <f>'6.ВС'!AY23</f>
        <v>0</v>
      </c>
      <c r="AY35" s="110">
        <f>'6.ВС'!AZ23</f>
        <v>200000</v>
      </c>
      <c r="AZ35" s="110">
        <f>'6.ВС'!BA23</f>
        <v>0</v>
      </c>
      <c r="BA35" s="110">
        <f>'6.ВС'!BB23</f>
        <v>200000</v>
      </c>
      <c r="BB35" s="110">
        <f>'6.ВС'!BC23</f>
        <v>0</v>
      </c>
    </row>
    <row r="36" spans="1:54" s="109" customFormat="1" ht="45" x14ac:dyDescent="0.25">
      <c r="A36" s="155" t="s">
        <v>46</v>
      </c>
      <c r="B36" s="120">
        <v>51</v>
      </c>
      <c r="C36" s="120">
        <v>0</v>
      </c>
      <c r="D36" s="143" t="s">
        <v>139</v>
      </c>
      <c r="E36" s="120">
        <v>851</v>
      </c>
      <c r="F36" s="143" t="s">
        <v>17</v>
      </c>
      <c r="G36" s="148" t="s">
        <v>39</v>
      </c>
      <c r="H36" s="148" t="s">
        <v>263</v>
      </c>
      <c r="I36" s="143"/>
      <c r="J36" s="110">
        <f t="shared" ref="J36:BB37" si="44">J37</f>
        <v>87500</v>
      </c>
      <c r="K36" s="110">
        <f t="shared" si="44"/>
        <v>0</v>
      </c>
      <c r="L36" s="110">
        <f t="shared" si="44"/>
        <v>87500</v>
      </c>
      <c r="M36" s="110">
        <f t="shared" si="44"/>
        <v>0</v>
      </c>
      <c r="N36" s="110">
        <f t="shared" si="44"/>
        <v>423000</v>
      </c>
      <c r="O36" s="110">
        <f t="shared" si="44"/>
        <v>0</v>
      </c>
      <c r="P36" s="110">
        <f t="shared" si="44"/>
        <v>423000</v>
      </c>
      <c r="Q36" s="110">
        <f t="shared" si="44"/>
        <v>0</v>
      </c>
      <c r="R36" s="110">
        <f t="shared" si="44"/>
        <v>510500</v>
      </c>
      <c r="S36" s="110">
        <f t="shared" si="44"/>
        <v>0</v>
      </c>
      <c r="T36" s="110">
        <f t="shared" si="44"/>
        <v>510500</v>
      </c>
      <c r="U36" s="110">
        <f t="shared" si="44"/>
        <v>0</v>
      </c>
      <c r="V36" s="110"/>
      <c r="W36" s="110"/>
      <c r="X36" s="110"/>
      <c r="Y36" s="110"/>
      <c r="Z36" s="110"/>
      <c r="AA36" s="110"/>
      <c r="AB36" s="110"/>
      <c r="AC36" s="110"/>
      <c r="AD36" s="110">
        <f t="shared" si="44"/>
        <v>0</v>
      </c>
      <c r="AE36" s="110">
        <f t="shared" si="44"/>
        <v>0</v>
      </c>
      <c r="AF36" s="110">
        <f t="shared" si="44"/>
        <v>0</v>
      </c>
      <c r="AG36" s="110">
        <f t="shared" si="44"/>
        <v>0</v>
      </c>
      <c r="AH36" s="110">
        <f t="shared" si="44"/>
        <v>0</v>
      </c>
      <c r="AI36" s="110">
        <f t="shared" si="44"/>
        <v>0</v>
      </c>
      <c r="AJ36" s="110">
        <f t="shared" si="44"/>
        <v>0</v>
      </c>
      <c r="AK36" s="110">
        <f t="shared" si="44"/>
        <v>0</v>
      </c>
      <c r="AL36" s="110">
        <f t="shared" si="44"/>
        <v>0</v>
      </c>
      <c r="AM36" s="110">
        <f t="shared" si="44"/>
        <v>0</v>
      </c>
      <c r="AN36" s="110">
        <f t="shared" si="44"/>
        <v>0</v>
      </c>
      <c r="AO36" s="110">
        <f t="shared" si="44"/>
        <v>0</v>
      </c>
      <c r="AP36" s="110"/>
      <c r="AQ36" s="110">
        <f t="shared" si="44"/>
        <v>0</v>
      </c>
      <c r="AR36" s="110">
        <f t="shared" si="44"/>
        <v>0</v>
      </c>
      <c r="AS36" s="110">
        <f t="shared" si="44"/>
        <v>0</v>
      </c>
      <c r="AT36" s="110">
        <f t="shared" si="44"/>
        <v>0</v>
      </c>
      <c r="AU36" s="110">
        <f t="shared" si="44"/>
        <v>0</v>
      </c>
      <c r="AV36" s="110">
        <f t="shared" si="44"/>
        <v>0</v>
      </c>
      <c r="AW36" s="110">
        <f t="shared" si="44"/>
        <v>0</v>
      </c>
      <c r="AX36" s="110">
        <f t="shared" si="44"/>
        <v>0</v>
      </c>
      <c r="AY36" s="110">
        <f t="shared" si="44"/>
        <v>0</v>
      </c>
      <c r="AZ36" s="110">
        <f t="shared" si="44"/>
        <v>0</v>
      </c>
      <c r="BA36" s="110">
        <f t="shared" si="44"/>
        <v>0</v>
      </c>
      <c r="BB36" s="110">
        <f t="shared" si="44"/>
        <v>0</v>
      </c>
    </row>
    <row r="37" spans="1:54" s="109" customFormat="1" ht="48.75" customHeight="1" x14ac:dyDescent="0.25">
      <c r="A37" s="35" t="s">
        <v>22</v>
      </c>
      <c r="B37" s="120">
        <v>51</v>
      </c>
      <c r="C37" s="120">
        <v>0</v>
      </c>
      <c r="D37" s="143" t="s">
        <v>139</v>
      </c>
      <c r="E37" s="120">
        <v>851</v>
      </c>
      <c r="F37" s="143" t="s">
        <v>11</v>
      </c>
      <c r="G37" s="143" t="s">
        <v>39</v>
      </c>
      <c r="H37" s="148" t="s">
        <v>263</v>
      </c>
      <c r="I37" s="143" t="s">
        <v>23</v>
      </c>
      <c r="J37" s="110">
        <f t="shared" si="44"/>
        <v>87500</v>
      </c>
      <c r="K37" s="110">
        <f t="shared" si="44"/>
        <v>0</v>
      </c>
      <c r="L37" s="110">
        <f t="shared" si="44"/>
        <v>87500</v>
      </c>
      <c r="M37" s="110">
        <f t="shared" si="44"/>
        <v>0</v>
      </c>
      <c r="N37" s="110">
        <f t="shared" si="44"/>
        <v>423000</v>
      </c>
      <c r="O37" s="110">
        <f t="shared" si="44"/>
        <v>0</v>
      </c>
      <c r="P37" s="110">
        <f t="shared" si="44"/>
        <v>423000</v>
      </c>
      <c r="Q37" s="110">
        <f t="shared" si="44"/>
        <v>0</v>
      </c>
      <c r="R37" s="110">
        <f t="shared" si="44"/>
        <v>510500</v>
      </c>
      <c r="S37" s="110">
        <f t="shared" si="44"/>
        <v>0</v>
      </c>
      <c r="T37" s="110">
        <f t="shared" si="44"/>
        <v>510500</v>
      </c>
      <c r="U37" s="110">
        <f t="shared" si="44"/>
        <v>0</v>
      </c>
      <c r="V37" s="110"/>
      <c r="W37" s="110"/>
      <c r="X37" s="110"/>
      <c r="Y37" s="110"/>
      <c r="Z37" s="110"/>
      <c r="AA37" s="110"/>
      <c r="AB37" s="110"/>
      <c r="AC37" s="110"/>
      <c r="AD37" s="110">
        <f t="shared" si="44"/>
        <v>0</v>
      </c>
      <c r="AE37" s="110">
        <f t="shared" si="44"/>
        <v>0</v>
      </c>
      <c r="AF37" s="110">
        <f t="shared" si="44"/>
        <v>0</v>
      </c>
      <c r="AG37" s="110">
        <f t="shared" si="44"/>
        <v>0</v>
      </c>
      <c r="AH37" s="110">
        <f t="shared" si="44"/>
        <v>0</v>
      </c>
      <c r="AI37" s="110">
        <f t="shared" si="44"/>
        <v>0</v>
      </c>
      <c r="AJ37" s="110">
        <f t="shared" si="44"/>
        <v>0</v>
      </c>
      <c r="AK37" s="110">
        <f t="shared" si="44"/>
        <v>0</v>
      </c>
      <c r="AL37" s="110">
        <f t="shared" si="44"/>
        <v>0</v>
      </c>
      <c r="AM37" s="110">
        <f t="shared" si="44"/>
        <v>0</v>
      </c>
      <c r="AN37" s="110">
        <f t="shared" si="44"/>
        <v>0</v>
      </c>
      <c r="AO37" s="110">
        <f t="shared" si="44"/>
        <v>0</v>
      </c>
      <c r="AP37" s="110"/>
      <c r="AQ37" s="110">
        <f t="shared" si="44"/>
        <v>0</v>
      </c>
      <c r="AR37" s="110">
        <f t="shared" si="44"/>
        <v>0</v>
      </c>
      <c r="AS37" s="110">
        <f t="shared" si="44"/>
        <v>0</v>
      </c>
      <c r="AT37" s="110">
        <f t="shared" si="44"/>
        <v>0</v>
      </c>
      <c r="AU37" s="110">
        <f t="shared" si="44"/>
        <v>0</v>
      </c>
      <c r="AV37" s="110">
        <f t="shared" si="44"/>
        <v>0</v>
      </c>
      <c r="AW37" s="110">
        <f t="shared" si="44"/>
        <v>0</v>
      </c>
      <c r="AX37" s="110">
        <f t="shared" si="44"/>
        <v>0</v>
      </c>
      <c r="AY37" s="110">
        <f t="shared" si="44"/>
        <v>0</v>
      </c>
      <c r="AZ37" s="110">
        <f t="shared" si="44"/>
        <v>0</v>
      </c>
      <c r="BA37" s="110">
        <f t="shared" si="44"/>
        <v>0</v>
      </c>
      <c r="BB37" s="110">
        <f t="shared" si="44"/>
        <v>0</v>
      </c>
    </row>
    <row r="38" spans="1:54" s="109" customFormat="1" ht="60" x14ac:dyDescent="0.25">
      <c r="A38" s="35" t="s">
        <v>9</v>
      </c>
      <c r="B38" s="120">
        <v>51</v>
      </c>
      <c r="C38" s="120">
        <v>0</v>
      </c>
      <c r="D38" s="143" t="s">
        <v>139</v>
      </c>
      <c r="E38" s="120">
        <v>851</v>
      </c>
      <c r="F38" s="143" t="s">
        <v>11</v>
      </c>
      <c r="G38" s="143" t="s">
        <v>39</v>
      </c>
      <c r="H38" s="148" t="s">
        <v>263</v>
      </c>
      <c r="I38" s="143" t="s">
        <v>24</v>
      </c>
      <c r="J38" s="110">
        <f>'6.ВС'!J44</f>
        <v>87500</v>
      </c>
      <c r="K38" s="110">
        <f>'6.ВС'!K44</f>
        <v>0</v>
      </c>
      <c r="L38" s="110">
        <f>'6.ВС'!L44</f>
        <v>87500</v>
      </c>
      <c r="M38" s="110">
        <f>'6.ВС'!M44</f>
        <v>0</v>
      </c>
      <c r="N38" s="110">
        <f>'6.ВС'!N44</f>
        <v>423000</v>
      </c>
      <c r="O38" s="110">
        <f>'6.ВС'!O44</f>
        <v>0</v>
      </c>
      <c r="P38" s="110">
        <f>'6.ВС'!P44</f>
        <v>423000</v>
      </c>
      <c r="Q38" s="110">
        <f>'6.ВС'!Q44</f>
        <v>0</v>
      </c>
      <c r="R38" s="110">
        <f>'6.ВС'!R44</f>
        <v>510500</v>
      </c>
      <c r="S38" s="110">
        <f>'6.ВС'!S44</f>
        <v>0</v>
      </c>
      <c r="T38" s="110">
        <f>'6.ВС'!T44</f>
        <v>510500</v>
      </c>
      <c r="U38" s="110">
        <f>'6.ВС'!U44</f>
        <v>0</v>
      </c>
      <c r="V38" s="110"/>
      <c r="W38" s="110"/>
      <c r="X38" s="110"/>
      <c r="Y38" s="110"/>
      <c r="Z38" s="110"/>
      <c r="AA38" s="110"/>
      <c r="AB38" s="110"/>
      <c r="AC38" s="110"/>
      <c r="AD38" s="110">
        <f>'6.ВС'!AE44</f>
        <v>0</v>
      </c>
      <c r="AE38" s="110">
        <f>'6.ВС'!AF44</f>
        <v>0</v>
      </c>
      <c r="AF38" s="110">
        <f>'6.ВС'!AG44</f>
        <v>0</v>
      </c>
      <c r="AG38" s="110">
        <f>'6.ВС'!AH44</f>
        <v>0</v>
      </c>
      <c r="AH38" s="110">
        <f>'6.ВС'!AI44</f>
        <v>0</v>
      </c>
      <c r="AI38" s="110">
        <f>'6.ВС'!AJ44</f>
        <v>0</v>
      </c>
      <c r="AJ38" s="110">
        <f>'6.ВС'!AK44</f>
        <v>0</v>
      </c>
      <c r="AK38" s="110">
        <f>'6.ВС'!AL44</f>
        <v>0</v>
      </c>
      <c r="AL38" s="110">
        <f>'6.ВС'!AM44</f>
        <v>0</v>
      </c>
      <c r="AM38" s="110">
        <f>'6.ВС'!AN44</f>
        <v>0</v>
      </c>
      <c r="AN38" s="110">
        <f>'6.ВС'!AO44</f>
        <v>0</v>
      </c>
      <c r="AO38" s="110">
        <f>'6.ВС'!AP44</f>
        <v>0</v>
      </c>
      <c r="AP38" s="110"/>
      <c r="AQ38" s="110">
        <f>'6.ВС'!AR44</f>
        <v>0</v>
      </c>
      <c r="AR38" s="110">
        <f>'6.ВС'!AS44</f>
        <v>0</v>
      </c>
      <c r="AS38" s="110">
        <f>'6.ВС'!AT44</f>
        <v>0</v>
      </c>
      <c r="AT38" s="110">
        <f>'6.ВС'!AU44</f>
        <v>0</v>
      </c>
      <c r="AU38" s="110">
        <f>'6.ВС'!AV44</f>
        <v>0</v>
      </c>
      <c r="AV38" s="110">
        <f>'6.ВС'!AW44</f>
        <v>0</v>
      </c>
      <c r="AW38" s="110">
        <f>'6.ВС'!AX44</f>
        <v>0</v>
      </c>
      <c r="AX38" s="110">
        <f>'6.ВС'!AY44</f>
        <v>0</v>
      </c>
      <c r="AY38" s="110">
        <f>'6.ВС'!AZ44</f>
        <v>0</v>
      </c>
      <c r="AZ38" s="110">
        <f>'6.ВС'!BA44</f>
        <v>0</v>
      </c>
      <c r="BA38" s="110">
        <f>'6.ВС'!BB44</f>
        <v>0</v>
      </c>
      <c r="BB38" s="110">
        <f>'6.ВС'!BC44</f>
        <v>0</v>
      </c>
    </row>
    <row r="39" spans="1:54" s="109" customFormat="1" ht="45" hidden="1" x14ac:dyDescent="0.25">
      <c r="A39" s="155" t="s">
        <v>48</v>
      </c>
      <c r="B39" s="120">
        <v>51</v>
      </c>
      <c r="C39" s="120">
        <v>0</v>
      </c>
      <c r="D39" s="143" t="s">
        <v>139</v>
      </c>
      <c r="E39" s="120">
        <v>851</v>
      </c>
      <c r="F39" s="143" t="s">
        <v>11</v>
      </c>
      <c r="G39" s="143" t="s">
        <v>39</v>
      </c>
      <c r="H39" s="148" t="s">
        <v>264</v>
      </c>
      <c r="I39" s="143"/>
      <c r="J39" s="110">
        <f t="shared" ref="J39:BB39" si="45">J40</f>
        <v>70300</v>
      </c>
      <c r="K39" s="110">
        <f t="shared" si="45"/>
        <v>0</v>
      </c>
      <c r="L39" s="110">
        <f t="shared" si="45"/>
        <v>70300</v>
      </c>
      <c r="M39" s="110">
        <f t="shared" si="45"/>
        <v>0</v>
      </c>
      <c r="N39" s="110">
        <f t="shared" si="45"/>
        <v>0</v>
      </c>
      <c r="O39" s="110">
        <f t="shared" si="45"/>
        <v>0</v>
      </c>
      <c r="P39" s="110">
        <f t="shared" si="45"/>
        <v>0</v>
      </c>
      <c r="Q39" s="110">
        <f t="shared" si="45"/>
        <v>0</v>
      </c>
      <c r="R39" s="110">
        <f t="shared" si="45"/>
        <v>70300</v>
      </c>
      <c r="S39" s="110">
        <f t="shared" si="45"/>
        <v>0</v>
      </c>
      <c r="T39" s="110">
        <f t="shared" si="45"/>
        <v>70300</v>
      </c>
      <c r="U39" s="110">
        <f t="shared" si="45"/>
        <v>0</v>
      </c>
      <c r="V39" s="110"/>
      <c r="W39" s="110"/>
      <c r="X39" s="110"/>
      <c r="Y39" s="110"/>
      <c r="Z39" s="110"/>
      <c r="AA39" s="110"/>
      <c r="AB39" s="110"/>
      <c r="AC39" s="110"/>
      <c r="AD39" s="110">
        <f t="shared" si="45"/>
        <v>0</v>
      </c>
      <c r="AE39" s="110">
        <f t="shared" si="45"/>
        <v>0</v>
      </c>
      <c r="AF39" s="110">
        <f t="shared" si="45"/>
        <v>0</v>
      </c>
      <c r="AG39" s="110">
        <f t="shared" si="45"/>
        <v>0</v>
      </c>
      <c r="AH39" s="110">
        <f t="shared" si="45"/>
        <v>0</v>
      </c>
      <c r="AI39" s="110">
        <f t="shared" si="45"/>
        <v>0</v>
      </c>
      <c r="AJ39" s="110">
        <f t="shared" si="45"/>
        <v>0</v>
      </c>
      <c r="AK39" s="110">
        <f t="shared" si="45"/>
        <v>0</v>
      </c>
      <c r="AL39" s="110">
        <f t="shared" si="45"/>
        <v>0</v>
      </c>
      <c r="AM39" s="110">
        <f t="shared" si="45"/>
        <v>0</v>
      </c>
      <c r="AN39" s="110">
        <f t="shared" si="45"/>
        <v>0</v>
      </c>
      <c r="AO39" s="110">
        <f t="shared" si="45"/>
        <v>0</v>
      </c>
      <c r="AP39" s="110"/>
      <c r="AQ39" s="110">
        <f t="shared" si="45"/>
        <v>0</v>
      </c>
      <c r="AR39" s="110">
        <f t="shared" si="45"/>
        <v>0</v>
      </c>
      <c r="AS39" s="110">
        <f t="shared" si="45"/>
        <v>0</v>
      </c>
      <c r="AT39" s="110">
        <f t="shared" si="45"/>
        <v>0</v>
      </c>
      <c r="AU39" s="110">
        <f t="shared" si="45"/>
        <v>0</v>
      </c>
      <c r="AV39" s="110">
        <f t="shared" si="45"/>
        <v>0</v>
      </c>
      <c r="AW39" s="110">
        <f t="shared" si="45"/>
        <v>0</v>
      </c>
      <c r="AX39" s="110">
        <f t="shared" si="45"/>
        <v>0</v>
      </c>
      <c r="AY39" s="110">
        <f t="shared" si="45"/>
        <v>0</v>
      </c>
      <c r="AZ39" s="110">
        <f t="shared" si="45"/>
        <v>0</v>
      </c>
      <c r="BA39" s="110">
        <f t="shared" si="45"/>
        <v>0</v>
      </c>
      <c r="BB39" s="110">
        <f t="shared" si="45"/>
        <v>0</v>
      </c>
    </row>
    <row r="40" spans="1:54" s="109" customFormat="1" ht="48" hidden="1" customHeight="1" x14ac:dyDescent="0.25">
      <c r="A40" s="35" t="s">
        <v>22</v>
      </c>
      <c r="B40" s="120">
        <v>51</v>
      </c>
      <c r="C40" s="120">
        <v>0</v>
      </c>
      <c r="D40" s="143" t="s">
        <v>139</v>
      </c>
      <c r="E40" s="120">
        <v>851</v>
      </c>
      <c r="F40" s="143" t="s">
        <v>11</v>
      </c>
      <c r="G40" s="143" t="s">
        <v>39</v>
      </c>
      <c r="H40" s="148" t="s">
        <v>264</v>
      </c>
      <c r="I40" s="143" t="s">
        <v>23</v>
      </c>
      <c r="J40" s="110">
        <f t="shared" ref="J40:BB40" si="46">J41</f>
        <v>70300</v>
      </c>
      <c r="K40" s="110">
        <f t="shared" si="46"/>
        <v>0</v>
      </c>
      <c r="L40" s="110">
        <f t="shared" si="46"/>
        <v>70300</v>
      </c>
      <c r="M40" s="110">
        <f t="shared" si="46"/>
        <v>0</v>
      </c>
      <c r="N40" s="110">
        <f t="shared" si="46"/>
        <v>0</v>
      </c>
      <c r="O40" s="110">
        <f t="shared" si="46"/>
        <v>0</v>
      </c>
      <c r="P40" s="110">
        <f t="shared" si="46"/>
        <v>0</v>
      </c>
      <c r="Q40" s="110">
        <f t="shared" si="46"/>
        <v>0</v>
      </c>
      <c r="R40" s="110">
        <f t="shared" si="46"/>
        <v>70300</v>
      </c>
      <c r="S40" s="110">
        <f t="shared" si="46"/>
        <v>0</v>
      </c>
      <c r="T40" s="110">
        <f t="shared" si="46"/>
        <v>70300</v>
      </c>
      <c r="U40" s="110">
        <f t="shared" si="46"/>
        <v>0</v>
      </c>
      <c r="V40" s="110"/>
      <c r="W40" s="110"/>
      <c r="X40" s="110"/>
      <c r="Y40" s="110"/>
      <c r="Z40" s="110"/>
      <c r="AA40" s="110"/>
      <c r="AB40" s="110"/>
      <c r="AC40" s="110"/>
      <c r="AD40" s="110">
        <f t="shared" si="46"/>
        <v>0</v>
      </c>
      <c r="AE40" s="110">
        <f t="shared" si="46"/>
        <v>0</v>
      </c>
      <c r="AF40" s="110">
        <f t="shared" si="46"/>
        <v>0</v>
      </c>
      <c r="AG40" s="110">
        <f t="shared" si="46"/>
        <v>0</v>
      </c>
      <c r="AH40" s="110">
        <f t="shared" si="46"/>
        <v>0</v>
      </c>
      <c r="AI40" s="110">
        <f t="shared" si="46"/>
        <v>0</v>
      </c>
      <c r="AJ40" s="110">
        <f t="shared" si="46"/>
        <v>0</v>
      </c>
      <c r="AK40" s="110">
        <f t="shared" si="46"/>
        <v>0</v>
      </c>
      <c r="AL40" s="110">
        <f t="shared" si="46"/>
        <v>0</v>
      </c>
      <c r="AM40" s="110">
        <f t="shared" si="46"/>
        <v>0</v>
      </c>
      <c r="AN40" s="110">
        <f t="shared" si="46"/>
        <v>0</v>
      </c>
      <c r="AO40" s="110">
        <f t="shared" si="46"/>
        <v>0</v>
      </c>
      <c r="AP40" s="110"/>
      <c r="AQ40" s="110">
        <f t="shared" si="46"/>
        <v>0</v>
      </c>
      <c r="AR40" s="110">
        <f t="shared" si="46"/>
        <v>0</v>
      </c>
      <c r="AS40" s="110">
        <f t="shared" si="46"/>
        <v>0</v>
      </c>
      <c r="AT40" s="110">
        <f t="shared" si="46"/>
        <v>0</v>
      </c>
      <c r="AU40" s="110">
        <f t="shared" si="46"/>
        <v>0</v>
      </c>
      <c r="AV40" s="110">
        <f t="shared" si="46"/>
        <v>0</v>
      </c>
      <c r="AW40" s="110">
        <f t="shared" si="46"/>
        <v>0</v>
      </c>
      <c r="AX40" s="110">
        <f t="shared" si="46"/>
        <v>0</v>
      </c>
      <c r="AY40" s="110">
        <f t="shared" si="46"/>
        <v>0</v>
      </c>
      <c r="AZ40" s="110">
        <f t="shared" si="46"/>
        <v>0</v>
      </c>
      <c r="BA40" s="110">
        <f t="shared" si="46"/>
        <v>0</v>
      </c>
      <c r="BB40" s="110">
        <f t="shared" si="46"/>
        <v>0</v>
      </c>
    </row>
    <row r="41" spans="1:54" s="109" customFormat="1" ht="60" hidden="1" x14ac:dyDescent="0.25">
      <c r="A41" s="35" t="s">
        <v>9</v>
      </c>
      <c r="B41" s="120">
        <v>51</v>
      </c>
      <c r="C41" s="120">
        <v>0</v>
      </c>
      <c r="D41" s="143" t="s">
        <v>139</v>
      </c>
      <c r="E41" s="120">
        <v>851</v>
      </c>
      <c r="F41" s="143" t="s">
        <v>11</v>
      </c>
      <c r="G41" s="143" t="s">
        <v>39</v>
      </c>
      <c r="H41" s="148" t="s">
        <v>264</v>
      </c>
      <c r="I41" s="143" t="s">
        <v>24</v>
      </c>
      <c r="J41" s="110">
        <f>'6.ВС'!J47</f>
        <v>70300</v>
      </c>
      <c r="K41" s="110">
        <f>'6.ВС'!K47</f>
        <v>0</v>
      </c>
      <c r="L41" s="110">
        <f>'6.ВС'!L47</f>
        <v>70300</v>
      </c>
      <c r="M41" s="110">
        <f>'6.ВС'!M47</f>
        <v>0</v>
      </c>
      <c r="N41" s="110">
        <f>'6.ВС'!N47</f>
        <v>0</v>
      </c>
      <c r="O41" s="110">
        <f>'6.ВС'!O47</f>
        <v>0</v>
      </c>
      <c r="P41" s="110">
        <f>'6.ВС'!P47</f>
        <v>0</v>
      </c>
      <c r="Q41" s="110">
        <f>'6.ВС'!Q47</f>
        <v>0</v>
      </c>
      <c r="R41" s="110">
        <f>'6.ВС'!R47</f>
        <v>70300</v>
      </c>
      <c r="S41" s="110">
        <f>'6.ВС'!S47</f>
        <v>0</v>
      </c>
      <c r="T41" s="110">
        <f>'6.ВС'!T47</f>
        <v>70300</v>
      </c>
      <c r="U41" s="110">
        <f>'6.ВС'!U47</f>
        <v>0</v>
      </c>
      <c r="V41" s="110"/>
      <c r="W41" s="110"/>
      <c r="X41" s="110"/>
      <c r="Y41" s="110"/>
      <c r="Z41" s="110"/>
      <c r="AA41" s="110"/>
      <c r="AB41" s="110"/>
      <c r="AC41" s="110"/>
      <c r="AD41" s="110">
        <f>'6.ВС'!AE47</f>
        <v>0</v>
      </c>
      <c r="AE41" s="110">
        <f>'6.ВС'!AF47</f>
        <v>0</v>
      </c>
      <c r="AF41" s="110">
        <f>'6.ВС'!AG47</f>
        <v>0</v>
      </c>
      <c r="AG41" s="110">
        <f>'6.ВС'!AH47</f>
        <v>0</v>
      </c>
      <c r="AH41" s="110">
        <f>'6.ВС'!AI47</f>
        <v>0</v>
      </c>
      <c r="AI41" s="110">
        <f>'6.ВС'!AJ47</f>
        <v>0</v>
      </c>
      <c r="AJ41" s="110">
        <f>'6.ВС'!AK47</f>
        <v>0</v>
      </c>
      <c r="AK41" s="110">
        <f>'6.ВС'!AL47</f>
        <v>0</v>
      </c>
      <c r="AL41" s="110">
        <f>'6.ВС'!AM47</f>
        <v>0</v>
      </c>
      <c r="AM41" s="110">
        <f>'6.ВС'!AN47</f>
        <v>0</v>
      </c>
      <c r="AN41" s="110">
        <f>'6.ВС'!AO47</f>
        <v>0</v>
      </c>
      <c r="AO41" s="110">
        <f>'6.ВС'!AP47</f>
        <v>0</v>
      </c>
      <c r="AP41" s="110"/>
      <c r="AQ41" s="110">
        <f>'6.ВС'!AR47</f>
        <v>0</v>
      </c>
      <c r="AR41" s="110">
        <f>'6.ВС'!AS47</f>
        <v>0</v>
      </c>
      <c r="AS41" s="110">
        <f>'6.ВС'!AT47</f>
        <v>0</v>
      </c>
      <c r="AT41" s="110">
        <f>'6.ВС'!AU47</f>
        <v>0</v>
      </c>
      <c r="AU41" s="110">
        <f>'6.ВС'!AV47</f>
        <v>0</v>
      </c>
      <c r="AV41" s="110">
        <f>'6.ВС'!AW47</f>
        <v>0</v>
      </c>
      <c r="AW41" s="110">
        <f>'6.ВС'!AX47</f>
        <v>0</v>
      </c>
      <c r="AX41" s="110">
        <f>'6.ВС'!AY47</f>
        <v>0</v>
      </c>
      <c r="AY41" s="110">
        <f>'6.ВС'!AZ47</f>
        <v>0</v>
      </c>
      <c r="AZ41" s="110">
        <f>'6.ВС'!BA47</f>
        <v>0</v>
      </c>
      <c r="BA41" s="110">
        <f>'6.ВС'!BB47</f>
        <v>0</v>
      </c>
      <c r="BB41" s="110">
        <f>'6.ВС'!BC47</f>
        <v>0</v>
      </c>
    </row>
    <row r="42" spans="1:54" s="109" customFormat="1" ht="75" x14ac:dyDescent="0.25">
      <c r="A42" s="149" t="s">
        <v>340</v>
      </c>
      <c r="B42" s="120">
        <v>51</v>
      </c>
      <c r="C42" s="120">
        <v>0</v>
      </c>
      <c r="D42" s="143" t="s">
        <v>139</v>
      </c>
      <c r="E42" s="120">
        <v>851</v>
      </c>
      <c r="F42" s="143" t="s">
        <v>11</v>
      </c>
      <c r="G42" s="143" t="s">
        <v>39</v>
      </c>
      <c r="H42" s="148" t="s">
        <v>342</v>
      </c>
      <c r="I42" s="143"/>
      <c r="J42" s="110">
        <f t="shared" ref="J42:BB43" si="47">J43</f>
        <v>0</v>
      </c>
      <c r="K42" s="110">
        <f t="shared" si="47"/>
        <v>0</v>
      </c>
      <c r="L42" s="110">
        <f t="shared" si="47"/>
        <v>0</v>
      </c>
      <c r="M42" s="110">
        <f t="shared" si="47"/>
        <v>0</v>
      </c>
      <c r="N42" s="110">
        <f t="shared" si="47"/>
        <v>121984</v>
      </c>
      <c r="O42" s="110">
        <f t="shared" si="47"/>
        <v>0</v>
      </c>
      <c r="P42" s="110">
        <f t="shared" si="47"/>
        <v>121984</v>
      </c>
      <c r="Q42" s="110">
        <f t="shared" si="47"/>
        <v>0</v>
      </c>
      <c r="R42" s="110">
        <f t="shared" si="47"/>
        <v>121984</v>
      </c>
      <c r="S42" s="110">
        <f t="shared" si="47"/>
        <v>0</v>
      </c>
      <c r="T42" s="110">
        <f t="shared" si="47"/>
        <v>121984</v>
      </c>
      <c r="U42" s="110">
        <f t="shared" si="47"/>
        <v>0</v>
      </c>
      <c r="V42" s="110"/>
      <c r="W42" s="110"/>
      <c r="X42" s="110"/>
      <c r="Y42" s="110"/>
      <c r="Z42" s="110"/>
      <c r="AA42" s="110"/>
      <c r="AB42" s="110"/>
      <c r="AC42" s="110"/>
      <c r="AD42" s="110">
        <f t="shared" si="47"/>
        <v>0</v>
      </c>
      <c r="AE42" s="110">
        <f t="shared" si="47"/>
        <v>0</v>
      </c>
      <c r="AF42" s="110">
        <f t="shared" si="47"/>
        <v>0</v>
      </c>
      <c r="AG42" s="110">
        <f t="shared" si="47"/>
        <v>0</v>
      </c>
      <c r="AH42" s="110">
        <f t="shared" si="47"/>
        <v>0</v>
      </c>
      <c r="AI42" s="110">
        <f t="shared" si="47"/>
        <v>0</v>
      </c>
      <c r="AJ42" s="110">
        <f t="shared" si="47"/>
        <v>0</v>
      </c>
      <c r="AK42" s="110">
        <f t="shared" si="47"/>
        <v>0</v>
      </c>
      <c r="AL42" s="110">
        <f t="shared" si="47"/>
        <v>0</v>
      </c>
      <c r="AM42" s="110">
        <f t="shared" si="47"/>
        <v>0</v>
      </c>
      <c r="AN42" s="110">
        <f t="shared" si="47"/>
        <v>0</v>
      </c>
      <c r="AO42" s="110">
        <f t="shared" si="47"/>
        <v>0</v>
      </c>
      <c r="AP42" s="110"/>
      <c r="AQ42" s="110">
        <f t="shared" si="47"/>
        <v>0</v>
      </c>
      <c r="AR42" s="110">
        <f t="shared" si="47"/>
        <v>0</v>
      </c>
      <c r="AS42" s="110">
        <f t="shared" si="47"/>
        <v>0</v>
      </c>
      <c r="AT42" s="110">
        <f t="shared" si="47"/>
        <v>0</v>
      </c>
      <c r="AU42" s="110">
        <f t="shared" si="47"/>
        <v>0</v>
      </c>
      <c r="AV42" s="110">
        <f t="shared" si="47"/>
        <v>0</v>
      </c>
      <c r="AW42" s="110">
        <f t="shared" si="47"/>
        <v>0</v>
      </c>
      <c r="AX42" s="110">
        <f t="shared" si="47"/>
        <v>0</v>
      </c>
      <c r="AY42" s="110">
        <f t="shared" si="47"/>
        <v>0</v>
      </c>
      <c r="AZ42" s="110">
        <f t="shared" si="47"/>
        <v>0</v>
      </c>
      <c r="BA42" s="110">
        <f t="shared" si="47"/>
        <v>0</v>
      </c>
      <c r="BB42" s="110">
        <f t="shared" si="47"/>
        <v>0</v>
      </c>
    </row>
    <row r="43" spans="1:54" s="109" customFormat="1" ht="45.75" customHeight="1" x14ac:dyDescent="0.25">
      <c r="A43" s="35" t="s">
        <v>22</v>
      </c>
      <c r="B43" s="120">
        <v>51</v>
      </c>
      <c r="C43" s="120">
        <v>0</v>
      </c>
      <c r="D43" s="143" t="s">
        <v>139</v>
      </c>
      <c r="E43" s="120">
        <v>851</v>
      </c>
      <c r="F43" s="143" t="s">
        <v>11</v>
      </c>
      <c r="G43" s="143" t="s">
        <v>39</v>
      </c>
      <c r="H43" s="148" t="s">
        <v>342</v>
      </c>
      <c r="I43" s="143" t="s">
        <v>23</v>
      </c>
      <c r="J43" s="110">
        <f t="shared" si="47"/>
        <v>0</v>
      </c>
      <c r="K43" s="110">
        <f t="shared" si="47"/>
        <v>0</v>
      </c>
      <c r="L43" s="110">
        <f t="shared" si="47"/>
        <v>0</v>
      </c>
      <c r="M43" s="110">
        <f t="shared" si="47"/>
        <v>0</v>
      </c>
      <c r="N43" s="110">
        <f t="shared" si="47"/>
        <v>121984</v>
      </c>
      <c r="O43" s="110">
        <f t="shared" si="47"/>
        <v>0</v>
      </c>
      <c r="P43" s="110">
        <f t="shared" si="47"/>
        <v>121984</v>
      </c>
      <c r="Q43" s="110">
        <f t="shared" si="47"/>
        <v>0</v>
      </c>
      <c r="R43" s="110">
        <f t="shared" si="47"/>
        <v>121984</v>
      </c>
      <c r="S43" s="110">
        <f t="shared" si="47"/>
        <v>0</v>
      </c>
      <c r="T43" s="110">
        <f t="shared" si="47"/>
        <v>121984</v>
      </c>
      <c r="U43" s="110">
        <f t="shared" si="47"/>
        <v>0</v>
      </c>
      <c r="V43" s="110"/>
      <c r="W43" s="110"/>
      <c r="X43" s="110"/>
      <c r="Y43" s="110"/>
      <c r="Z43" s="110"/>
      <c r="AA43" s="110"/>
      <c r="AB43" s="110"/>
      <c r="AC43" s="110"/>
      <c r="AD43" s="110">
        <f t="shared" si="47"/>
        <v>0</v>
      </c>
      <c r="AE43" s="110">
        <f t="shared" si="47"/>
        <v>0</v>
      </c>
      <c r="AF43" s="110">
        <f t="shared" si="47"/>
        <v>0</v>
      </c>
      <c r="AG43" s="110">
        <f t="shared" si="47"/>
        <v>0</v>
      </c>
      <c r="AH43" s="110">
        <f t="shared" si="47"/>
        <v>0</v>
      </c>
      <c r="AI43" s="110">
        <f t="shared" si="47"/>
        <v>0</v>
      </c>
      <c r="AJ43" s="110">
        <f t="shared" si="47"/>
        <v>0</v>
      </c>
      <c r="AK43" s="110">
        <f t="shared" si="47"/>
        <v>0</v>
      </c>
      <c r="AL43" s="110">
        <f t="shared" si="47"/>
        <v>0</v>
      </c>
      <c r="AM43" s="110">
        <f t="shared" si="47"/>
        <v>0</v>
      </c>
      <c r="AN43" s="110">
        <f t="shared" si="47"/>
        <v>0</v>
      </c>
      <c r="AO43" s="110">
        <f t="shared" si="47"/>
        <v>0</v>
      </c>
      <c r="AP43" s="110"/>
      <c r="AQ43" s="110">
        <f t="shared" si="47"/>
        <v>0</v>
      </c>
      <c r="AR43" s="110">
        <f t="shared" si="47"/>
        <v>0</v>
      </c>
      <c r="AS43" s="110">
        <f t="shared" si="47"/>
        <v>0</v>
      </c>
      <c r="AT43" s="110">
        <f t="shared" si="47"/>
        <v>0</v>
      </c>
      <c r="AU43" s="110">
        <f t="shared" si="47"/>
        <v>0</v>
      </c>
      <c r="AV43" s="110">
        <f t="shared" si="47"/>
        <v>0</v>
      </c>
      <c r="AW43" s="110">
        <f t="shared" si="47"/>
        <v>0</v>
      </c>
      <c r="AX43" s="110">
        <f t="shared" si="47"/>
        <v>0</v>
      </c>
      <c r="AY43" s="110">
        <f t="shared" si="47"/>
        <v>0</v>
      </c>
      <c r="AZ43" s="110">
        <f t="shared" si="47"/>
        <v>0</v>
      </c>
      <c r="BA43" s="110">
        <f t="shared" si="47"/>
        <v>0</v>
      </c>
      <c r="BB43" s="110">
        <f t="shared" si="47"/>
        <v>0</v>
      </c>
    </row>
    <row r="44" spans="1:54" s="109" customFormat="1" ht="60" x14ac:dyDescent="0.25">
      <c r="A44" s="35" t="s">
        <v>9</v>
      </c>
      <c r="B44" s="120">
        <v>51</v>
      </c>
      <c r="C44" s="120">
        <v>0</v>
      </c>
      <c r="D44" s="143" t="s">
        <v>139</v>
      </c>
      <c r="E44" s="120">
        <v>851</v>
      </c>
      <c r="F44" s="143" t="s">
        <v>11</v>
      </c>
      <c r="G44" s="143" t="s">
        <v>39</v>
      </c>
      <c r="H44" s="148" t="s">
        <v>342</v>
      </c>
      <c r="I44" s="143" t="s">
        <v>24</v>
      </c>
      <c r="J44" s="110">
        <f>'6.ВС'!J50</f>
        <v>0</v>
      </c>
      <c r="K44" s="110">
        <f>'6.ВС'!K50</f>
        <v>0</v>
      </c>
      <c r="L44" s="110">
        <f>'6.ВС'!L50</f>
        <v>0</v>
      </c>
      <c r="M44" s="110">
        <f>'6.ВС'!M50</f>
        <v>0</v>
      </c>
      <c r="N44" s="110">
        <f>'6.ВС'!N50</f>
        <v>121984</v>
      </c>
      <c r="O44" s="110">
        <f>'6.ВС'!O50</f>
        <v>0</v>
      </c>
      <c r="P44" s="110">
        <f>'6.ВС'!P50</f>
        <v>121984</v>
      </c>
      <c r="Q44" s="110">
        <f>'6.ВС'!Q50</f>
        <v>0</v>
      </c>
      <c r="R44" s="110">
        <f>'6.ВС'!R50</f>
        <v>121984</v>
      </c>
      <c r="S44" s="110">
        <f>'6.ВС'!S50</f>
        <v>0</v>
      </c>
      <c r="T44" s="110">
        <f>'6.ВС'!T50</f>
        <v>121984</v>
      </c>
      <c r="U44" s="110">
        <f>'6.ВС'!U50</f>
        <v>0</v>
      </c>
      <c r="V44" s="110"/>
      <c r="W44" s="110"/>
      <c r="X44" s="110"/>
      <c r="Y44" s="110"/>
      <c r="Z44" s="110"/>
      <c r="AA44" s="110"/>
      <c r="AB44" s="110"/>
      <c r="AC44" s="110"/>
      <c r="AD44" s="110">
        <f>'6.ВС'!AE50</f>
        <v>0</v>
      </c>
      <c r="AE44" s="110">
        <f>'6.ВС'!AF50</f>
        <v>0</v>
      </c>
      <c r="AF44" s="110">
        <f>'6.ВС'!AG50</f>
        <v>0</v>
      </c>
      <c r="AG44" s="110">
        <f>'6.ВС'!AH50</f>
        <v>0</v>
      </c>
      <c r="AH44" s="110">
        <f>'6.ВС'!AI50</f>
        <v>0</v>
      </c>
      <c r="AI44" s="110">
        <f>'6.ВС'!AJ50</f>
        <v>0</v>
      </c>
      <c r="AJ44" s="110">
        <f>'6.ВС'!AK50</f>
        <v>0</v>
      </c>
      <c r="AK44" s="110">
        <f>'6.ВС'!AL50</f>
        <v>0</v>
      </c>
      <c r="AL44" s="110">
        <f>'6.ВС'!AM50</f>
        <v>0</v>
      </c>
      <c r="AM44" s="110">
        <f>'6.ВС'!AN50</f>
        <v>0</v>
      </c>
      <c r="AN44" s="110">
        <f>'6.ВС'!AO50</f>
        <v>0</v>
      </c>
      <c r="AO44" s="110">
        <f>'6.ВС'!AP50</f>
        <v>0</v>
      </c>
      <c r="AP44" s="110"/>
      <c r="AQ44" s="110">
        <f>'6.ВС'!AR50</f>
        <v>0</v>
      </c>
      <c r="AR44" s="110">
        <f>'6.ВС'!AS50</f>
        <v>0</v>
      </c>
      <c r="AS44" s="110">
        <f>'6.ВС'!AT50</f>
        <v>0</v>
      </c>
      <c r="AT44" s="110">
        <f>'6.ВС'!AU50</f>
        <v>0</v>
      </c>
      <c r="AU44" s="110">
        <f>'6.ВС'!AV50</f>
        <v>0</v>
      </c>
      <c r="AV44" s="110">
        <f>'6.ВС'!AW50</f>
        <v>0</v>
      </c>
      <c r="AW44" s="110">
        <f>'6.ВС'!AX50</f>
        <v>0</v>
      </c>
      <c r="AX44" s="110">
        <f>'6.ВС'!AY50</f>
        <v>0</v>
      </c>
      <c r="AY44" s="110">
        <f>'6.ВС'!AZ50</f>
        <v>0</v>
      </c>
      <c r="AZ44" s="110">
        <f>'6.ВС'!BA50</f>
        <v>0</v>
      </c>
      <c r="BA44" s="110">
        <f>'6.ВС'!BB50</f>
        <v>0</v>
      </c>
      <c r="BB44" s="110">
        <f>'6.ВС'!BC50</f>
        <v>0</v>
      </c>
    </row>
    <row r="45" spans="1:54" s="109" customFormat="1" ht="30" hidden="1" x14ac:dyDescent="0.25">
      <c r="A45" s="155" t="s">
        <v>32</v>
      </c>
      <c r="B45" s="120">
        <v>51</v>
      </c>
      <c r="C45" s="120">
        <v>0</v>
      </c>
      <c r="D45" s="143" t="s">
        <v>139</v>
      </c>
      <c r="E45" s="120">
        <v>851</v>
      </c>
      <c r="F45" s="143" t="s">
        <v>11</v>
      </c>
      <c r="G45" s="143" t="s">
        <v>13</v>
      </c>
      <c r="H45" s="143" t="s">
        <v>262</v>
      </c>
      <c r="I45" s="143"/>
      <c r="J45" s="110">
        <f t="shared" ref="J45:BB46" si="48">J46</f>
        <v>65000</v>
      </c>
      <c r="K45" s="110">
        <f t="shared" si="48"/>
        <v>0</v>
      </c>
      <c r="L45" s="110">
        <f t="shared" si="48"/>
        <v>65000</v>
      </c>
      <c r="M45" s="110">
        <f t="shared" si="48"/>
        <v>0</v>
      </c>
      <c r="N45" s="110">
        <f t="shared" si="48"/>
        <v>0</v>
      </c>
      <c r="O45" s="110">
        <f t="shared" si="48"/>
        <v>0</v>
      </c>
      <c r="P45" s="110">
        <f t="shared" si="48"/>
        <v>0</v>
      </c>
      <c r="Q45" s="110">
        <f t="shared" si="48"/>
        <v>0</v>
      </c>
      <c r="R45" s="110">
        <f t="shared" si="48"/>
        <v>65000</v>
      </c>
      <c r="S45" s="110">
        <f t="shared" si="48"/>
        <v>0</v>
      </c>
      <c r="T45" s="110">
        <f t="shared" si="48"/>
        <v>65000</v>
      </c>
      <c r="U45" s="110">
        <f t="shared" si="48"/>
        <v>0</v>
      </c>
      <c r="V45" s="110"/>
      <c r="W45" s="110"/>
      <c r="X45" s="110"/>
      <c r="Y45" s="110"/>
      <c r="Z45" s="110"/>
      <c r="AA45" s="110"/>
      <c r="AB45" s="110"/>
      <c r="AC45" s="110"/>
      <c r="AD45" s="110">
        <f t="shared" si="48"/>
        <v>65000</v>
      </c>
      <c r="AE45" s="110">
        <f t="shared" si="48"/>
        <v>0</v>
      </c>
      <c r="AF45" s="110">
        <f t="shared" si="48"/>
        <v>65000</v>
      </c>
      <c r="AG45" s="110">
        <f t="shared" si="48"/>
        <v>0</v>
      </c>
      <c r="AH45" s="110">
        <f t="shared" si="48"/>
        <v>0</v>
      </c>
      <c r="AI45" s="110">
        <f t="shared" si="48"/>
        <v>0</v>
      </c>
      <c r="AJ45" s="110">
        <f t="shared" si="48"/>
        <v>0</v>
      </c>
      <c r="AK45" s="110">
        <f t="shared" si="48"/>
        <v>0</v>
      </c>
      <c r="AL45" s="110">
        <f t="shared" si="48"/>
        <v>65000</v>
      </c>
      <c r="AM45" s="110">
        <f t="shared" si="48"/>
        <v>0</v>
      </c>
      <c r="AN45" s="110">
        <f t="shared" si="48"/>
        <v>65000</v>
      </c>
      <c r="AO45" s="110">
        <f t="shared" si="48"/>
        <v>0</v>
      </c>
      <c r="AP45" s="110"/>
      <c r="AQ45" s="110">
        <f t="shared" si="48"/>
        <v>65000</v>
      </c>
      <c r="AR45" s="110">
        <f t="shared" si="48"/>
        <v>0</v>
      </c>
      <c r="AS45" s="110">
        <f t="shared" si="48"/>
        <v>65000</v>
      </c>
      <c r="AT45" s="110">
        <f t="shared" si="48"/>
        <v>0</v>
      </c>
      <c r="AU45" s="110">
        <f t="shared" si="48"/>
        <v>0</v>
      </c>
      <c r="AV45" s="110">
        <f t="shared" si="48"/>
        <v>0</v>
      </c>
      <c r="AW45" s="110">
        <f t="shared" si="48"/>
        <v>0</v>
      </c>
      <c r="AX45" s="110">
        <f t="shared" si="48"/>
        <v>0</v>
      </c>
      <c r="AY45" s="110">
        <f t="shared" si="48"/>
        <v>65000</v>
      </c>
      <c r="AZ45" s="110">
        <f t="shared" si="48"/>
        <v>0</v>
      </c>
      <c r="BA45" s="110">
        <f t="shared" si="48"/>
        <v>65000</v>
      </c>
      <c r="BB45" s="110">
        <f t="shared" si="48"/>
        <v>0</v>
      </c>
    </row>
    <row r="46" spans="1:54" s="109" customFormat="1" hidden="1" x14ac:dyDescent="0.25">
      <c r="A46" s="35" t="s">
        <v>25</v>
      </c>
      <c r="B46" s="120">
        <v>51</v>
      </c>
      <c r="C46" s="120">
        <v>0</v>
      </c>
      <c r="D46" s="143" t="s">
        <v>139</v>
      </c>
      <c r="E46" s="120">
        <v>851</v>
      </c>
      <c r="F46" s="143" t="s">
        <v>11</v>
      </c>
      <c r="G46" s="143" t="s">
        <v>13</v>
      </c>
      <c r="H46" s="143" t="s">
        <v>262</v>
      </c>
      <c r="I46" s="143" t="s">
        <v>26</v>
      </c>
      <c r="J46" s="110">
        <f t="shared" si="48"/>
        <v>65000</v>
      </c>
      <c r="K46" s="110">
        <f t="shared" si="48"/>
        <v>0</v>
      </c>
      <c r="L46" s="110">
        <f t="shared" si="48"/>
        <v>65000</v>
      </c>
      <c r="M46" s="110">
        <f t="shared" si="48"/>
        <v>0</v>
      </c>
      <c r="N46" s="110">
        <f t="shared" si="48"/>
        <v>0</v>
      </c>
      <c r="O46" s="110">
        <f t="shared" si="48"/>
        <v>0</v>
      </c>
      <c r="P46" s="110">
        <f t="shared" si="48"/>
        <v>0</v>
      </c>
      <c r="Q46" s="110">
        <f t="shared" si="48"/>
        <v>0</v>
      </c>
      <c r="R46" s="110">
        <f t="shared" si="48"/>
        <v>65000</v>
      </c>
      <c r="S46" s="110">
        <f t="shared" si="48"/>
        <v>0</v>
      </c>
      <c r="T46" s="110">
        <f t="shared" si="48"/>
        <v>65000</v>
      </c>
      <c r="U46" s="110">
        <f t="shared" si="48"/>
        <v>0</v>
      </c>
      <c r="V46" s="110"/>
      <c r="W46" s="110"/>
      <c r="X46" s="110"/>
      <c r="Y46" s="110"/>
      <c r="Z46" s="110"/>
      <c r="AA46" s="110"/>
      <c r="AB46" s="110"/>
      <c r="AC46" s="110"/>
      <c r="AD46" s="110">
        <f t="shared" si="48"/>
        <v>65000</v>
      </c>
      <c r="AE46" s="110">
        <f t="shared" si="48"/>
        <v>0</v>
      </c>
      <c r="AF46" s="110">
        <f t="shared" si="48"/>
        <v>65000</v>
      </c>
      <c r="AG46" s="110">
        <f t="shared" si="48"/>
        <v>0</v>
      </c>
      <c r="AH46" s="110">
        <f t="shared" si="48"/>
        <v>0</v>
      </c>
      <c r="AI46" s="110">
        <f t="shared" si="48"/>
        <v>0</v>
      </c>
      <c r="AJ46" s="110">
        <f t="shared" si="48"/>
        <v>0</v>
      </c>
      <c r="AK46" s="110">
        <f t="shared" si="48"/>
        <v>0</v>
      </c>
      <c r="AL46" s="110">
        <f t="shared" si="48"/>
        <v>65000</v>
      </c>
      <c r="AM46" s="110">
        <f t="shared" si="48"/>
        <v>0</v>
      </c>
      <c r="AN46" s="110">
        <f t="shared" si="48"/>
        <v>65000</v>
      </c>
      <c r="AO46" s="110">
        <f t="shared" si="48"/>
        <v>0</v>
      </c>
      <c r="AP46" s="110"/>
      <c r="AQ46" s="110">
        <f t="shared" si="48"/>
        <v>65000</v>
      </c>
      <c r="AR46" s="110">
        <f t="shared" si="48"/>
        <v>0</v>
      </c>
      <c r="AS46" s="110">
        <f t="shared" si="48"/>
        <v>65000</v>
      </c>
      <c r="AT46" s="110">
        <f t="shared" si="48"/>
        <v>0</v>
      </c>
      <c r="AU46" s="110">
        <f t="shared" si="48"/>
        <v>0</v>
      </c>
      <c r="AV46" s="110">
        <f t="shared" si="48"/>
        <v>0</v>
      </c>
      <c r="AW46" s="110">
        <f t="shared" si="48"/>
        <v>0</v>
      </c>
      <c r="AX46" s="110">
        <f t="shared" si="48"/>
        <v>0</v>
      </c>
      <c r="AY46" s="110">
        <f t="shared" si="48"/>
        <v>65000</v>
      </c>
      <c r="AZ46" s="110">
        <f t="shared" si="48"/>
        <v>0</v>
      </c>
      <c r="BA46" s="110">
        <f t="shared" si="48"/>
        <v>65000</v>
      </c>
      <c r="BB46" s="110">
        <f t="shared" si="48"/>
        <v>0</v>
      </c>
    </row>
    <row r="47" spans="1:54" s="109" customFormat="1" ht="30" hidden="1" x14ac:dyDescent="0.25">
      <c r="A47" s="35" t="s">
        <v>27</v>
      </c>
      <c r="B47" s="120">
        <v>51</v>
      </c>
      <c r="C47" s="120">
        <v>0</v>
      </c>
      <c r="D47" s="143" t="s">
        <v>139</v>
      </c>
      <c r="E47" s="120">
        <v>851</v>
      </c>
      <c r="F47" s="143" t="s">
        <v>11</v>
      </c>
      <c r="G47" s="143" t="s">
        <v>13</v>
      </c>
      <c r="H47" s="143" t="s">
        <v>262</v>
      </c>
      <c r="I47" s="143" t="s">
        <v>28</v>
      </c>
      <c r="J47" s="110">
        <f>'6.ВС'!J26</f>
        <v>65000</v>
      </c>
      <c r="K47" s="110">
        <f>'6.ВС'!K26</f>
        <v>0</v>
      </c>
      <c r="L47" s="110">
        <f>'6.ВС'!L26</f>
        <v>65000</v>
      </c>
      <c r="M47" s="110">
        <f>'6.ВС'!M26</f>
        <v>0</v>
      </c>
      <c r="N47" s="110">
        <f>'6.ВС'!N26</f>
        <v>0</v>
      </c>
      <c r="O47" s="110">
        <f>'6.ВС'!O26</f>
        <v>0</v>
      </c>
      <c r="P47" s="110">
        <f>'6.ВС'!P26</f>
        <v>0</v>
      </c>
      <c r="Q47" s="110">
        <f>'6.ВС'!Q26</f>
        <v>0</v>
      </c>
      <c r="R47" s="110">
        <f>'6.ВС'!R26</f>
        <v>65000</v>
      </c>
      <c r="S47" s="110">
        <f>'6.ВС'!S26</f>
        <v>0</v>
      </c>
      <c r="T47" s="110">
        <f>'6.ВС'!T26</f>
        <v>65000</v>
      </c>
      <c r="U47" s="110">
        <f>'6.ВС'!U26</f>
        <v>0</v>
      </c>
      <c r="V47" s="110"/>
      <c r="W47" s="110"/>
      <c r="X47" s="110"/>
      <c r="Y47" s="110"/>
      <c r="Z47" s="110"/>
      <c r="AA47" s="110"/>
      <c r="AB47" s="110"/>
      <c r="AC47" s="110"/>
      <c r="AD47" s="110">
        <f>'6.ВС'!AE26</f>
        <v>65000</v>
      </c>
      <c r="AE47" s="110">
        <f>'6.ВС'!AF26</f>
        <v>0</v>
      </c>
      <c r="AF47" s="110">
        <f>'6.ВС'!AG26</f>
        <v>65000</v>
      </c>
      <c r="AG47" s="110">
        <f>'6.ВС'!AH26</f>
        <v>0</v>
      </c>
      <c r="AH47" s="110">
        <f>'6.ВС'!AI26</f>
        <v>0</v>
      </c>
      <c r="AI47" s="110">
        <f>'6.ВС'!AJ26</f>
        <v>0</v>
      </c>
      <c r="AJ47" s="110">
        <f>'6.ВС'!AK26</f>
        <v>0</v>
      </c>
      <c r="AK47" s="110">
        <f>'6.ВС'!AL26</f>
        <v>0</v>
      </c>
      <c r="AL47" s="110">
        <f>'6.ВС'!AM26</f>
        <v>65000</v>
      </c>
      <c r="AM47" s="110">
        <f>'6.ВС'!AN26</f>
        <v>0</v>
      </c>
      <c r="AN47" s="110">
        <f>'6.ВС'!AO26</f>
        <v>65000</v>
      </c>
      <c r="AO47" s="110">
        <f>'6.ВС'!AP26</f>
        <v>0</v>
      </c>
      <c r="AP47" s="110"/>
      <c r="AQ47" s="110">
        <f>'6.ВС'!AR26</f>
        <v>65000</v>
      </c>
      <c r="AR47" s="110">
        <f>'6.ВС'!AS26</f>
        <v>0</v>
      </c>
      <c r="AS47" s="110">
        <f>'6.ВС'!AT26</f>
        <v>65000</v>
      </c>
      <c r="AT47" s="110">
        <f>'6.ВС'!AU26</f>
        <v>0</v>
      </c>
      <c r="AU47" s="110">
        <f>'6.ВС'!AV26</f>
        <v>0</v>
      </c>
      <c r="AV47" s="110">
        <f>'6.ВС'!AW26</f>
        <v>0</v>
      </c>
      <c r="AW47" s="110">
        <f>'6.ВС'!AX26</f>
        <v>0</v>
      </c>
      <c r="AX47" s="110">
        <f>'6.ВС'!AY26</f>
        <v>0</v>
      </c>
      <c r="AY47" s="110">
        <f>'6.ВС'!AZ26</f>
        <v>65000</v>
      </c>
      <c r="AZ47" s="110">
        <f>'6.ВС'!BA26</f>
        <v>0</v>
      </c>
      <c r="BA47" s="110">
        <f>'6.ВС'!BB26</f>
        <v>65000</v>
      </c>
      <c r="BB47" s="110">
        <f>'6.ВС'!BC26</f>
        <v>0</v>
      </c>
    </row>
    <row r="48" spans="1:54" s="109" customFormat="1" ht="45" hidden="1" x14ac:dyDescent="0.25">
      <c r="A48" s="155" t="s">
        <v>338</v>
      </c>
      <c r="B48" s="120">
        <v>51</v>
      </c>
      <c r="C48" s="120">
        <v>0</v>
      </c>
      <c r="D48" s="143" t="s">
        <v>139</v>
      </c>
      <c r="E48" s="120">
        <v>851</v>
      </c>
      <c r="F48" s="143" t="s">
        <v>11</v>
      </c>
      <c r="G48" s="148" t="s">
        <v>39</v>
      </c>
      <c r="H48" s="148" t="s">
        <v>265</v>
      </c>
      <c r="I48" s="143"/>
      <c r="J48" s="110">
        <f t="shared" ref="J48:BB48" si="49">J49</f>
        <v>35500</v>
      </c>
      <c r="K48" s="110">
        <f t="shared" si="49"/>
        <v>0</v>
      </c>
      <c r="L48" s="110">
        <f t="shared" si="49"/>
        <v>35500</v>
      </c>
      <c r="M48" s="110">
        <f t="shared" si="49"/>
        <v>0</v>
      </c>
      <c r="N48" s="110">
        <f t="shared" si="49"/>
        <v>0</v>
      </c>
      <c r="O48" s="110">
        <f t="shared" si="49"/>
        <v>0</v>
      </c>
      <c r="P48" s="110">
        <f t="shared" si="49"/>
        <v>0</v>
      </c>
      <c r="Q48" s="110">
        <f t="shared" si="49"/>
        <v>0</v>
      </c>
      <c r="R48" s="110">
        <f t="shared" si="49"/>
        <v>35500</v>
      </c>
      <c r="S48" s="110">
        <f t="shared" si="49"/>
        <v>0</v>
      </c>
      <c r="T48" s="110">
        <f t="shared" si="49"/>
        <v>35500</v>
      </c>
      <c r="U48" s="110">
        <f t="shared" si="49"/>
        <v>0</v>
      </c>
      <c r="V48" s="110"/>
      <c r="W48" s="110"/>
      <c r="X48" s="110"/>
      <c r="Y48" s="110"/>
      <c r="Z48" s="110"/>
      <c r="AA48" s="110"/>
      <c r="AB48" s="110"/>
      <c r="AC48" s="110"/>
      <c r="AD48" s="110">
        <f t="shared" si="49"/>
        <v>0</v>
      </c>
      <c r="AE48" s="110">
        <f t="shared" si="49"/>
        <v>0</v>
      </c>
      <c r="AF48" s="110">
        <f t="shared" si="49"/>
        <v>0</v>
      </c>
      <c r="AG48" s="110">
        <f t="shared" si="49"/>
        <v>0</v>
      </c>
      <c r="AH48" s="110">
        <f t="shared" si="49"/>
        <v>0</v>
      </c>
      <c r="AI48" s="110">
        <f t="shared" si="49"/>
        <v>0</v>
      </c>
      <c r="AJ48" s="110">
        <f t="shared" si="49"/>
        <v>0</v>
      </c>
      <c r="AK48" s="110">
        <f t="shared" si="49"/>
        <v>0</v>
      </c>
      <c r="AL48" s="110">
        <f t="shared" si="49"/>
        <v>0</v>
      </c>
      <c r="AM48" s="110">
        <f t="shared" si="49"/>
        <v>0</v>
      </c>
      <c r="AN48" s="110">
        <f t="shared" si="49"/>
        <v>0</v>
      </c>
      <c r="AO48" s="110">
        <f t="shared" si="49"/>
        <v>0</v>
      </c>
      <c r="AP48" s="110"/>
      <c r="AQ48" s="110">
        <f t="shared" si="49"/>
        <v>0</v>
      </c>
      <c r="AR48" s="110">
        <f t="shared" si="49"/>
        <v>0</v>
      </c>
      <c r="AS48" s="110">
        <f t="shared" si="49"/>
        <v>0</v>
      </c>
      <c r="AT48" s="110">
        <f t="shared" si="49"/>
        <v>0</v>
      </c>
      <c r="AU48" s="110">
        <f t="shared" si="49"/>
        <v>0</v>
      </c>
      <c r="AV48" s="110">
        <f t="shared" si="49"/>
        <v>0</v>
      </c>
      <c r="AW48" s="110">
        <f t="shared" si="49"/>
        <v>0</v>
      </c>
      <c r="AX48" s="110">
        <f t="shared" si="49"/>
        <v>0</v>
      </c>
      <c r="AY48" s="110">
        <f t="shared" si="49"/>
        <v>0</v>
      </c>
      <c r="AZ48" s="110">
        <f t="shared" si="49"/>
        <v>0</v>
      </c>
      <c r="BA48" s="110">
        <f t="shared" si="49"/>
        <v>0</v>
      </c>
      <c r="BB48" s="110">
        <f t="shared" si="49"/>
        <v>0</v>
      </c>
    </row>
    <row r="49" spans="1:54" s="109" customFormat="1" ht="49.5" hidden="1" customHeight="1" x14ac:dyDescent="0.25">
      <c r="A49" s="35" t="s">
        <v>22</v>
      </c>
      <c r="B49" s="120">
        <v>51</v>
      </c>
      <c r="C49" s="120">
        <v>0</v>
      </c>
      <c r="D49" s="143" t="s">
        <v>139</v>
      </c>
      <c r="E49" s="120">
        <v>851</v>
      </c>
      <c r="F49" s="143" t="s">
        <v>11</v>
      </c>
      <c r="G49" s="148" t="s">
        <v>39</v>
      </c>
      <c r="H49" s="148" t="s">
        <v>265</v>
      </c>
      <c r="I49" s="143" t="s">
        <v>23</v>
      </c>
      <c r="J49" s="110">
        <f t="shared" ref="J49:BB49" si="50">J50</f>
        <v>35500</v>
      </c>
      <c r="K49" s="110">
        <f t="shared" si="50"/>
        <v>0</v>
      </c>
      <c r="L49" s="110">
        <f t="shared" si="50"/>
        <v>35500</v>
      </c>
      <c r="M49" s="110">
        <f t="shared" si="50"/>
        <v>0</v>
      </c>
      <c r="N49" s="110">
        <f t="shared" si="50"/>
        <v>0</v>
      </c>
      <c r="O49" s="110">
        <f t="shared" si="50"/>
        <v>0</v>
      </c>
      <c r="P49" s="110">
        <f t="shared" si="50"/>
        <v>0</v>
      </c>
      <c r="Q49" s="110">
        <f t="shared" si="50"/>
        <v>0</v>
      </c>
      <c r="R49" s="110">
        <f t="shared" si="50"/>
        <v>35500</v>
      </c>
      <c r="S49" s="110">
        <f t="shared" si="50"/>
        <v>0</v>
      </c>
      <c r="T49" s="110">
        <f t="shared" si="50"/>
        <v>35500</v>
      </c>
      <c r="U49" s="110">
        <f t="shared" si="50"/>
        <v>0</v>
      </c>
      <c r="V49" s="110"/>
      <c r="W49" s="110"/>
      <c r="X49" s="110"/>
      <c r="Y49" s="110"/>
      <c r="Z49" s="110"/>
      <c r="AA49" s="110"/>
      <c r="AB49" s="110"/>
      <c r="AC49" s="110"/>
      <c r="AD49" s="110">
        <f t="shared" si="50"/>
        <v>0</v>
      </c>
      <c r="AE49" s="110">
        <f t="shared" si="50"/>
        <v>0</v>
      </c>
      <c r="AF49" s="110">
        <f t="shared" si="50"/>
        <v>0</v>
      </c>
      <c r="AG49" s="110">
        <f t="shared" si="50"/>
        <v>0</v>
      </c>
      <c r="AH49" s="110">
        <f t="shared" si="50"/>
        <v>0</v>
      </c>
      <c r="AI49" s="110">
        <f t="shared" si="50"/>
        <v>0</v>
      </c>
      <c r="AJ49" s="110">
        <f t="shared" si="50"/>
        <v>0</v>
      </c>
      <c r="AK49" s="110">
        <f t="shared" si="50"/>
        <v>0</v>
      </c>
      <c r="AL49" s="110">
        <f t="shared" si="50"/>
        <v>0</v>
      </c>
      <c r="AM49" s="110">
        <f t="shared" si="50"/>
        <v>0</v>
      </c>
      <c r="AN49" s="110">
        <f t="shared" si="50"/>
        <v>0</v>
      </c>
      <c r="AO49" s="110">
        <f t="shared" si="50"/>
        <v>0</v>
      </c>
      <c r="AP49" s="110"/>
      <c r="AQ49" s="110">
        <f t="shared" si="50"/>
        <v>0</v>
      </c>
      <c r="AR49" s="110">
        <f t="shared" si="50"/>
        <v>0</v>
      </c>
      <c r="AS49" s="110">
        <f t="shared" si="50"/>
        <v>0</v>
      </c>
      <c r="AT49" s="110">
        <f t="shared" si="50"/>
        <v>0</v>
      </c>
      <c r="AU49" s="110">
        <f t="shared" si="50"/>
        <v>0</v>
      </c>
      <c r="AV49" s="110">
        <f t="shared" si="50"/>
        <v>0</v>
      </c>
      <c r="AW49" s="110">
        <f t="shared" si="50"/>
        <v>0</v>
      </c>
      <c r="AX49" s="110">
        <f t="shared" si="50"/>
        <v>0</v>
      </c>
      <c r="AY49" s="110">
        <f t="shared" si="50"/>
        <v>0</v>
      </c>
      <c r="AZ49" s="110">
        <f t="shared" si="50"/>
        <v>0</v>
      </c>
      <c r="BA49" s="110">
        <f t="shared" si="50"/>
        <v>0</v>
      </c>
      <c r="BB49" s="110">
        <f t="shared" si="50"/>
        <v>0</v>
      </c>
    </row>
    <row r="50" spans="1:54" s="109" customFormat="1" ht="60" hidden="1" x14ac:dyDescent="0.25">
      <c r="A50" s="35" t="s">
        <v>9</v>
      </c>
      <c r="B50" s="120">
        <v>51</v>
      </c>
      <c r="C50" s="120">
        <v>0</v>
      </c>
      <c r="D50" s="143" t="s">
        <v>139</v>
      </c>
      <c r="E50" s="120">
        <v>851</v>
      </c>
      <c r="F50" s="143" t="s">
        <v>11</v>
      </c>
      <c r="G50" s="148" t="s">
        <v>39</v>
      </c>
      <c r="H50" s="148" t="s">
        <v>265</v>
      </c>
      <c r="I50" s="143" t="s">
        <v>24</v>
      </c>
      <c r="J50" s="110">
        <f>'6.ВС'!J53</f>
        <v>35500</v>
      </c>
      <c r="K50" s="110">
        <f>'6.ВС'!K53</f>
        <v>0</v>
      </c>
      <c r="L50" s="110">
        <f>'6.ВС'!L53</f>
        <v>35500</v>
      </c>
      <c r="M50" s="110">
        <f>'6.ВС'!M53</f>
        <v>0</v>
      </c>
      <c r="N50" s="110">
        <f>'6.ВС'!N53</f>
        <v>0</v>
      </c>
      <c r="O50" s="110">
        <f>'6.ВС'!O53</f>
        <v>0</v>
      </c>
      <c r="P50" s="110">
        <f>'6.ВС'!P53</f>
        <v>0</v>
      </c>
      <c r="Q50" s="110">
        <f>'6.ВС'!Q53</f>
        <v>0</v>
      </c>
      <c r="R50" s="110">
        <f>'6.ВС'!R53</f>
        <v>35500</v>
      </c>
      <c r="S50" s="110">
        <f>'6.ВС'!S53</f>
        <v>0</v>
      </c>
      <c r="T50" s="110">
        <f>'6.ВС'!T53</f>
        <v>35500</v>
      </c>
      <c r="U50" s="110">
        <f>'6.ВС'!U53</f>
        <v>0</v>
      </c>
      <c r="V50" s="110"/>
      <c r="W50" s="110"/>
      <c r="X50" s="110"/>
      <c r="Y50" s="110"/>
      <c r="Z50" s="110"/>
      <c r="AA50" s="110"/>
      <c r="AB50" s="110"/>
      <c r="AC50" s="110"/>
      <c r="AD50" s="110">
        <f>'6.ВС'!AE53</f>
        <v>0</v>
      </c>
      <c r="AE50" s="110">
        <f>'6.ВС'!AF53</f>
        <v>0</v>
      </c>
      <c r="AF50" s="110">
        <f>'6.ВС'!AG53</f>
        <v>0</v>
      </c>
      <c r="AG50" s="110">
        <f>'6.ВС'!AH53</f>
        <v>0</v>
      </c>
      <c r="AH50" s="110">
        <f>'6.ВС'!AI53</f>
        <v>0</v>
      </c>
      <c r="AI50" s="110">
        <f>'6.ВС'!AJ53</f>
        <v>0</v>
      </c>
      <c r="AJ50" s="110">
        <f>'6.ВС'!AK53</f>
        <v>0</v>
      </c>
      <c r="AK50" s="110">
        <f>'6.ВС'!AL53</f>
        <v>0</v>
      </c>
      <c r="AL50" s="110">
        <f>'6.ВС'!AM53</f>
        <v>0</v>
      </c>
      <c r="AM50" s="110">
        <f>'6.ВС'!AN53</f>
        <v>0</v>
      </c>
      <c r="AN50" s="110">
        <f>'6.ВС'!AO53</f>
        <v>0</v>
      </c>
      <c r="AO50" s="110">
        <f>'6.ВС'!AP53</f>
        <v>0</v>
      </c>
      <c r="AP50" s="110"/>
      <c r="AQ50" s="110">
        <f>'6.ВС'!AR53</f>
        <v>0</v>
      </c>
      <c r="AR50" s="110">
        <f>'6.ВС'!AS53</f>
        <v>0</v>
      </c>
      <c r="AS50" s="110">
        <f>'6.ВС'!AT53</f>
        <v>0</v>
      </c>
      <c r="AT50" s="110">
        <f>'6.ВС'!AU53</f>
        <v>0</v>
      </c>
      <c r="AU50" s="110">
        <f>'6.ВС'!AV53</f>
        <v>0</v>
      </c>
      <c r="AV50" s="110">
        <f>'6.ВС'!AW53</f>
        <v>0</v>
      </c>
      <c r="AW50" s="110">
        <f>'6.ВС'!AX53</f>
        <v>0</v>
      </c>
      <c r="AX50" s="110">
        <f>'6.ВС'!AY53</f>
        <v>0</v>
      </c>
      <c r="AY50" s="110">
        <f>'6.ВС'!AZ53</f>
        <v>0</v>
      </c>
      <c r="AZ50" s="110">
        <f>'6.ВС'!BA53</f>
        <v>0</v>
      </c>
      <c r="BA50" s="110">
        <f>'6.ВС'!BB53</f>
        <v>0</v>
      </c>
      <c r="BB50" s="110">
        <f>'6.ВС'!BC53</f>
        <v>0</v>
      </c>
    </row>
    <row r="51" spans="1:54" s="109" customFormat="1" ht="45" hidden="1" x14ac:dyDescent="0.25">
      <c r="A51" s="149" t="s">
        <v>346</v>
      </c>
      <c r="B51" s="120">
        <v>51</v>
      </c>
      <c r="C51" s="120">
        <v>0</v>
      </c>
      <c r="D51" s="143" t="s">
        <v>139</v>
      </c>
      <c r="E51" s="120">
        <v>851</v>
      </c>
      <c r="F51" s="143"/>
      <c r="G51" s="148"/>
      <c r="H51" s="148" t="s">
        <v>347</v>
      </c>
      <c r="I51" s="143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</row>
    <row r="52" spans="1:54" s="109" customFormat="1" ht="60" hidden="1" x14ac:dyDescent="0.25">
      <c r="A52" s="35" t="s">
        <v>22</v>
      </c>
      <c r="B52" s="120">
        <v>51</v>
      </c>
      <c r="C52" s="120">
        <v>0</v>
      </c>
      <c r="D52" s="143" t="s">
        <v>139</v>
      </c>
      <c r="E52" s="120">
        <v>851</v>
      </c>
      <c r="F52" s="143"/>
      <c r="G52" s="148"/>
      <c r="H52" s="148" t="s">
        <v>347</v>
      </c>
      <c r="I52" s="143" t="s">
        <v>23</v>
      </c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</row>
    <row r="53" spans="1:54" s="109" customFormat="1" ht="60" hidden="1" x14ac:dyDescent="0.25">
      <c r="A53" s="35" t="s">
        <v>9</v>
      </c>
      <c r="B53" s="120">
        <v>51</v>
      </c>
      <c r="C53" s="120">
        <v>0</v>
      </c>
      <c r="D53" s="143" t="s">
        <v>139</v>
      </c>
      <c r="E53" s="120">
        <v>851</v>
      </c>
      <c r="F53" s="143"/>
      <c r="G53" s="148"/>
      <c r="H53" s="148" t="s">
        <v>347</v>
      </c>
      <c r="I53" s="143" t="s">
        <v>24</v>
      </c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</row>
    <row r="54" spans="1:54" s="109" customFormat="1" ht="106.5" hidden="1" customHeight="1" x14ac:dyDescent="0.25">
      <c r="A54" s="155" t="s">
        <v>29</v>
      </c>
      <c r="B54" s="120">
        <v>51</v>
      </c>
      <c r="C54" s="120">
        <v>0</v>
      </c>
      <c r="D54" s="143" t="s">
        <v>139</v>
      </c>
      <c r="E54" s="120">
        <v>851</v>
      </c>
      <c r="F54" s="143" t="s">
        <v>11</v>
      </c>
      <c r="G54" s="143" t="s">
        <v>13</v>
      </c>
      <c r="H54" s="143" t="s">
        <v>260</v>
      </c>
      <c r="I54" s="143"/>
      <c r="J54" s="110">
        <f t="shared" ref="J54:BB55" si="51">J55</f>
        <v>2500</v>
      </c>
      <c r="K54" s="110">
        <f t="shared" si="51"/>
        <v>0</v>
      </c>
      <c r="L54" s="110">
        <f t="shared" si="51"/>
        <v>0</v>
      </c>
      <c r="M54" s="110">
        <f t="shared" si="51"/>
        <v>2500</v>
      </c>
      <c r="N54" s="110">
        <f t="shared" si="51"/>
        <v>0</v>
      </c>
      <c r="O54" s="110">
        <f t="shared" si="51"/>
        <v>0</v>
      </c>
      <c r="P54" s="110">
        <f t="shared" si="51"/>
        <v>0</v>
      </c>
      <c r="Q54" s="110">
        <f t="shared" si="51"/>
        <v>0</v>
      </c>
      <c r="R54" s="110">
        <f t="shared" si="51"/>
        <v>2500</v>
      </c>
      <c r="S54" s="110">
        <f t="shared" si="51"/>
        <v>0</v>
      </c>
      <c r="T54" s="110">
        <f t="shared" si="51"/>
        <v>0</v>
      </c>
      <c r="U54" s="110">
        <f t="shared" si="51"/>
        <v>2500</v>
      </c>
      <c r="V54" s="110"/>
      <c r="W54" s="110"/>
      <c r="X54" s="110"/>
      <c r="Y54" s="110"/>
      <c r="Z54" s="110"/>
      <c r="AA54" s="110"/>
      <c r="AB54" s="110"/>
      <c r="AC54" s="110"/>
      <c r="AD54" s="110">
        <f t="shared" si="51"/>
        <v>2500</v>
      </c>
      <c r="AE54" s="110">
        <f t="shared" si="51"/>
        <v>0</v>
      </c>
      <c r="AF54" s="110">
        <f t="shared" si="51"/>
        <v>0</v>
      </c>
      <c r="AG54" s="110">
        <f t="shared" si="51"/>
        <v>2500</v>
      </c>
      <c r="AH54" s="110">
        <f t="shared" si="51"/>
        <v>0</v>
      </c>
      <c r="AI54" s="110">
        <f t="shared" si="51"/>
        <v>0</v>
      </c>
      <c r="AJ54" s="110">
        <f t="shared" si="51"/>
        <v>0</v>
      </c>
      <c r="AK54" s="110">
        <f t="shared" si="51"/>
        <v>0</v>
      </c>
      <c r="AL54" s="110">
        <f t="shared" si="51"/>
        <v>2500</v>
      </c>
      <c r="AM54" s="110">
        <f t="shared" si="51"/>
        <v>0</v>
      </c>
      <c r="AN54" s="110">
        <f t="shared" si="51"/>
        <v>0</v>
      </c>
      <c r="AO54" s="110">
        <f t="shared" si="51"/>
        <v>2500</v>
      </c>
      <c r="AP54" s="110"/>
      <c r="AQ54" s="110">
        <f t="shared" si="51"/>
        <v>2500</v>
      </c>
      <c r="AR54" s="110">
        <f t="shared" si="51"/>
        <v>0</v>
      </c>
      <c r="AS54" s="110">
        <f t="shared" si="51"/>
        <v>0</v>
      </c>
      <c r="AT54" s="110">
        <f t="shared" si="51"/>
        <v>2500</v>
      </c>
      <c r="AU54" s="110">
        <f t="shared" si="51"/>
        <v>0</v>
      </c>
      <c r="AV54" s="110">
        <f t="shared" si="51"/>
        <v>0</v>
      </c>
      <c r="AW54" s="110">
        <f t="shared" si="51"/>
        <v>0</v>
      </c>
      <c r="AX54" s="110">
        <f t="shared" si="51"/>
        <v>0</v>
      </c>
      <c r="AY54" s="110">
        <f t="shared" si="51"/>
        <v>2500</v>
      </c>
      <c r="AZ54" s="110">
        <f t="shared" si="51"/>
        <v>0</v>
      </c>
      <c r="BA54" s="110">
        <f t="shared" si="51"/>
        <v>0</v>
      </c>
      <c r="BB54" s="110">
        <f t="shared" si="51"/>
        <v>2500</v>
      </c>
    </row>
    <row r="55" spans="1:54" s="109" customFormat="1" ht="48" hidden="1" customHeight="1" x14ac:dyDescent="0.25">
      <c r="A55" s="35" t="s">
        <v>22</v>
      </c>
      <c r="B55" s="120">
        <v>51</v>
      </c>
      <c r="C55" s="120">
        <v>0</v>
      </c>
      <c r="D55" s="143" t="s">
        <v>139</v>
      </c>
      <c r="E55" s="120">
        <v>851</v>
      </c>
      <c r="F55" s="143" t="s">
        <v>11</v>
      </c>
      <c r="G55" s="143" t="s">
        <v>13</v>
      </c>
      <c r="H55" s="143" t="s">
        <v>260</v>
      </c>
      <c r="I55" s="143" t="s">
        <v>23</v>
      </c>
      <c r="J55" s="110">
        <f t="shared" si="51"/>
        <v>2500</v>
      </c>
      <c r="K55" s="110">
        <f t="shared" si="51"/>
        <v>0</v>
      </c>
      <c r="L55" s="110">
        <f t="shared" si="51"/>
        <v>0</v>
      </c>
      <c r="M55" s="110">
        <f t="shared" si="51"/>
        <v>2500</v>
      </c>
      <c r="N55" s="110">
        <f t="shared" si="51"/>
        <v>0</v>
      </c>
      <c r="O55" s="110">
        <f t="shared" si="51"/>
        <v>0</v>
      </c>
      <c r="P55" s="110">
        <f t="shared" si="51"/>
        <v>0</v>
      </c>
      <c r="Q55" s="110">
        <f t="shared" si="51"/>
        <v>0</v>
      </c>
      <c r="R55" s="110">
        <f t="shared" si="51"/>
        <v>2500</v>
      </c>
      <c r="S55" s="110">
        <f t="shared" si="51"/>
        <v>0</v>
      </c>
      <c r="T55" s="110">
        <f t="shared" si="51"/>
        <v>0</v>
      </c>
      <c r="U55" s="110">
        <f t="shared" si="51"/>
        <v>2500</v>
      </c>
      <c r="V55" s="110"/>
      <c r="W55" s="110"/>
      <c r="X55" s="110"/>
      <c r="Y55" s="110"/>
      <c r="Z55" s="110"/>
      <c r="AA55" s="110"/>
      <c r="AB55" s="110"/>
      <c r="AC55" s="110"/>
      <c r="AD55" s="110">
        <f t="shared" si="51"/>
        <v>2500</v>
      </c>
      <c r="AE55" s="110">
        <f t="shared" si="51"/>
        <v>0</v>
      </c>
      <c r="AF55" s="110">
        <f t="shared" si="51"/>
        <v>0</v>
      </c>
      <c r="AG55" s="110">
        <f t="shared" si="51"/>
        <v>2500</v>
      </c>
      <c r="AH55" s="110">
        <f t="shared" si="51"/>
        <v>0</v>
      </c>
      <c r="AI55" s="110">
        <f t="shared" si="51"/>
        <v>0</v>
      </c>
      <c r="AJ55" s="110">
        <f t="shared" si="51"/>
        <v>0</v>
      </c>
      <c r="AK55" s="110">
        <f t="shared" si="51"/>
        <v>0</v>
      </c>
      <c r="AL55" s="110">
        <f t="shared" si="51"/>
        <v>2500</v>
      </c>
      <c r="AM55" s="110">
        <f t="shared" si="51"/>
        <v>0</v>
      </c>
      <c r="AN55" s="110">
        <f t="shared" si="51"/>
        <v>0</v>
      </c>
      <c r="AO55" s="110">
        <f t="shared" si="51"/>
        <v>2500</v>
      </c>
      <c r="AP55" s="110"/>
      <c r="AQ55" s="110">
        <f t="shared" si="51"/>
        <v>2500</v>
      </c>
      <c r="AR55" s="110">
        <f t="shared" si="51"/>
        <v>0</v>
      </c>
      <c r="AS55" s="110">
        <f t="shared" si="51"/>
        <v>0</v>
      </c>
      <c r="AT55" s="110">
        <f t="shared" si="51"/>
        <v>2500</v>
      </c>
      <c r="AU55" s="110">
        <f t="shared" si="51"/>
        <v>0</v>
      </c>
      <c r="AV55" s="110">
        <f t="shared" si="51"/>
        <v>0</v>
      </c>
      <c r="AW55" s="110">
        <f t="shared" si="51"/>
        <v>0</v>
      </c>
      <c r="AX55" s="110">
        <f t="shared" si="51"/>
        <v>0</v>
      </c>
      <c r="AY55" s="110">
        <f t="shared" si="51"/>
        <v>2500</v>
      </c>
      <c r="AZ55" s="110">
        <f t="shared" si="51"/>
        <v>0</v>
      </c>
      <c r="BA55" s="110">
        <f t="shared" si="51"/>
        <v>0</v>
      </c>
      <c r="BB55" s="110">
        <f t="shared" si="51"/>
        <v>2500</v>
      </c>
    </row>
    <row r="56" spans="1:54" s="109" customFormat="1" ht="60" hidden="1" x14ac:dyDescent="0.25">
      <c r="A56" s="35" t="s">
        <v>9</v>
      </c>
      <c r="B56" s="120">
        <v>51</v>
      </c>
      <c r="C56" s="120">
        <v>0</v>
      </c>
      <c r="D56" s="143" t="s">
        <v>139</v>
      </c>
      <c r="E56" s="120">
        <v>851</v>
      </c>
      <c r="F56" s="143" t="s">
        <v>11</v>
      </c>
      <c r="G56" s="143" t="s">
        <v>13</v>
      </c>
      <c r="H56" s="143" t="s">
        <v>260</v>
      </c>
      <c r="I56" s="143" t="s">
        <v>24</v>
      </c>
      <c r="J56" s="110">
        <f>'6.ВС'!J29</f>
        <v>2500</v>
      </c>
      <c r="K56" s="110">
        <f>'6.ВС'!K29</f>
        <v>0</v>
      </c>
      <c r="L56" s="110">
        <f>'6.ВС'!L29</f>
        <v>0</v>
      </c>
      <c r="M56" s="110">
        <f>'6.ВС'!M29</f>
        <v>2500</v>
      </c>
      <c r="N56" s="110">
        <f>'6.ВС'!N29</f>
        <v>0</v>
      </c>
      <c r="O56" s="110">
        <f>'6.ВС'!O29</f>
        <v>0</v>
      </c>
      <c r="P56" s="110">
        <f>'6.ВС'!P29</f>
        <v>0</v>
      </c>
      <c r="Q56" s="110">
        <f>'6.ВС'!Q29</f>
        <v>0</v>
      </c>
      <c r="R56" s="110">
        <f>'6.ВС'!R29</f>
        <v>2500</v>
      </c>
      <c r="S56" s="110">
        <f>'6.ВС'!S29</f>
        <v>0</v>
      </c>
      <c r="T56" s="110">
        <f>'6.ВС'!T29</f>
        <v>0</v>
      </c>
      <c r="U56" s="110">
        <f>'6.ВС'!U29</f>
        <v>2500</v>
      </c>
      <c r="V56" s="110"/>
      <c r="W56" s="110"/>
      <c r="X56" s="110"/>
      <c r="Y56" s="110"/>
      <c r="Z56" s="110"/>
      <c r="AA56" s="110"/>
      <c r="AB56" s="110"/>
      <c r="AC56" s="110"/>
      <c r="AD56" s="110">
        <f>'6.ВС'!AE29</f>
        <v>2500</v>
      </c>
      <c r="AE56" s="110">
        <f>'6.ВС'!AF29</f>
        <v>0</v>
      </c>
      <c r="AF56" s="110">
        <f>'6.ВС'!AG29</f>
        <v>0</v>
      </c>
      <c r="AG56" s="110">
        <f>'6.ВС'!AH29</f>
        <v>2500</v>
      </c>
      <c r="AH56" s="110">
        <f>'6.ВС'!AI29</f>
        <v>0</v>
      </c>
      <c r="AI56" s="110">
        <f>'6.ВС'!AJ29</f>
        <v>0</v>
      </c>
      <c r="AJ56" s="110">
        <f>'6.ВС'!AK29</f>
        <v>0</v>
      </c>
      <c r="AK56" s="110">
        <f>'6.ВС'!AL29</f>
        <v>0</v>
      </c>
      <c r="AL56" s="110">
        <f>'6.ВС'!AM29</f>
        <v>2500</v>
      </c>
      <c r="AM56" s="110">
        <f>'6.ВС'!AN29</f>
        <v>0</v>
      </c>
      <c r="AN56" s="110">
        <f>'6.ВС'!AO29</f>
        <v>0</v>
      </c>
      <c r="AO56" s="110">
        <f>'6.ВС'!AP29</f>
        <v>2500</v>
      </c>
      <c r="AP56" s="110"/>
      <c r="AQ56" s="110">
        <f>'6.ВС'!AR29</f>
        <v>2500</v>
      </c>
      <c r="AR56" s="110">
        <f>'6.ВС'!AS29</f>
        <v>0</v>
      </c>
      <c r="AS56" s="110">
        <f>'6.ВС'!AT29</f>
        <v>0</v>
      </c>
      <c r="AT56" s="110">
        <f>'6.ВС'!AU29</f>
        <v>2500</v>
      </c>
      <c r="AU56" s="110">
        <f>'6.ВС'!AV29</f>
        <v>0</v>
      </c>
      <c r="AV56" s="110">
        <f>'6.ВС'!AW29</f>
        <v>0</v>
      </c>
      <c r="AW56" s="110">
        <f>'6.ВС'!AX29</f>
        <v>0</v>
      </c>
      <c r="AX56" s="110">
        <f>'6.ВС'!AY29</f>
        <v>0</v>
      </c>
      <c r="AY56" s="110">
        <f>'6.ВС'!AZ29</f>
        <v>2500</v>
      </c>
      <c r="AZ56" s="110">
        <f>'6.ВС'!BA29</f>
        <v>0</v>
      </c>
      <c r="BA56" s="110">
        <f>'6.ВС'!BB29</f>
        <v>0</v>
      </c>
      <c r="BB56" s="110">
        <f>'6.ВС'!BC29</f>
        <v>2500</v>
      </c>
    </row>
    <row r="57" spans="1:54" s="12" customFormat="1" ht="78.75" customHeight="1" x14ac:dyDescent="0.25">
      <c r="A57" s="158" t="s">
        <v>211</v>
      </c>
      <c r="B57" s="11">
        <v>51</v>
      </c>
      <c r="C57" s="11">
        <v>0</v>
      </c>
      <c r="D57" s="25" t="s">
        <v>82</v>
      </c>
      <c r="E57" s="11"/>
      <c r="F57" s="25"/>
      <c r="G57" s="25"/>
      <c r="H57" s="25"/>
      <c r="I57" s="25"/>
      <c r="J57" s="26">
        <f t="shared" ref="J57:BB57" si="52">J58</f>
        <v>3159400</v>
      </c>
      <c r="K57" s="26">
        <f t="shared" si="52"/>
        <v>0</v>
      </c>
      <c r="L57" s="26">
        <f t="shared" si="52"/>
        <v>3159400</v>
      </c>
      <c r="M57" s="26">
        <f t="shared" si="52"/>
        <v>0</v>
      </c>
      <c r="N57" s="26">
        <f t="shared" si="52"/>
        <v>192065</v>
      </c>
      <c r="O57" s="26">
        <f t="shared" si="52"/>
        <v>0</v>
      </c>
      <c r="P57" s="26">
        <f t="shared" si="52"/>
        <v>192065</v>
      </c>
      <c r="Q57" s="26">
        <f t="shared" si="52"/>
        <v>0</v>
      </c>
      <c r="R57" s="26">
        <f t="shared" si="52"/>
        <v>3351465</v>
      </c>
      <c r="S57" s="26">
        <f t="shared" si="52"/>
        <v>0</v>
      </c>
      <c r="T57" s="26">
        <f t="shared" si="52"/>
        <v>3351465</v>
      </c>
      <c r="U57" s="26">
        <f t="shared" si="52"/>
        <v>0</v>
      </c>
      <c r="V57" s="26"/>
      <c r="W57" s="26"/>
      <c r="X57" s="26"/>
      <c r="Y57" s="26"/>
      <c r="Z57" s="26"/>
      <c r="AA57" s="26"/>
      <c r="AB57" s="26"/>
      <c r="AC57" s="26"/>
      <c r="AD57" s="26">
        <f t="shared" si="52"/>
        <v>3159400</v>
      </c>
      <c r="AE57" s="26">
        <f t="shared" si="52"/>
        <v>0</v>
      </c>
      <c r="AF57" s="26">
        <f t="shared" si="52"/>
        <v>3159400</v>
      </c>
      <c r="AG57" s="26">
        <f t="shared" si="52"/>
        <v>0</v>
      </c>
      <c r="AH57" s="26">
        <f t="shared" si="52"/>
        <v>0</v>
      </c>
      <c r="AI57" s="26">
        <f t="shared" si="52"/>
        <v>0</v>
      </c>
      <c r="AJ57" s="26">
        <f t="shared" si="52"/>
        <v>0</v>
      </c>
      <c r="AK57" s="26">
        <f t="shared" si="52"/>
        <v>0</v>
      </c>
      <c r="AL57" s="26">
        <f t="shared" si="52"/>
        <v>3159400</v>
      </c>
      <c r="AM57" s="26">
        <f t="shared" si="52"/>
        <v>0</v>
      </c>
      <c r="AN57" s="26">
        <f t="shared" si="52"/>
        <v>3159400</v>
      </c>
      <c r="AO57" s="26">
        <f t="shared" si="52"/>
        <v>0</v>
      </c>
      <c r="AP57" s="26"/>
      <c r="AQ57" s="26">
        <f t="shared" si="52"/>
        <v>3159400</v>
      </c>
      <c r="AR57" s="26">
        <f t="shared" si="52"/>
        <v>0</v>
      </c>
      <c r="AS57" s="26">
        <f t="shared" si="52"/>
        <v>3159400</v>
      </c>
      <c r="AT57" s="26">
        <f t="shared" si="52"/>
        <v>0</v>
      </c>
      <c r="AU57" s="26">
        <f t="shared" si="52"/>
        <v>0</v>
      </c>
      <c r="AV57" s="26">
        <f t="shared" si="52"/>
        <v>0</v>
      </c>
      <c r="AW57" s="26">
        <f t="shared" si="52"/>
        <v>0</v>
      </c>
      <c r="AX57" s="26">
        <f t="shared" si="52"/>
        <v>0</v>
      </c>
      <c r="AY57" s="26">
        <f t="shared" si="52"/>
        <v>3159400</v>
      </c>
      <c r="AZ57" s="26">
        <f t="shared" si="52"/>
        <v>0</v>
      </c>
      <c r="BA57" s="26">
        <f t="shared" si="52"/>
        <v>3159400</v>
      </c>
      <c r="BB57" s="26">
        <f t="shared" si="52"/>
        <v>0</v>
      </c>
    </row>
    <row r="58" spans="1:54" s="109" customFormat="1" ht="28.5" x14ac:dyDescent="0.25">
      <c r="A58" s="158" t="s">
        <v>6</v>
      </c>
      <c r="B58" s="167">
        <v>51</v>
      </c>
      <c r="C58" s="167">
        <v>0</v>
      </c>
      <c r="D58" s="25" t="s">
        <v>82</v>
      </c>
      <c r="E58" s="167">
        <v>851</v>
      </c>
      <c r="F58" s="25"/>
      <c r="G58" s="25"/>
      <c r="H58" s="25"/>
      <c r="I58" s="143"/>
      <c r="J58" s="169">
        <f t="shared" ref="J58:AQ58" si="53">J59+J66</f>
        <v>3159400</v>
      </c>
      <c r="K58" s="169">
        <f t="shared" ref="K58:N58" si="54">K59+K66</f>
        <v>0</v>
      </c>
      <c r="L58" s="169">
        <f t="shared" si="54"/>
        <v>3159400</v>
      </c>
      <c r="M58" s="169">
        <f t="shared" si="54"/>
        <v>0</v>
      </c>
      <c r="N58" s="169">
        <f t="shared" si="54"/>
        <v>192065</v>
      </c>
      <c r="O58" s="169">
        <f t="shared" ref="O58:U58" si="55">O59+O66</f>
        <v>0</v>
      </c>
      <c r="P58" s="169">
        <f t="shared" si="55"/>
        <v>192065</v>
      </c>
      <c r="Q58" s="169">
        <f t="shared" si="55"/>
        <v>0</v>
      </c>
      <c r="R58" s="169">
        <f t="shared" si="55"/>
        <v>3351465</v>
      </c>
      <c r="S58" s="169">
        <f t="shared" si="55"/>
        <v>0</v>
      </c>
      <c r="T58" s="169">
        <f t="shared" si="55"/>
        <v>3351465</v>
      </c>
      <c r="U58" s="169">
        <f t="shared" si="55"/>
        <v>0</v>
      </c>
      <c r="V58" s="169"/>
      <c r="W58" s="169"/>
      <c r="X58" s="169"/>
      <c r="Y58" s="169"/>
      <c r="Z58" s="169"/>
      <c r="AA58" s="169"/>
      <c r="AB58" s="169"/>
      <c r="AC58" s="169"/>
      <c r="AD58" s="169">
        <f t="shared" si="53"/>
        <v>3159400</v>
      </c>
      <c r="AE58" s="169">
        <f t="shared" ref="AE58:AO58" si="56">AE59+AE66</f>
        <v>0</v>
      </c>
      <c r="AF58" s="169">
        <f t="shared" si="56"/>
        <v>3159400</v>
      </c>
      <c r="AG58" s="169">
        <f t="shared" si="56"/>
        <v>0</v>
      </c>
      <c r="AH58" s="169">
        <f t="shared" si="56"/>
        <v>0</v>
      </c>
      <c r="AI58" s="169">
        <f t="shared" si="56"/>
        <v>0</v>
      </c>
      <c r="AJ58" s="169">
        <f t="shared" si="56"/>
        <v>0</v>
      </c>
      <c r="AK58" s="169">
        <f t="shared" si="56"/>
        <v>0</v>
      </c>
      <c r="AL58" s="169">
        <f t="shared" si="56"/>
        <v>3159400</v>
      </c>
      <c r="AM58" s="169">
        <f t="shared" si="56"/>
        <v>0</v>
      </c>
      <c r="AN58" s="169">
        <f t="shared" si="56"/>
        <v>3159400</v>
      </c>
      <c r="AO58" s="169">
        <f t="shared" si="56"/>
        <v>0</v>
      </c>
      <c r="AP58" s="169"/>
      <c r="AQ58" s="169">
        <f t="shared" si="53"/>
        <v>3159400</v>
      </c>
      <c r="AR58" s="169">
        <f t="shared" ref="AR58:BB58" si="57">AR59+AR66</f>
        <v>0</v>
      </c>
      <c r="AS58" s="169">
        <f t="shared" si="57"/>
        <v>3159400</v>
      </c>
      <c r="AT58" s="169">
        <f t="shared" si="57"/>
        <v>0</v>
      </c>
      <c r="AU58" s="169">
        <f t="shared" si="57"/>
        <v>0</v>
      </c>
      <c r="AV58" s="169">
        <f t="shared" si="57"/>
        <v>0</v>
      </c>
      <c r="AW58" s="169">
        <f t="shared" si="57"/>
        <v>0</v>
      </c>
      <c r="AX58" s="169">
        <f t="shared" si="57"/>
        <v>0</v>
      </c>
      <c r="AY58" s="169">
        <f t="shared" si="57"/>
        <v>3159400</v>
      </c>
      <c r="AZ58" s="169">
        <f t="shared" si="57"/>
        <v>0</v>
      </c>
      <c r="BA58" s="169">
        <f t="shared" si="57"/>
        <v>3159400</v>
      </c>
      <c r="BB58" s="169">
        <f t="shared" si="57"/>
        <v>0</v>
      </c>
    </row>
    <row r="59" spans="1:54" s="12" customFormat="1" ht="30" x14ac:dyDescent="0.25">
      <c r="A59" s="155" t="s">
        <v>65</v>
      </c>
      <c r="B59" s="120">
        <v>51</v>
      </c>
      <c r="C59" s="120">
        <v>0</v>
      </c>
      <c r="D59" s="143" t="s">
        <v>82</v>
      </c>
      <c r="E59" s="120">
        <v>851</v>
      </c>
      <c r="F59" s="143" t="s">
        <v>58</v>
      </c>
      <c r="G59" s="143" t="s">
        <v>64</v>
      </c>
      <c r="H59" s="143" t="s">
        <v>266</v>
      </c>
      <c r="I59" s="25"/>
      <c r="J59" s="110">
        <f t="shared" ref="J59:AQ59" si="58">J60+J62+J64</f>
        <v>3040600</v>
      </c>
      <c r="K59" s="110">
        <f t="shared" ref="K59:N59" si="59">K60+K62+K64</f>
        <v>0</v>
      </c>
      <c r="L59" s="110">
        <f t="shared" si="59"/>
        <v>3040600</v>
      </c>
      <c r="M59" s="110">
        <f t="shared" si="59"/>
        <v>0</v>
      </c>
      <c r="N59" s="110">
        <f t="shared" si="59"/>
        <v>192065</v>
      </c>
      <c r="O59" s="110">
        <f t="shared" ref="O59:U59" si="60">O60+O62+O64</f>
        <v>0</v>
      </c>
      <c r="P59" s="110">
        <f t="shared" si="60"/>
        <v>192065</v>
      </c>
      <c r="Q59" s="110">
        <f t="shared" si="60"/>
        <v>0</v>
      </c>
      <c r="R59" s="110">
        <f t="shared" si="60"/>
        <v>3232665</v>
      </c>
      <c r="S59" s="110">
        <f t="shared" si="60"/>
        <v>0</v>
      </c>
      <c r="T59" s="110">
        <f t="shared" si="60"/>
        <v>3232665</v>
      </c>
      <c r="U59" s="110">
        <f t="shared" si="60"/>
        <v>0</v>
      </c>
      <c r="V59" s="110"/>
      <c r="W59" s="110"/>
      <c r="X59" s="110"/>
      <c r="Y59" s="110"/>
      <c r="Z59" s="110"/>
      <c r="AA59" s="110"/>
      <c r="AB59" s="110"/>
      <c r="AC59" s="110"/>
      <c r="AD59" s="110">
        <f t="shared" si="58"/>
        <v>3040600</v>
      </c>
      <c r="AE59" s="110">
        <f t="shared" ref="AE59:AO59" si="61">AE60+AE62+AE64</f>
        <v>0</v>
      </c>
      <c r="AF59" s="110">
        <f t="shared" si="61"/>
        <v>3040600</v>
      </c>
      <c r="AG59" s="110">
        <f t="shared" si="61"/>
        <v>0</v>
      </c>
      <c r="AH59" s="110">
        <f t="shared" si="61"/>
        <v>0</v>
      </c>
      <c r="AI59" s="110">
        <f t="shared" si="61"/>
        <v>0</v>
      </c>
      <c r="AJ59" s="110">
        <f t="shared" si="61"/>
        <v>0</v>
      </c>
      <c r="AK59" s="110">
        <f t="shared" si="61"/>
        <v>0</v>
      </c>
      <c r="AL59" s="110">
        <f t="shared" si="61"/>
        <v>3040600</v>
      </c>
      <c r="AM59" s="110">
        <f t="shared" si="61"/>
        <v>0</v>
      </c>
      <c r="AN59" s="110">
        <f t="shared" si="61"/>
        <v>3040600</v>
      </c>
      <c r="AO59" s="110">
        <f t="shared" si="61"/>
        <v>0</v>
      </c>
      <c r="AP59" s="110"/>
      <c r="AQ59" s="110">
        <f t="shared" si="58"/>
        <v>3040600</v>
      </c>
      <c r="AR59" s="110">
        <f t="shared" ref="AR59:BB59" si="62">AR60+AR62+AR64</f>
        <v>0</v>
      </c>
      <c r="AS59" s="110">
        <f t="shared" si="62"/>
        <v>3040600</v>
      </c>
      <c r="AT59" s="110">
        <f t="shared" si="62"/>
        <v>0</v>
      </c>
      <c r="AU59" s="110">
        <f t="shared" si="62"/>
        <v>0</v>
      </c>
      <c r="AV59" s="110">
        <f t="shared" si="62"/>
        <v>0</v>
      </c>
      <c r="AW59" s="110">
        <f t="shared" si="62"/>
        <v>0</v>
      </c>
      <c r="AX59" s="110">
        <f t="shared" si="62"/>
        <v>0</v>
      </c>
      <c r="AY59" s="110">
        <f t="shared" si="62"/>
        <v>3040600</v>
      </c>
      <c r="AZ59" s="110">
        <f t="shared" si="62"/>
        <v>0</v>
      </c>
      <c r="BA59" s="110">
        <f t="shared" si="62"/>
        <v>3040600</v>
      </c>
      <c r="BB59" s="110">
        <f t="shared" si="62"/>
        <v>0</v>
      </c>
    </row>
    <row r="60" spans="1:54" s="109" customFormat="1" ht="106.5" hidden="1" customHeight="1" x14ac:dyDescent="0.25">
      <c r="A60" s="111" t="s">
        <v>16</v>
      </c>
      <c r="B60" s="120">
        <v>51</v>
      </c>
      <c r="C60" s="120">
        <v>0</v>
      </c>
      <c r="D60" s="148" t="s">
        <v>82</v>
      </c>
      <c r="E60" s="120">
        <v>851</v>
      </c>
      <c r="F60" s="143" t="s">
        <v>58</v>
      </c>
      <c r="G60" s="148" t="s">
        <v>64</v>
      </c>
      <c r="H60" s="143" t="s">
        <v>266</v>
      </c>
      <c r="I60" s="143" t="s">
        <v>18</v>
      </c>
      <c r="J60" s="110">
        <f t="shared" ref="J60:BB60" si="63">J61</f>
        <v>2112700</v>
      </c>
      <c r="K60" s="110">
        <f t="shared" si="63"/>
        <v>0</v>
      </c>
      <c r="L60" s="110">
        <f t="shared" si="63"/>
        <v>2112700</v>
      </c>
      <c r="M60" s="110">
        <f t="shared" si="63"/>
        <v>0</v>
      </c>
      <c r="N60" s="110">
        <f t="shared" si="63"/>
        <v>0</v>
      </c>
      <c r="O60" s="110">
        <f t="shared" si="63"/>
        <v>0</v>
      </c>
      <c r="P60" s="110">
        <f t="shared" si="63"/>
        <v>0</v>
      </c>
      <c r="Q60" s="110">
        <f t="shared" si="63"/>
        <v>0</v>
      </c>
      <c r="R60" s="110">
        <f t="shared" si="63"/>
        <v>2112700</v>
      </c>
      <c r="S60" s="110">
        <f t="shared" si="63"/>
        <v>0</v>
      </c>
      <c r="T60" s="110">
        <f t="shared" si="63"/>
        <v>2112700</v>
      </c>
      <c r="U60" s="110">
        <f t="shared" si="63"/>
        <v>0</v>
      </c>
      <c r="V60" s="110"/>
      <c r="W60" s="110"/>
      <c r="X60" s="110"/>
      <c r="Y60" s="110"/>
      <c r="Z60" s="110"/>
      <c r="AA60" s="110"/>
      <c r="AB60" s="110"/>
      <c r="AC60" s="110"/>
      <c r="AD60" s="110">
        <f t="shared" si="63"/>
        <v>2112700</v>
      </c>
      <c r="AE60" s="110">
        <f t="shared" si="63"/>
        <v>0</v>
      </c>
      <c r="AF60" s="110">
        <f t="shared" si="63"/>
        <v>2112700</v>
      </c>
      <c r="AG60" s="110">
        <f t="shared" si="63"/>
        <v>0</v>
      </c>
      <c r="AH60" s="110">
        <f t="shared" si="63"/>
        <v>0</v>
      </c>
      <c r="AI60" s="110">
        <f t="shared" si="63"/>
        <v>0</v>
      </c>
      <c r="AJ60" s="110">
        <f t="shared" si="63"/>
        <v>0</v>
      </c>
      <c r="AK60" s="110">
        <f t="shared" si="63"/>
        <v>0</v>
      </c>
      <c r="AL60" s="110">
        <f t="shared" si="63"/>
        <v>2112700</v>
      </c>
      <c r="AM60" s="110">
        <f t="shared" si="63"/>
        <v>0</v>
      </c>
      <c r="AN60" s="110">
        <f t="shared" si="63"/>
        <v>2112700</v>
      </c>
      <c r="AO60" s="110">
        <f t="shared" si="63"/>
        <v>0</v>
      </c>
      <c r="AP60" s="110"/>
      <c r="AQ60" s="110">
        <f t="shared" si="63"/>
        <v>2112700</v>
      </c>
      <c r="AR60" s="110">
        <f t="shared" si="63"/>
        <v>0</v>
      </c>
      <c r="AS60" s="110">
        <f t="shared" si="63"/>
        <v>2112700</v>
      </c>
      <c r="AT60" s="110">
        <f t="shared" si="63"/>
        <v>0</v>
      </c>
      <c r="AU60" s="110">
        <f t="shared" si="63"/>
        <v>0</v>
      </c>
      <c r="AV60" s="110">
        <f t="shared" si="63"/>
        <v>0</v>
      </c>
      <c r="AW60" s="110">
        <f t="shared" si="63"/>
        <v>0</v>
      </c>
      <c r="AX60" s="110">
        <f t="shared" si="63"/>
        <v>0</v>
      </c>
      <c r="AY60" s="110">
        <f t="shared" si="63"/>
        <v>2112700</v>
      </c>
      <c r="AZ60" s="110">
        <f t="shared" si="63"/>
        <v>0</v>
      </c>
      <c r="BA60" s="110">
        <f t="shared" si="63"/>
        <v>2112700</v>
      </c>
      <c r="BB60" s="110">
        <f t="shared" si="63"/>
        <v>0</v>
      </c>
    </row>
    <row r="61" spans="1:54" s="109" customFormat="1" ht="30" hidden="1" x14ac:dyDescent="0.25">
      <c r="A61" s="35" t="s">
        <v>7</v>
      </c>
      <c r="B61" s="120">
        <v>51</v>
      </c>
      <c r="C61" s="120">
        <v>0</v>
      </c>
      <c r="D61" s="148" t="s">
        <v>82</v>
      </c>
      <c r="E61" s="120">
        <v>851</v>
      </c>
      <c r="F61" s="143" t="s">
        <v>58</v>
      </c>
      <c r="G61" s="148" t="s">
        <v>64</v>
      </c>
      <c r="H61" s="143" t="s">
        <v>266</v>
      </c>
      <c r="I61" s="143" t="s">
        <v>67</v>
      </c>
      <c r="J61" s="110">
        <f>'6.ВС'!J70</f>
        <v>2112700</v>
      </c>
      <c r="K61" s="110">
        <f>'6.ВС'!K70</f>
        <v>0</v>
      </c>
      <c r="L61" s="110">
        <f>'6.ВС'!L70</f>
        <v>2112700</v>
      </c>
      <c r="M61" s="110">
        <f>'6.ВС'!M70</f>
        <v>0</v>
      </c>
      <c r="N61" s="110">
        <f>'6.ВС'!N70</f>
        <v>0</v>
      </c>
      <c r="O61" s="110">
        <f>'6.ВС'!O70</f>
        <v>0</v>
      </c>
      <c r="P61" s="110">
        <f>'6.ВС'!P70</f>
        <v>0</v>
      </c>
      <c r="Q61" s="110">
        <f>'6.ВС'!Q70</f>
        <v>0</v>
      </c>
      <c r="R61" s="110">
        <f>'6.ВС'!R70</f>
        <v>2112700</v>
      </c>
      <c r="S61" s="110">
        <f>'6.ВС'!S70</f>
        <v>0</v>
      </c>
      <c r="T61" s="110">
        <f>'6.ВС'!T70</f>
        <v>2112700</v>
      </c>
      <c r="U61" s="110">
        <f>'6.ВС'!U70</f>
        <v>0</v>
      </c>
      <c r="V61" s="110"/>
      <c r="W61" s="110"/>
      <c r="X61" s="110"/>
      <c r="Y61" s="110"/>
      <c r="Z61" s="110"/>
      <c r="AA61" s="110"/>
      <c r="AB61" s="110"/>
      <c r="AC61" s="110"/>
      <c r="AD61" s="110">
        <f>'6.ВС'!AE70</f>
        <v>2112700</v>
      </c>
      <c r="AE61" s="110">
        <f>'6.ВС'!AF70</f>
        <v>0</v>
      </c>
      <c r="AF61" s="110">
        <f>'6.ВС'!AG70</f>
        <v>2112700</v>
      </c>
      <c r="AG61" s="110">
        <f>'6.ВС'!AH70</f>
        <v>0</v>
      </c>
      <c r="AH61" s="110">
        <f>'6.ВС'!AI70</f>
        <v>0</v>
      </c>
      <c r="AI61" s="110">
        <f>'6.ВС'!AJ70</f>
        <v>0</v>
      </c>
      <c r="AJ61" s="110">
        <f>'6.ВС'!AK70</f>
        <v>0</v>
      </c>
      <c r="AK61" s="110">
        <f>'6.ВС'!AL70</f>
        <v>0</v>
      </c>
      <c r="AL61" s="110">
        <f>'6.ВС'!AM70</f>
        <v>2112700</v>
      </c>
      <c r="AM61" s="110">
        <f>'6.ВС'!AN70</f>
        <v>0</v>
      </c>
      <c r="AN61" s="110">
        <f>'6.ВС'!AO70</f>
        <v>2112700</v>
      </c>
      <c r="AO61" s="110">
        <f>'6.ВС'!AP70</f>
        <v>0</v>
      </c>
      <c r="AP61" s="110"/>
      <c r="AQ61" s="110">
        <f>'6.ВС'!AR70</f>
        <v>2112700</v>
      </c>
      <c r="AR61" s="110">
        <f>'6.ВС'!AS70</f>
        <v>0</v>
      </c>
      <c r="AS61" s="110">
        <f>'6.ВС'!AT70</f>
        <v>2112700</v>
      </c>
      <c r="AT61" s="110">
        <f>'6.ВС'!AU70</f>
        <v>0</v>
      </c>
      <c r="AU61" s="110">
        <f>'6.ВС'!AV70</f>
        <v>0</v>
      </c>
      <c r="AV61" s="110">
        <f>'6.ВС'!AW70</f>
        <v>0</v>
      </c>
      <c r="AW61" s="110">
        <f>'6.ВС'!AX70</f>
        <v>0</v>
      </c>
      <c r="AX61" s="110">
        <f>'6.ВС'!AY70</f>
        <v>0</v>
      </c>
      <c r="AY61" s="110">
        <f>'6.ВС'!AZ70</f>
        <v>2112700</v>
      </c>
      <c r="AZ61" s="110">
        <f>'6.ВС'!BA70</f>
        <v>0</v>
      </c>
      <c r="BA61" s="110">
        <f>'6.ВС'!BB70</f>
        <v>2112700</v>
      </c>
      <c r="BB61" s="110">
        <f>'6.ВС'!BC70</f>
        <v>0</v>
      </c>
    </row>
    <row r="62" spans="1:54" s="109" customFormat="1" ht="45.75" customHeight="1" x14ac:dyDescent="0.25">
      <c r="A62" s="35" t="s">
        <v>22</v>
      </c>
      <c r="B62" s="120">
        <v>51</v>
      </c>
      <c r="C62" s="120">
        <v>0</v>
      </c>
      <c r="D62" s="148" t="s">
        <v>82</v>
      </c>
      <c r="E62" s="120">
        <v>851</v>
      </c>
      <c r="F62" s="143" t="s">
        <v>58</v>
      </c>
      <c r="G62" s="148" t="s">
        <v>64</v>
      </c>
      <c r="H62" s="143" t="s">
        <v>266</v>
      </c>
      <c r="I62" s="143" t="s">
        <v>23</v>
      </c>
      <c r="J62" s="110">
        <f t="shared" ref="J62:BB62" si="64">J63</f>
        <v>884900</v>
      </c>
      <c r="K62" s="110">
        <f t="shared" si="64"/>
        <v>0</v>
      </c>
      <c r="L62" s="110">
        <f t="shared" si="64"/>
        <v>884900</v>
      </c>
      <c r="M62" s="110">
        <f t="shared" si="64"/>
        <v>0</v>
      </c>
      <c r="N62" s="110">
        <f t="shared" si="64"/>
        <v>192065</v>
      </c>
      <c r="O62" s="110">
        <f t="shared" si="64"/>
        <v>0</v>
      </c>
      <c r="P62" s="110">
        <f t="shared" si="64"/>
        <v>192065</v>
      </c>
      <c r="Q62" s="110">
        <f t="shared" si="64"/>
        <v>0</v>
      </c>
      <c r="R62" s="110">
        <f t="shared" si="64"/>
        <v>1076965</v>
      </c>
      <c r="S62" s="110">
        <f t="shared" si="64"/>
        <v>0</v>
      </c>
      <c r="T62" s="110">
        <f t="shared" si="64"/>
        <v>1076965</v>
      </c>
      <c r="U62" s="110">
        <f t="shared" si="64"/>
        <v>0</v>
      </c>
      <c r="V62" s="110"/>
      <c r="W62" s="110"/>
      <c r="X62" s="110"/>
      <c r="Y62" s="110"/>
      <c r="Z62" s="110"/>
      <c r="AA62" s="110"/>
      <c r="AB62" s="110"/>
      <c r="AC62" s="110"/>
      <c r="AD62" s="110">
        <f t="shared" si="64"/>
        <v>884900</v>
      </c>
      <c r="AE62" s="110">
        <f t="shared" si="64"/>
        <v>0</v>
      </c>
      <c r="AF62" s="110">
        <f t="shared" si="64"/>
        <v>884900</v>
      </c>
      <c r="AG62" s="110">
        <f t="shared" si="64"/>
        <v>0</v>
      </c>
      <c r="AH62" s="110">
        <f t="shared" si="64"/>
        <v>0</v>
      </c>
      <c r="AI62" s="110">
        <f t="shared" si="64"/>
        <v>0</v>
      </c>
      <c r="AJ62" s="110">
        <f t="shared" si="64"/>
        <v>0</v>
      </c>
      <c r="AK62" s="110">
        <f t="shared" si="64"/>
        <v>0</v>
      </c>
      <c r="AL62" s="110">
        <f t="shared" si="64"/>
        <v>884900</v>
      </c>
      <c r="AM62" s="110">
        <f t="shared" si="64"/>
        <v>0</v>
      </c>
      <c r="AN62" s="110">
        <f t="shared" si="64"/>
        <v>884900</v>
      </c>
      <c r="AO62" s="110">
        <f t="shared" si="64"/>
        <v>0</v>
      </c>
      <c r="AP62" s="110"/>
      <c r="AQ62" s="110">
        <f t="shared" si="64"/>
        <v>884900</v>
      </c>
      <c r="AR62" s="110">
        <f t="shared" si="64"/>
        <v>0</v>
      </c>
      <c r="AS62" s="110">
        <f t="shared" si="64"/>
        <v>884900</v>
      </c>
      <c r="AT62" s="110">
        <f t="shared" si="64"/>
        <v>0</v>
      </c>
      <c r="AU62" s="110">
        <f t="shared" si="64"/>
        <v>0</v>
      </c>
      <c r="AV62" s="110">
        <f t="shared" si="64"/>
        <v>0</v>
      </c>
      <c r="AW62" s="110">
        <f t="shared" si="64"/>
        <v>0</v>
      </c>
      <c r="AX62" s="110">
        <f t="shared" si="64"/>
        <v>0</v>
      </c>
      <c r="AY62" s="110">
        <f t="shared" si="64"/>
        <v>884900</v>
      </c>
      <c r="AZ62" s="110">
        <f t="shared" si="64"/>
        <v>0</v>
      </c>
      <c r="BA62" s="110">
        <f t="shared" si="64"/>
        <v>884900</v>
      </c>
      <c r="BB62" s="110">
        <f t="shared" si="64"/>
        <v>0</v>
      </c>
    </row>
    <row r="63" spans="1:54" s="109" customFormat="1" ht="60" x14ac:dyDescent="0.25">
      <c r="A63" s="35" t="s">
        <v>9</v>
      </c>
      <c r="B63" s="120">
        <v>51</v>
      </c>
      <c r="C63" s="120">
        <v>0</v>
      </c>
      <c r="D63" s="148" t="s">
        <v>82</v>
      </c>
      <c r="E63" s="120">
        <v>851</v>
      </c>
      <c r="F63" s="143" t="s">
        <v>58</v>
      </c>
      <c r="G63" s="148" t="s">
        <v>64</v>
      </c>
      <c r="H63" s="143" t="s">
        <v>266</v>
      </c>
      <c r="I63" s="143" t="s">
        <v>24</v>
      </c>
      <c r="J63" s="110">
        <f>'6.ВС'!J72</f>
        <v>884900</v>
      </c>
      <c r="K63" s="110">
        <f>'6.ВС'!K72</f>
        <v>0</v>
      </c>
      <c r="L63" s="110">
        <f>'6.ВС'!L72</f>
        <v>884900</v>
      </c>
      <c r="M63" s="110">
        <f>'6.ВС'!M72</f>
        <v>0</v>
      </c>
      <c r="N63" s="110">
        <f>'6.ВС'!N72</f>
        <v>192065</v>
      </c>
      <c r="O63" s="110">
        <f>'6.ВС'!O72</f>
        <v>0</v>
      </c>
      <c r="P63" s="110">
        <f>'6.ВС'!P72</f>
        <v>192065</v>
      </c>
      <c r="Q63" s="110">
        <f>'6.ВС'!Q72</f>
        <v>0</v>
      </c>
      <c r="R63" s="110">
        <f>'6.ВС'!R72</f>
        <v>1076965</v>
      </c>
      <c r="S63" s="110">
        <f>'6.ВС'!S72</f>
        <v>0</v>
      </c>
      <c r="T63" s="110">
        <f>'6.ВС'!T72</f>
        <v>1076965</v>
      </c>
      <c r="U63" s="110">
        <f>'6.ВС'!U72</f>
        <v>0</v>
      </c>
      <c r="V63" s="110"/>
      <c r="W63" s="110"/>
      <c r="X63" s="110"/>
      <c r="Y63" s="110"/>
      <c r="Z63" s="110"/>
      <c r="AA63" s="110"/>
      <c r="AB63" s="110"/>
      <c r="AC63" s="110"/>
      <c r="AD63" s="110">
        <f>'6.ВС'!AE72</f>
        <v>884900</v>
      </c>
      <c r="AE63" s="110">
        <f>'6.ВС'!AF72</f>
        <v>0</v>
      </c>
      <c r="AF63" s="110">
        <f>'6.ВС'!AG72</f>
        <v>884900</v>
      </c>
      <c r="AG63" s="110">
        <f>'6.ВС'!AH72</f>
        <v>0</v>
      </c>
      <c r="AH63" s="110">
        <f>'6.ВС'!AI72</f>
        <v>0</v>
      </c>
      <c r="AI63" s="110">
        <f>'6.ВС'!AJ72</f>
        <v>0</v>
      </c>
      <c r="AJ63" s="110">
        <f>'6.ВС'!AK72</f>
        <v>0</v>
      </c>
      <c r="AK63" s="110">
        <f>'6.ВС'!AL72</f>
        <v>0</v>
      </c>
      <c r="AL63" s="110">
        <f>'6.ВС'!AM72</f>
        <v>884900</v>
      </c>
      <c r="AM63" s="110">
        <f>'6.ВС'!AN72</f>
        <v>0</v>
      </c>
      <c r="AN63" s="110">
        <f>'6.ВС'!AO72</f>
        <v>884900</v>
      </c>
      <c r="AO63" s="110">
        <f>'6.ВС'!AP72</f>
        <v>0</v>
      </c>
      <c r="AP63" s="110"/>
      <c r="AQ63" s="110">
        <f>'6.ВС'!AR72</f>
        <v>884900</v>
      </c>
      <c r="AR63" s="110">
        <f>'6.ВС'!AS72</f>
        <v>0</v>
      </c>
      <c r="AS63" s="110">
        <f>'6.ВС'!AT72</f>
        <v>884900</v>
      </c>
      <c r="AT63" s="110">
        <f>'6.ВС'!AU72</f>
        <v>0</v>
      </c>
      <c r="AU63" s="110">
        <f>'6.ВС'!AV72</f>
        <v>0</v>
      </c>
      <c r="AV63" s="110">
        <f>'6.ВС'!AW72</f>
        <v>0</v>
      </c>
      <c r="AW63" s="110">
        <f>'6.ВС'!AX72</f>
        <v>0</v>
      </c>
      <c r="AX63" s="110">
        <f>'6.ВС'!AY72</f>
        <v>0</v>
      </c>
      <c r="AY63" s="110">
        <f>'6.ВС'!AZ72</f>
        <v>884900</v>
      </c>
      <c r="AZ63" s="110">
        <f>'6.ВС'!BA72</f>
        <v>0</v>
      </c>
      <c r="BA63" s="110">
        <f>'6.ВС'!BB72</f>
        <v>884900</v>
      </c>
      <c r="BB63" s="110">
        <f>'6.ВС'!BC72</f>
        <v>0</v>
      </c>
    </row>
    <row r="64" spans="1:54" s="109" customFormat="1" hidden="1" x14ac:dyDescent="0.25">
      <c r="A64" s="35" t="s">
        <v>25</v>
      </c>
      <c r="B64" s="120">
        <v>51</v>
      </c>
      <c r="C64" s="120">
        <v>0</v>
      </c>
      <c r="D64" s="148" t="s">
        <v>82</v>
      </c>
      <c r="E64" s="120">
        <v>851</v>
      </c>
      <c r="F64" s="143" t="s">
        <v>58</v>
      </c>
      <c r="G64" s="148" t="s">
        <v>64</v>
      </c>
      <c r="H64" s="143" t="s">
        <v>266</v>
      </c>
      <c r="I64" s="143" t="s">
        <v>26</v>
      </c>
      <c r="J64" s="110">
        <f t="shared" ref="J64:BB64" si="65">J65</f>
        <v>43000</v>
      </c>
      <c r="K64" s="110">
        <f t="shared" si="65"/>
        <v>0</v>
      </c>
      <c r="L64" s="110">
        <f t="shared" si="65"/>
        <v>43000</v>
      </c>
      <c r="M64" s="110">
        <f t="shared" si="65"/>
        <v>0</v>
      </c>
      <c r="N64" s="110">
        <f t="shared" si="65"/>
        <v>0</v>
      </c>
      <c r="O64" s="110">
        <f t="shared" si="65"/>
        <v>0</v>
      </c>
      <c r="P64" s="110">
        <f t="shared" si="65"/>
        <v>0</v>
      </c>
      <c r="Q64" s="110">
        <f t="shared" si="65"/>
        <v>0</v>
      </c>
      <c r="R64" s="110">
        <f t="shared" si="65"/>
        <v>43000</v>
      </c>
      <c r="S64" s="110">
        <f t="shared" si="65"/>
        <v>0</v>
      </c>
      <c r="T64" s="110">
        <f t="shared" si="65"/>
        <v>43000</v>
      </c>
      <c r="U64" s="110">
        <f t="shared" si="65"/>
        <v>0</v>
      </c>
      <c r="V64" s="110"/>
      <c r="W64" s="110"/>
      <c r="X64" s="110"/>
      <c r="Y64" s="110"/>
      <c r="Z64" s="110"/>
      <c r="AA64" s="110"/>
      <c r="AB64" s="110"/>
      <c r="AC64" s="110"/>
      <c r="AD64" s="110">
        <f t="shared" si="65"/>
        <v>43000</v>
      </c>
      <c r="AE64" s="110">
        <f t="shared" si="65"/>
        <v>0</v>
      </c>
      <c r="AF64" s="110">
        <f t="shared" si="65"/>
        <v>43000</v>
      </c>
      <c r="AG64" s="110">
        <f t="shared" si="65"/>
        <v>0</v>
      </c>
      <c r="AH64" s="110">
        <f t="shared" si="65"/>
        <v>0</v>
      </c>
      <c r="AI64" s="110">
        <f t="shared" si="65"/>
        <v>0</v>
      </c>
      <c r="AJ64" s="110">
        <f t="shared" si="65"/>
        <v>0</v>
      </c>
      <c r="AK64" s="110">
        <f t="shared" si="65"/>
        <v>0</v>
      </c>
      <c r="AL64" s="110">
        <f t="shared" si="65"/>
        <v>43000</v>
      </c>
      <c r="AM64" s="110">
        <f t="shared" si="65"/>
        <v>0</v>
      </c>
      <c r="AN64" s="110">
        <f t="shared" si="65"/>
        <v>43000</v>
      </c>
      <c r="AO64" s="110">
        <f t="shared" si="65"/>
        <v>0</v>
      </c>
      <c r="AP64" s="110"/>
      <c r="AQ64" s="110">
        <f t="shared" si="65"/>
        <v>43000</v>
      </c>
      <c r="AR64" s="110">
        <f t="shared" si="65"/>
        <v>0</v>
      </c>
      <c r="AS64" s="110">
        <f t="shared" si="65"/>
        <v>43000</v>
      </c>
      <c r="AT64" s="110">
        <f t="shared" si="65"/>
        <v>0</v>
      </c>
      <c r="AU64" s="110">
        <f t="shared" si="65"/>
        <v>0</v>
      </c>
      <c r="AV64" s="110">
        <f t="shared" si="65"/>
        <v>0</v>
      </c>
      <c r="AW64" s="110">
        <f t="shared" si="65"/>
        <v>0</v>
      </c>
      <c r="AX64" s="110">
        <f t="shared" si="65"/>
        <v>0</v>
      </c>
      <c r="AY64" s="110">
        <f t="shared" si="65"/>
        <v>43000</v>
      </c>
      <c r="AZ64" s="110">
        <f t="shared" si="65"/>
        <v>0</v>
      </c>
      <c r="BA64" s="110">
        <f t="shared" si="65"/>
        <v>43000</v>
      </c>
      <c r="BB64" s="110">
        <f t="shared" si="65"/>
        <v>0</v>
      </c>
    </row>
    <row r="65" spans="1:54" s="109" customFormat="1" ht="30" hidden="1" x14ac:dyDescent="0.25">
      <c r="A65" s="35" t="s">
        <v>27</v>
      </c>
      <c r="B65" s="120">
        <v>51</v>
      </c>
      <c r="C65" s="120">
        <v>0</v>
      </c>
      <c r="D65" s="148" t="s">
        <v>82</v>
      </c>
      <c r="E65" s="120">
        <v>851</v>
      </c>
      <c r="F65" s="143" t="s">
        <v>58</v>
      </c>
      <c r="G65" s="148" t="s">
        <v>64</v>
      </c>
      <c r="H65" s="143" t="s">
        <v>266</v>
      </c>
      <c r="I65" s="143" t="s">
        <v>28</v>
      </c>
      <c r="J65" s="110">
        <f>'6.ВС'!J74</f>
        <v>43000</v>
      </c>
      <c r="K65" s="110">
        <f>'6.ВС'!K74</f>
        <v>0</v>
      </c>
      <c r="L65" s="110">
        <f>'6.ВС'!L74</f>
        <v>43000</v>
      </c>
      <c r="M65" s="110">
        <f>'6.ВС'!M74</f>
        <v>0</v>
      </c>
      <c r="N65" s="110">
        <f>'6.ВС'!N74</f>
        <v>0</v>
      </c>
      <c r="O65" s="110">
        <f>'6.ВС'!O74</f>
        <v>0</v>
      </c>
      <c r="P65" s="110">
        <f>'6.ВС'!P74</f>
        <v>0</v>
      </c>
      <c r="Q65" s="110">
        <f>'6.ВС'!Q74</f>
        <v>0</v>
      </c>
      <c r="R65" s="110">
        <f>'6.ВС'!R74</f>
        <v>43000</v>
      </c>
      <c r="S65" s="110">
        <f>'6.ВС'!S74</f>
        <v>0</v>
      </c>
      <c r="T65" s="110">
        <f>'6.ВС'!T74</f>
        <v>43000</v>
      </c>
      <c r="U65" s="110">
        <f>'6.ВС'!U74</f>
        <v>0</v>
      </c>
      <c r="V65" s="110"/>
      <c r="W65" s="110"/>
      <c r="X65" s="110"/>
      <c r="Y65" s="110"/>
      <c r="Z65" s="110"/>
      <c r="AA65" s="110"/>
      <c r="AB65" s="110"/>
      <c r="AC65" s="110"/>
      <c r="AD65" s="110">
        <f>'6.ВС'!AE74</f>
        <v>43000</v>
      </c>
      <c r="AE65" s="110">
        <f>'6.ВС'!AF74</f>
        <v>0</v>
      </c>
      <c r="AF65" s="110">
        <f>'6.ВС'!AG74</f>
        <v>43000</v>
      </c>
      <c r="AG65" s="110">
        <f>'6.ВС'!AH74</f>
        <v>0</v>
      </c>
      <c r="AH65" s="110">
        <f>'6.ВС'!AI74</f>
        <v>0</v>
      </c>
      <c r="AI65" s="110">
        <f>'6.ВС'!AJ74</f>
        <v>0</v>
      </c>
      <c r="AJ65" s="110">
        <f>'6.ВС'!AK74</f>
        <v>0</v>
      </c>
      <c r="AK65" s="110">
        <f>'6.ВС'!AL74</f>
        <v>0</v>
      </c>
      <c r="AL65" s="110">
        <f>'6.ВС'!AM74</f>
        <v>43000</v>
      </c>
      <c r="AM65" s="110">
        <f>'6.ВС'!AN74</f>
        <v>0</v>
      </c>
      <c r="AN65" s="110">
        <f>'6.ВС'!AO74</f>
        <v>43000</v>
      </c>
      <c r="AO65" s="110">
        <f>'6.ВС'!AP74</f>
        <v>0</v>
      </c>
      <c r="AP65" s="110"/>
      <c r="AQ65" s="110">
        <f>'6.ВС'!AR74</f>
        <v>43000</v>
      </c>
      <c r="AR65" s="110">
        <f>'6.ВС'!AS74</f>
        <v>0</v>
      </c>
      <c r="AS65" s="110">
        <f>'6.ВС'!AT74</f>
        <v>43000</v>
      </c>
      <c r="AT65" s="110">
        <f>'6.ВС'!AU74</f>
        <v>0</v>
      </c>
      <c r="AU65" s="110">
        <f>'6.ВС'!AV74</f>
        <v>0</v>
      </c>
      <c r="AV65" s="110">
        <f>'6.ВС'!AW74</f>
        <v>0</v>
      </c>
      <c r="AW65" s="110">
        <f>'6.ВС'!AX74</f>
        <v>0</v>
      </c>
      <c r="AX65" s="110">
        <f>'6.ВС'!AY74</f>
        <v>0</v>
      </c>
      <c r="AY65" s="110">
        <f>'6.ВС'!AZ74</f>
        <v>43000</v>
      </c>
      <c r="AZ65" s="110">
        <f>'6.ВС'!BA74</f>
        <v>0</v>
      </c>
      <c r="BA65" s="110">
        <f>'6.ВС'!BB74</f>
        <v>43000</v>
      </c>
      <c r="BB65" s="110">
        <f>'6.ВС'!BC74</f>
        <v>0</v>
      </c>
    </row>
    <row r="66" spans="1:54" s="109" customFormat="1" ht="75" hidden="1" x14ac:dyDescent="0.25">
      <c r="A66" s="155" t="s">
        <v>382</v>
      </c>
      <c r="B66" s="120">
        <v>51</v>
      </c>
      <c r="C66" s="120">
        <v>0</v>
      </c>
      <c r="D66" s="148" t="s">
        <v>82</v>
      </c>
      <c r="E66" s="120">
        <v>851</v>
      </c>
      <c r="F66" s="143" t="s">
        <v>58</v>
      </c>
      <c r="G66" s="148" t="s">
        <v>64</v>
      </c>
      <c r="H66" s="143" t="s">
        <v>384</v>
      </c>
      <c r="I66" s="143"/>
      <c r="J66" s="110">
        <f t="shared" ref="J66:BB67" si="66">J67</f>
        <v>118800</v>
      </c>
      <c r="K66" s="110">
        <f t="shared" si="66"/>
        <v>0</v>
      </c>
      <c r="L66" s="110">
        <f t="shared" si="66"/>
        <v>118800</v>
      </c>
      <c r="M66" s="110">
        <f t="shared" si="66"/>
        <v>0</v>
      </c>
      <c r="N66" s="110">
        <f t="shared" si="66"/>
        <v>0</v>
      </c>
      <c r="O66" s="110">
        <f t="shared" si="66"/>
        <v>0</v>
      </c>
      <c r="P66" s="110">
        <f t="shared" si="66"/>
        <v>0</v>
      </c>
      <c r="Q66" s="110">
        <f t="shared" si="66"/>
        <v>0</v>
      </c>
      <c r="R66" s="110">
        <f t="shared" si="66"/>
        <v>118800</v>
      </c>
      <c r="S66" s="110">
        <f t="shared" si="66"/>
        <v>0</v>
      </c>
      <c r="T66" s="110">
        <f t="shared" si="66"/>
        <v>118800</v>
      </c>
      <c r="U66" s="110">
        <f t="shared" si="66"/>
        <v>0</v>
      </c>
      <c r="V66" s="110"/>
      <c r="W66" s="110"/>
      <c r="X66" s="110"/>
      <c r="Y66" s="110"/>
      <c r="Z66" s="110"/>
      <c r="AA66" s="110"/>
      <c r="AB66" s="110"/>
      <c r="AC66" s="110"/>
      <c r="AD66" s="110">
        <f t="shared" si="66"/>
        <v>118800</v>
      </c>
      <c r="AE66" s="110">
        <f t="shared" si="66"/>
        <v>0</v>
      </c>
      <c r="AF66" s="110">
        <f t="shared" si="66"/>
        <v>118800</v>
      </c>
      <c r="AG66" s="110">
        <f t="shared" si="66"/>
        <v>0</v>
      </c>
      <c r="AH66" s="110">
        <f t="shared" si="66"/>
        <v>0</v>
      </c>
      <c r="AI66" s="110">
        <f t="shared" si="66"/>
        <v>0</v>
      </c>
      <c r="AJ66" s="110">
        <f t="shared" si="66"/>
        <v>0</v>
      </c>
      <c r="AK66" s="110">
        <f t="shared" si="66"/>
        <v>0</v>
      </c>
      <c r="AL66" s="110">
        <f t="shared" si="66"/>
        <v>118800</v>
      </c>
      <c r="AM66" s="110">
        <f t="shared" si="66"/>
        <v>0</v>
      </c>
      <c r="AN66" s="110">
        <f t="shared" si="66"/>
        <v>118800</v>
      </c>
      <c r="AO66" s="110">
        <f t="shared" si="66"/>
        <v>0</v>
      </c>
      <c r="AP66" s="110"/>
      <c r="AQ66" s="110">
        <f t="shared" si="66"/>
        <v>118800</v>
      </c>
      <c r="AR66" s="110">
        <f t="shared" si="66"/>
        <v>0</v>
      </c>
      <c r="AS66" s="110">
        <f t="shared" si="66"/>
        <v>118800</v>
      </c>
      <c r="AT66" s="110">
        <f t="shared" si="66"/>
        <v>0</v>
      </c>
      <c r="AU66" s="110">
        <f t="shared" si="66"/>
        <v>0</v>
      </c>
      <c r="AV66" s="110">
        <f t="shared" si="66"/>
        <v>0</v>
      </c>
      <c r="AW66" s="110">
        <f t="shared" si="66"/>
        <v>0</v>
      </c>
      <c r="AX66" s="110">
        <f t="shared" si="66"/>
        <v>0</v>
      </c>
      <c r="AY66" s="110">
        <f t="shared" si="66"/>
        <v>118800</v>
      </c>
      <c r="AZ66" s="110">
        <f t="shared" si="66"/>
        <v>0</v>
      </c>
      <c r="BA66" s="110">
        <f t="shared" si="66"/>
        <v>118800</v>
      </c>
      <c r="BB66" s="110">
        <f t="shared" si="66"/>
        <v>0</v>
      </c>
    </row>
    <row r="67" spans="1:54" s="109" customFormat="1" ht="48.75" hidden="1" customHeight="1" x14ac:dyDescent="0.25">
      <c r="A67" s="35" t="s">
        <v>22</v>
      </c>
      <c r="B67" s="120">
        <v>51</v>
      </c>
      <c r="C67" s="120">
        <v>0</v>
      </c>
      <c r="D67" s="148" t="s">
        <v>82</v>
      </c>
      <c r="E67" s="120">
        <v>851</v>
      </c>
      <c r="F67" s="143" t="s">
        <v>58</v>
      </c>
      <c r="G67" s="148" t="s">
        <v>64</v>
      </c>
      <c r="H67" s="143" t="s">
        <v>384</v>
      </c>
      <c r="I67" s="143" t="s">
        <v>23</v>
      </c>
      <c r="J67" s="110">
        <f t="shared" si="66"/>
        <v>118800</v>
      </c>
      <c r="K67" s="110">
        <f t="shared" si="66"/>
        <v>0</v>
      </c>
      <c r="L67" s="110">
        <f t="shared" si="66"/>
        <v>118800</v>
      </c>
      <c r="M67" s="110">
        <f t="shared" si="66"/>
        <v>0</v>
      </c>
      <c r="N67" s="110">
        <f t="shared" si="66"/>
        <v>0</v>
      </c>
      <c r="O67" s="110">
        <f t="shared" si="66"/>
        <v>0</v>
      </c>
      <c r="P67" s="110">
        <f t="shared" si="66"/>
        <v>0</v>
      </c>
      <c r="Q67" s="110">
        <f t="shared" si="66"/>
        <v>0</v>
      </c>
      <c r="R67" s="110">
        <f t="shared" si="66"/>
        <v>118800</v>
      </c>
      <c r="S67" s="110">
        <f t="shared" si="66"/>
        <v>0</v>
      </c>
      <c r="T67" s="110">
        <f t="shared" si="66"/>
        <v>118800</v>
      </c>
      <c r="U67" s="110">
        <f t="shared" si="66"/>
        <v>0</v>
      </c>
      <c r="V67" s="110"/>
      <c r="W67" s="110"/>
      <c r="X67" s="110"/>
      <c r="Y67" s="110"/>
      <c r="Z67" s="110"/>
      <c r="AA67" s="110"/>
      <c r="AB67" s="110"/>
      <c r="AC67" s="110"/>
      <c r="AD67" s="110">
        <f t="shared" si="66"/>
        <v>118800</v>
      </c>
      <c r="AE67" s="110">
        <f t="shared" si="66"/>
        <v>0</v>
      </c>
      <c r="AF67" s="110">
        <f t="shared" si="66"/>
        <v>118800</v>
      </c>
      <c r="AG67" s="110">
        <f t="shared" si="66"/>
        <v>0</v>
      </c>
      <c r="AH67" s="110">
        <f t="shared" si="66"/>
        <v>0</v>
      </c>
      <c r="AI67" s="110">
        <f t="shared" si="66"/>
        <v>0</v>
      </c>
      <c r="AJ67" s="110">
        <f t="shared" si="66"/>
        <v>0</v>
      </c>
      <c r="AK67" s="110">
        <f t="shared" si="66"/>
        <v>0</v>
      </c>
      <c r="AL67" s="110">
        <f t="shared" si="66"/>
        <v>118800</v>
      </c>
      <c r="AM67" s="110">
        <f t="shared" si="66"/>
        <v>0</v>
      </c>
      <c r="AN67" s="110">
        <f t="shared" si="66"/>
        <v>118800</v>
      </c>
      <c r="AO67" s="110">
        <f t="shared" si="66"/>
        <v>0</v>
      </c>
      <c r="AP67" s="110"/>
      <c r="AQ67" s="110">
        <f t="shared" si="66"/>
        <v>118800</v>
      </c>
      <c r="AR67" s="110">
        <f t="shared" si="66"/>
        <v>0</v>
      </c>
      <c r="AS67" s="110">
        <f t="shared" si="66"/>
        <v>118800</v>
      </c>
      <c r="AT67" s="110">
        <f t="shared" si="66"/>
        <v>0</v>
      </c>
      <c r="AU67" s="110">
        <f t="shared" si="66"/>
        <v>0</v>
      </c>
      <c r="AV67" s="110">
        <f t="shared" si="66"/>
        <v>0</v>
      </c>
      <c r="AW67" s="110">
        <f t="shared" si="66"/>
        <v>0</v>
      </c>
      <c r="AX67" s="110">
        <f t="shared" si="66"/>
        <v>0</v>
      </c>
      <c r="AY67" s="110">
        <f t="shared" si="66"/>
        <v>118800</v>
      </c>
      <c r="AZ67" s="110">
        <f t="shared" si="66"/>
        <v>0</v>
      </c>
      <c r="BA67" s="110">
        <f t="shared" si="66"/>
        <v>118800</v>
      </c>
      <c r="BB67" s="110">
        <f t="shared" si="66"/>
        <v>0</v>
      </c>
    </row>
    <row r="68" spans="1:54" s="109" customFormat="1" ht="60.75" hidden="1" customHeight="1" x14ac:dyDescent="0.25">
      <c r="A68" s="35" t="s">
        <v>9</v>
      </c>
      <c r="B68" s="120">
        <v>51</v>
      </c>
      <c r="C68" s="120">
        <v>0</v>
      </c>
      <c r="D68" s="148" t="s">
        <v>82</v>
      </c>
      <c r="E68" s="120">
        <v>851</v>
      </c>
      <c r="F68" s="143" t="s">
        <v>58</v>
      </c>
      <c r="G68" s="148" t="s">
        <v>64</v>
      </c>
      <c r="H68" s="143" t="s">
        <v>384</v>
      </c>
      <c r="I68" s="143" t="s">
        <v>24</v>
      </c>
      <c r="J68" s="110">
        <f>'6.ВС'!J77</f>
        <v>118800</v>
      </c>
      <c r="K68" s="110">
        <f>'6.ВС'!K77</f>
        <v>0</v>
      </c>
      <c r="L68" s="110">
        <f>'6.ВС'!L77</f>
        <v>118800</v>
      </c>
      <c r="M68" s="110">
        <f>'6.ВС'!M77</f>
        <v>0</v>
      </c>
      <c r="N68" s="110">
        <f>'6.ВС'!N77</f>
        <v>0</v>
      </c>
      <c r="O68" s="110">
        <f>'6.ВС'!O77</f>
        <v>0</v>
      </c>
      <c r="P68" s="110">
        <f>'6.ВС'!P77</f>
        <v>0</v>
      </c>
      <c r="Q68" s="110">
        <f>'6.ВС'!Q77</f>
        <v>0</v>
      </c>
      <c r="R68" s="110">
        <f>'6.ВС'!R77</f>
        <v>118800</v>
      </c>
      <c r="S68" s="110">
        <f>'6.ВС'!S77</f>
        <v>0</v>
      </c>
      <c r="T68" s="110">
        <f>'6.ВС'!T77</f>
        <v>118800</v>
      </c>
      <c r="U68" s="110">
        <f>'6.ВС'!U77</f>
        <v>0</v>
      </c>
      <c r="V68" s="110"/>
      <c r="W68" s="110"/>
      <c r="X68" s="110"/>
      <c r="Y68" s="110"/>
      <c r="Z68" s="110"/>
      <c r="AA68" s="110"/>
      <c r="AB68" s="110"/>
      <c r="AC68" s="110"/>
      <c r="AD68" s="110">
        <f>'6.ВС'!AE77</f>
        <v>118800</v>
      </c>
      <c r="AE68" s="110">
        <f>'6.ВС'!AF77</f>
        <v>0</v>
      </c>
      <c r="AF68" s="110">
        <f>'6.ВС'!AG77</f>
        <v>118800</v>
      </c>
      <c r="AG68" s="110">
        <f>'6.ВС'!AH77</f>
        <v>0</v>
      </c>
      <c r="AH68" s="110">
        <f>'6.ВС'!AI77</f>
        <v>0</v>
      </c>
      <c r="AI68" s="110">
        <f>'6.ВС'!AJ77</f>
        <v>0</v>
      </c>
      <c r="AJ68" s="110">
        <f>'6.ВС'!AK77</f>
        <v>0</v>
      </c>
      <c r="AK68" s="110">
        <f>'6.ВС'!AL77</f>
        <v>0</v>
      </c>
      <c r="AL68" s="110">
        <f>'6.ВС'!AM77</f>
        <v>118800</v>
      </c>
      <c r="AM68" s="110">
        <f>'6.ВС'!AN77</f>
        <v>0</v>
      </c>
      <c r="AN68" s="110">
        <f>'6.ВС'!AO77</f>
        <v>118800</v>
      </c>
      <c r="AO68" s="110">
        <f>'6.ВС'!AP77</f>
        <v>0</v>
      </c>
      <c r="AP68" s="110"/>
      <c r="AQ68" s="110">
        <f>'6.ВС'!AR77</f>
        <v>118800</v>
      </c>
      <c r="AR68" s="110">
        <f>'6.ВС'!AS77</f>
        <v>0</v>
      </c>
      <c r="AS68" s="110">
        <f>'6.ВС'!AT77</f>
        <v>118800</v>
      </c>
      <c r="AT68" s="110">
        <f>'6.ВС'!AU77</f>
        <v>0</v>
      </c>
      <c r="AU68" s="110">
        <f>'6.ВС'!AV77</f>
        <v>0</v>
      </c>
      <c r="AV68" s="110">
        <f>'6.ВС'!AW77</f>
        <v>0</v>
      </c>
      <c r="AW68" s="110">
        <f>'6.ВС'!AX77</f>
        <v>0</v>
      </c>
      <c r="AX68" s="110">
        <f>'6.ВС'!AY77</f>
        <v>0</v>
      </c>
      <c r="AY68" s="110">
        <f>'6.ВС'!AZ77</f>
        <v>118800</v>
      </c>
      <c r="AZ68" s="110">
        <f>'6.ВС'!BA77</f>
        <v>0</v>
      </c>
      <c r="BA68" s="110">
        <f>'6.ВС'!BB77</f>
        <v>118800</v>
      </c>
      <c r="BB68" s="110">
        <f>'6.ВС'!BC77</f>
        <v>0</v>
      </c>
    </row>
    <row r="69" spans="1:54" s="12" customFormat="1" ht="56.25" hidden="1" customHeight="1" x14ac:dyDescent="0.25">
      <c r="A69" s="158" t="s">
        <v>213</v>
      </c>
      <c r="B69" s="11">
        <v>51</v>
      </c>
      <c r="C69" s="11">
        <v>0</v>
      </c>
      <c r="D69" s="25" t="s">
        <v>186</v>
      </c>
      <c r="E69" s="11"/>
      <c r="F69" s="25"/>
      <c r="G69" s="25"/>
      <c r="H69" s="25"/>
      <c r="I69" s="25"/>
      <c r="J69" s="26">
        <f t="shared" ref="J69:BB69" si="67">J70</f>
        <v>2921000</v>
      </c>
      <c r="K69" s="26">
        <f t="shared" si="67"/>
        <v>0</v>
      </c>
      <c r="L69" s="26">
        <f t="shared" si="67"/>
        <v>2921000</v>
      </c>
      <c r="M69" s="26">
        <f t="shared" si="67"/>
        <v>0</v>
      </c>
      <c r="N69" s="26">
        <f t="shared" si="67"/>
        <v>0</v>
      </c>
      <c r="O69" s="26">
        <f t="shared" si="67"/>
        <v>0</v>
      </c>
      <c r="P69" s="26">
        <f t="shared" si="67"/>
        <v>0</v>
      </c>
      <c r="Q69" s="26">
        <f t="shared" si="67"/>
        <v>0</v>
      </c>
      <c r="R69" s="26">
        <f t="shared" si="67"/>
        <v>2921000</v>
      </c>
      <c r="S69" s="26">
        <f t="shared" si="67"/>
        <v>0</v>
      </c>
      <c r="T69" s="26">
        <f t="shared" si="67"/>
        <v>2921000</v>
      </c>
      <c r="U69" s="26">
        <f t="shared" si="67"/>
        <v>0</v>
      </c>
      <c r="V69" s="26"/>
      <c r="W69" s="26"/>
      <c r="X69" s="26"/>
      <c r="Y69" s="26"/>
      <c r="Z69" s="26"/>
      <c r="AA69" s="26"/>
      <c r="AB69" s="26"/>
      <c r="AC69" s="26"/>
      <c r="AD69" s="26">
        <f t="shared" si="67"/>
        <v>2921000</v>
      </c>
      <c r="AE69" s="26">
        <f t="shared" si="67"/>
        <v>0</v>
      </c>
      <c r="AF69" s="26">
        <f t="shared" si="67"/>
        <v>2921000</v>
      </c>
      <c r="AG69" s="26">
        <f t="shared" si="67"/>
        <v>0</v>
      </c>
      <c r="AH69" s="26">
        <f t="shared" si="67"/>
        <v>0</v>
      </c>
      <c r="AI69" s="26">
        <f t="shared" si="67"/>
        <v>0</v>
      </c>
      <c r="AJ69" s="26">
        <f t="shared" si="67"/>
        <v>0</v>
      </c>
      <c r="AK69" s="26">
        <f t="shared" si="67"/>
        <v>0</v>
      </c>
      <c r="AL69" s="26">
        <f t="shared" si="67"/>
        <v>2921000</v>
      </c>
      <c r="AM69" s="26">
        <f t="shared" si="67"/>
        <v>0</v>
      </c>
      <c r="AN69" s="26">
        <f t="shared" si="67"/>
        <v>2921000</v>
      </c>
      <c r="AO69" s="26">
        <f t="shared" si="67"/>
        <v>0</v>
      </c>
      <c r="AP69" s="26"/>
      <c r="AQ69" s="26">
        <f t="shared" si="67"/>
        <v>2921000</v>
      </c>
      <c r="AR69" s="26">
        <f t="shared" si="67"/>
        <v>0</v>
      </c>
      <c r="AS69" s="26">
        <f t="shared" si="67"/>
        <v>2921000</v>
      </c>
      <c r="AT69" s="26">
        <f t="shared" si="67"/>
        <v>0</v>
      </c>
      <c r="AU69" s="26">
        <f t="shared" si="67"/>
        <v>0</v>
      </c>
      <c r="AV69" s="26">
        <f t="shared" si="67"/>
        <v>0</v>
      </c>
      <c r="AW69" s="26">
        <f t="shared" si="67"/>
        <v>0</v>
      </c>
      <c r="AX69" s="26">
        <f t="shared" si="67"/>
        <v>0</v>
      </c>
      <c r="AY69" s="26">
        <f t="shared" si="67"/>
        <v>2921000</v>
      </c>
      <c r="AZ69" s="26">
        <f t="shared" si="67"/>
        <v>0</v>
      </c>
      <c r="BA69" s="26">
        <f t="shared" si="67"/>
        <v>2921000</v>
      </c>
      <c r="BB69" s="26">
        <f t="shared" si="67"/>
        <v>0</v>
      </c>
    </row>
    <row r="70" spans="1:54" s="109" customFormat="1" ht="28.5" hidden="1" x14ac:dyDescent="0.25">
      <c r="A70" s="158" t="s">
        <v>6</v>
      </c>
      <c r="B70" s="167">
        <v>51</v>
      </c>
      <c r="C70" s="167">
        <v>0</v>
      </c>
      <c r="D70" s="25" t="s">
        <v>186</v>
      </c>
      <c r="E70" s="167">
        <v>851</v>
      </c>
      <c r="F70" s="25"/>
      <c r="G70" s="25"/>
      <c r="H70" s="25"/>
      <c r="I70" s="143"/>
      <c r="J70" s="169">
        <f t="shared" ref="J70:AQ70" si="68">J74+J71</f>
        <v>2921000</v>
      </c>
      <c r="K70" s="169">
        <f t="shared" ref="K70:N70" si="69">K74+K71</f>
        <v>0</v>
      </c>
      <c r="L70" s="169">
        <f t="shared" si="69"/>
        <v>2921000</v>
      </c>
      <c r="M70" s="169">
        <f t="shared" si="69"/>
        <v>0</v>
      </c>
      <c r="N70" s="169">
        <f t="shared" si="69"/>
        <v>0</v>
      </c>
      <c r="O70" s="169">
        <f t="shared" ref="O70:U70" si="70">O74+O71</f>
        <v>0</v>
      </c>
      <c r="P70" s="169">
        <f t="shared" si="70"/>
        <v>0</v>
      </c>
      <c r="Q70" s="169">
        <f t="shared" si="70"/>
        <v>0</v>
      </c>
      <c r="R70" s="169">
        <f t="shared" si="70"/>
        <v>2921000</v>
      </c>
      <c r="S70" s="169">
        <f t="shared" si="70"/>
        <v>0</v>
      </c>
      <c r="T70" s="169">
        <f t="shared" si="70"/>
        <v>2921000</v>
      </c>
      <c r="U70" s="169">
        <f t="shared" si="70"/>
        <v>0</v>
      </c>
      <c r="V70" s="169"/>
      <c r="W70" s="169"/>
      <c r="X70" s="169"/>
      <c r="Y70" s="169"/>
      <c r="Z70" s="169"/>
      <c r="AA70" s="169"/>
      <c r="AB70" s="169"/>
      <c r="AC70" s="169"/>
      <c r="AD70" s="169">
        <f t="shared" si="68"/>
        <v>2921000</v>
      </c>
      <c r="AE70" s="169">
        <f t="shared" ref="AE70:AO70" si="71">AE74+AE71</f>
        <v>0</v>
      </c>
      <c r="AF70" s="169">
        <f t="shared" si="71"/>
        <v>2921000</v>
      </c>
      <c r="AG70" s="169">
        <f t="shared" si="71"/>
        <v>0</v>
      </c>
      <c r="AH70" s="169">
        <f t="shared" si="71"/>
        <v>0</v>
      </c>
      <c r="AI70" s="169">
        <f t="shared" si="71"/>
        <v>0</v>
      </c>
      <c r="AJ70" s="169">
        <f t="shared" si="71"/>
        <v>0</v>
      </c>
      <c r="AK70" s="169">
        <f t="shared" si="71"/>
        <v>0</v>
      </c>
      <c r="AL70" s="169">
        <f t="shared" si="71"/>
        <v>2921000</v>
      </c>
      <c r="AM70" s="169">
        <f t="shared" si="71"/>
        <v>0</v>
      </c>
      <c r="AN70" s="169">
        <f t="shared" si="71"/>
        <v>2921000</v>
      </c>
      <c r="AO70" s="169">
        <f t="shared" si="71"/>
        <v>0</v>
      </c>
      <c r="AP70" s="169"/>
      <c r="AQ70" s="169">
        <f t="shared" si="68"/>
        <v>2921000</v>
      </c>
      <c r="AR70" s="169">
        <f t="shared" ref="AR70:BB70" si="72">AR74+AR71</f>
        <v>0</v>
      </c>
      <c r="AS70" s="169">
        <f t="shared" si="72"/>
        <v>2921000</v>
      </c>
      <c r="AT70" s="169">
        <f t="shared" si="72"/>
        <v>0</v>
      </c>
      <c r="AU70" s="169">
        <f t="shared" si="72"/>
        <v>0</v>
      </c>
      <c r="AV70" s="169">
        <f t="shared" si="72"/>
        <v>0</v>
      </c>
      <c r="AW70" s="169">
        <f t="shared" si="72"/>
        <v>0</v>
      </c>
      <c r="AX70" s="169">
        <f t="shared" si="72"/>
        <v>0</v>
      </c>
      <c r="AY70" s="169">
        <f t="shared" si="72"/>
        <v>2921000</v>
      </c>
      <c r="AZ70" s="169">
        <f t="shared" si="72"/>
        <v>0</v>
      </c>
      <c r="BA70" s="169">
        <f t="shared" si="72"/>
        <v>2921000</v>
      </c>
      <c r="BB70" s="169">
        <f t="shared" si="72"/>
        <v>0</v>
      </c>
    </row>
    <row r="71" spans="1:54" s="150" customFormat="1" ht="48.75" hidden="1" customHeight="1" x14ac:dyDescent="0.25">
      <c r="A71" s="155" t="s">
        <v>51</v>
      </c>
      <c r="B71" s="120">
        <v>51</v>
      </c>
      <c r="C71" s="120">
        <v>0</v>
      </c>
      <c r="D71" s="148" t="s">
        <v>186</v>
      </c>
      <c r="E71" s="120">
        <v>851</v>
      </c>
      <c r="F71" s="148" t="s">
        <v>11</v>
      </c>
      <c r="G71" s="148" t="s">
        <v>39</v>
      </c>
      <c r="H71" s="148" t="s">
        <v>267</v>
      </c>
      <c r="I71" s="148"/>
      <c r="J71" s="113">
        <f t="shared" ref="J71:BB71" si="73">J72</f>
        <v>2921000</v>
      </c>
      <c r="K71" s="113">
        <f t="shared" si="73"/>
        <v>0</v>
      </c>
      <c r="L71" s="113">
        <f t="shared" si="73"/>
        <v>2921000</v>
      </c>
      <c r="M71" s="113">
        <f t="shared" si="73"/>
        <v>0</v>
      </c>
      <c r="N71" s="113">
        <f t="shared" si="73"/>
        <v>0</v>
      </c>
      <c r="O71" s="113">
        <f t="shared" si="73"/>
        <v>0</v>
      </c>
      <c r="P71" s="113">
        <f t="shared" si="73"/>
        <v>0</v>
      </c>
      <c r="Q71" s="113">
        <f t="shared" si="73"/>
        <v>0</v>
      </c>
      <c r="R71" s="113">
        <f t="shared" si="73"/>
        <v>2921000</v>
      </c>
      <c r="S71" s="113">
        <f t="shared" si="73"/>
        <v>0</v>
      </c>
      <c r="T71" s="113">
        <f t="shared" si="73"/>
        <v>2921000</v>
      </c>
      <c r="U71" s="113">
        <f t="shared" si="73"/>
        <v>0</v>
      </c>
      <c r="V71" s="113"/>
      <c r="W71" s="113"/>
      <c r="X71" s="113"/>
      <c r="Y71" s="113"/>
      <c r="Z71" s="113"/>
      <c r="AA71" s="113"/>
      <c r="AB71" s="113"/>
      <c r="AC71" s="113"/>
      <c r="AD71" s="113">
        <f t="shared" si="73"/>
        <v>2921000</v>
      </c>
      <c r="AE71" s="113">
        <f t="shared" si="73"/>
        <v>0</v>
      </c>
      <c r="AF71" s="113">
        <f t="shared" si="73"/>
        <v>2921000</v>
      </c>
      <c r="AG71" s="113">
        <f t="shared" si="73"/>
        <v>0</v>
      </c>
      <c r="AH71" s="113">
        <f t="shared" si="73"/>
        <v>0</v>
      </c>
      <c r="AI71" s="113">
        <f t="shared" si="73"/>
        <v>0</v>
      </c>
      <c r="AJ71" s="113">
        <f t="shared" si="73"/>
        <v>0</v>
      </c>
      <c r="AK71" s="113">
        <f t="shared" si="73"/>
        <v>0</v>
      </c>
      <c r="AL71" s="113">
        <f t="shared" si="73"/>
        <v>2921000</v>
      </c>
      <c r="AM71" s="113">
        <f t="shared" si="73"/>
        <v>0</v>
      </c>
      <c r="AN71" s="113">
        <f t="shared" si="73"/>
        <v>2921000</v>
      </c>
      <c r="AO71" s="113">
        <f t="shared" si="73"/>
        <v>0</v>
      </c>
      <c r="AP71" s="113"/>
      <c r="AQ71" s="113">
        <f t="shared" si="73"/>
        <v>2921000</v>
      </c>
      <c r="AR71" s="113">
        <f t="shared" si="73"/>
        <v>0</v>
      </c>
      <c r="AS71" s="113">
        <f t="shared" si="73"/>
        <v>2921000</v>
      </c>
      <c r="AT71" s="113">
        <f t="shared" si="73"/>
        <v>0</v>
      </c>
      <c r="AU71" s="113">
        <f t="shared" si="73"/>
        <v>0</v>
      </c>
      <c r="AV71" s="113">
        <f t="shared" si="73"/>
        <v>0</v>
      </c>
      <c r="AW71" s="113">
        <f t="shared" si="73"/>
        <v>0</v>
      </c>
      <c r="AX71" s="113">
        <f t="shared" si="73"/>
        <v>0</v>
      </c>
      <c r="AY71" s="113">
        <f t="shared" si="73"/>
        <v>2921000</v>
      </c>
      <c r="AZ71" s="113">
        <f t="shared" si="73"/>
        <v>0</v>
      </c>
      <c r="BA71" s="113">
        <f t="shared" si="73"/>
        <v>2921000</v>
      </c>
      <c r="BB71" s="113">
        <f t="shared" si="73"/>
        <v>0</v>
      </c>
    </row>
    <row r="72" spans="1:54" s="109" customFormat="1" ht="60" hidden="1" x14ac:dyDescent="0.25">
      <c r="A72" s="35" t="s">
        <v>53</v>
      </c>
      <c r="B72" s="120">
        <v>51</v>
      </c>
      <c r="C72" s="120">
        <v>0</v>
      </c>
      <c r="D72" s="148" t="s">
        <v>186</v>
      </c>
      <c r="E72" s="120">
        <v>851</v>
      </c>
      <c r="F72" s="148" t="s">
        <v>11</v>
      </c>
      <c r="G72" s="148" t="s">
        <v>39</v>
      </c>
      <c r="H72" s="148" t="s">
        <v>267</v>
      </c>
      <c r="I72" s="143" t="s">
        <v>107</v>
      </c>
      <c r="J72" s="110">
        <f t="shared" ref="J72:BB72" si="74">J73</f>
        <v>2921000</v>
      </c>
      <c r="K72" s="110">
        <f t="shared" si="74"/>
        <v>0</v>
      </c>
      <c r="L72" s="110">
        <f t="shared" si="74"/>
        <v>2921000</v>
      </c>
      <c r="M72" s="110">
        <f t="shared" si="74"/>
        <v>0</v>
      </c>
      <c r="N72" s="110">
        <f t="shared" si="74"/>
        <v>0</v>
      </c>
      <c r="O72" s="110">
        <f t="shared" si="74"/>
        <v>0</v>
      </c>
      <c r="P72" s="110">
        <f t="shared" si="74"/>
        <v>0</v>
      </c>
      <c r="Q72" s="110">
        <f t="shared" si="74"/>
        <v>0</v>
      </c>
      <c r="R72" s="110">
        <f t="shared" si="74"/>
        <v>2921000</v>
      </c>
      <c r="S72" s="110">
        <f t="shared" si="74"/>
        <v>0</v>
      </c>
      <c r="T72" s="110">
        <f t="shared" si="74"/>
        <v>2921000</v>
      </c>
      <c r="U72" s="110">
        <f t="shared" si="74"/>
        <v>0</v>
      </c>
      <c r="V72" s="110"/>
      <c r="W72" s="110"/>
      <c r="X72" s="110"/>
      <c r="Y72" s="110"/>
      <c r="Z72" s="110"/>
      <c r="AA72" s="110"/>
      <c r="AB72" s="110"/>
      <c r="AC72" s="110"/>
      <c r="AD72" s="110">
        <f t="shared" si="74"/>
        <v>2921000</v>
      </c>
      <c r="AE72" s="110">
        <f t="shared" si="74"/>
        <v>0</v>
      </c>
      <c r="AF72" s="110">
        <f t="shared" si="74"/>
        <v>2921000</v>
      </c>
      <c r="AG72" s="110">
        <f t="shared" si="74"/>
        <v>0</v>
      </c>
      <c r="AH72" s="110">
        <f t="shared" si="74"/>
        <v>0</v>
      </c>
      <c r="AI72" s="110">
        <f t="shared" si="74"/>
        <v>0</v>
      </c>
      <c r="AJ72" s="110">
        <f t="shared" si="74"/>
        <v>0</v>
      </c>
      <c r="AK72" s="110">
        <f t="shared" si="74"/>
        <v>0</v>
      </c>
      <c r="AL72" s="110">
        <f t="shared" si="74"/>
        <v>2921000</v>
      </c>
      <c r="AM72" s="110">
        <f t="shared" si="74"/>
        <v>0</v>
      </c>
      <c r="AN72" s="110">
        <f t="shared" si="74"/>
        <v>2921000</v>
      </c>
      <c r="AO72" s="110">
        <f t="shared" si="74"/>
        <v>0</v>
      </c>
      <c r="AP72" s="110"/>
      <c r="AQ72" s="110">
        <f t="shared" si="74"/>
        <v>2921000</v>
      </c>
      <c r="AR72" s="110">
        <f t="shared" si="74"/>
        <v>0</v>
      </c>
      <c r="AS72" s="110">
        <f t="shared" si="74"/>
        <v>2921000</v>
      </c>
      <c r="AT72" s="110">
        <f t="shared" si="74"/>
        <v>0</v>
      </c>
      <c r="AU72" s="110">
        <f t="shared" si="74"/>
        <v>0</v>
      </c>
      <c r="AV72" s="110">
        <f t="shared" si="74"/>
        <v>0</v>
      </c>
      <c r="AW72" s="110">
        <f t="shared" si="74"/>
        <v>0</v>
      </c>
      <c r="AX72" s="110">
        <f t="shared" si="74"/>
        <v>0</v>
      </c>
      <c r="AY72" s="110">
        <f t="shared" si="74"/>
        <v>2921000</v>
      </c>
      <c r="AZ72" s="110">
        <f t="shared" si="74"/>
        <v>0</v>
      </c>
      <c r="BA72" s="110">
        <f t="shared" si="74"/>
        <v>2921000</v>
      </c>
      <c r="BB72" s="110">
        <f t="shared" si="74"/>
        <v>0</v>
      </c>
    </row>
    <row r="73" spans="1:54" s="109" customFormat="1" ht="18.75" hidden="1" customHeight="1" x14ac:dyDescent="0.25">
      <c r="A73" s="35" t="s">
        <v>54</v>
      </c>
      <c r="B73" s="120">
        <v>51</v>
      </c>
      <c r="C73" s="120">
        <v>0</v>
      </c>
      <c r="D73" s="148" t="s">
        <v>186</v>
      </c>
      <c r="E73" s="120">
        <v>851</v>
      </c>
      <c r="F73" s="148" t="s">
        <v>11</v>
      </c>
      <c r="G73" s="148" t="s">
        <v>39</v>
      </c>
      <c r="H73" s="148" t="s">
        <v>267</v>
      </c>
      <c r="I73" s="143" t="s">
        <v>109</v>
      </c>
      <c r="J73" s="110">
        <f>'6.ВС'!J56</f>
        <v>2921000</v>
      </c>
      <c r="K73" s="110">
        <f>'6.ВС'!K56</f>
        <v>0</v>
      </c>
      <c r="L73" s="110">
        <f>'6.ВС'!L56</f>
        <v>2921000</v>
      </c>
      <c r="M73" s="110">
        <f>'6.ВС'!M56</f>
        <v>0</v>
      </c>
      <c r="N73" s="110">
        <f>'6.ВС'!N56</f>
        <v>0</v>
      </c>
      <c r="O73" s="110">
        <f>'6.ВС'!O56</f>
        <v>0</v>
      </c>
      <c r="P73" s="110">
        <f>'6.ВС'!P56</f>
        <v>0</v>
      </c>
      <c r="Q73" s="110">
        <f>'6.ВС'!Q56</f>
        <v>0</v>
      </c>
      <c r="R73" s="110">
        <f>'6.ВС'!R56</f>
        <v>2921000</v>
      </c>
      <c r="S73" s="110">
        <f>'6.ВС'!S56</f>
        <v>0</v>
      </c>
      <c r="T73" s="110">
        <f>'6.ВС'!T56</f>
        <v>2921000</v>
      </c>
      <c r="U73" s="110">
        <f>'6.ВС'!U56</f>
        <v>0</v>
      </c>
      <c r="V73" s="110"/>
      <c r="W73" s="110"/>
      <c r="X73" s="110"/>
      <c r="Y73" s="110"/>
      <c r="Z73" s="110"/>
      <c r="AA73" s="110"/>
      <c r="AB73" s="110"/>
      <c r="AC73" s="110"/>
      <c r="AD73" s="110">
        <f>'6.ВС'!AE56</f>
        <v>2921000</v>
      </c>
      <c r="AE73" s="110">
        <f>'6.ВС'!AF56</f>
        <v>0</v>
      </c>
      <c r="AF73" s="110">
        <f>'6.ВС'!AG56</f>
        <v>2921000</v>
      </c>
      <c r="AG73" s="110">
        <f>'6.ВС'!AH56</f>
        <v>0</v>
      </c>
      <c r="AH73" s="110">
        <f>'6.ВС'!AI56</f>
        <v>0</v>
      </c>
      <c r="AI73" s="110">
        <f>'6.ВС'!AJ56</f>
        <v>0</v>
      </c>
      <c r="AJ73" s="110">
        <f>'6.ВС'!AK56</f>
        <v>0</v>
      </c>
      <c r="AK73" s="110">
        <f>'6.ВС'!AL56</f>
        <v>0</v>
      </c>
      <c r="AL73" s="110">
        <f>'6.ВС'!AM56</f>
        <v>2921000</v>
      </c>
      <c r="AM73" s="110">
        <f>'6.ВС'!AN56</f>
        <v>0</v>
      </c>
      <c r="AN73" s="110">
        <f>'6.ВС'!AO56</f>
        <v>2921000</v>
      </c>
      <c r="AO73" s="110">
        <f>'6.ВС'!AP56</f>
        <v>0</v>
      </c>
      <c r="AP73" s="110"/>
      <c r="AQ73" s="110">
        <f>'6.ВС'!AR56</f>
        <v>2921000</v>
      </c>
      <c r="AR73" s="110">
        <f>'6.ВС'!AS56</f>
        <v>0</v>
      </c>
      <c r="AS73" s="110">
        <f>'6.ВС'!AT56</f>
        <v>2921000</v>
      </c>
      <c r="AT73" s="110">
        <f>'6.ВС'!AU56</f>
        <v>0</v>
      </c>
      <c r="AU73" s="110">
        <f>'6.ВС'!AV56</f>
        <v>0</v>
      </c>
      <c r="AV73" s="110">
        <f>'6.ВС'!AW56</f>
        <v>0</v>
      </c>
      <c r="AW73" s="110">
        <f>'6.ВС'!AX56</f>
        <v>0</v>
      </c>
      <c r="AX73" s="110">
        <f>'6.ВС'!AY56</f>
        <v>0</v>
      </c>
      <c r="AY73" s="110">
        <f>'6.ВС'!AZ56</f>
        <v>2921000</v>
      </c>
      <c r="AZ73" s="110">
        <f>'6.ВС'!BA56</f>
        <v>0</v>
      </c>
      <c r="BA73" s="110">
        <f>'6.ВС'!BB56</f>
        <v>2921000</v>
      </c>
      <c r="BB73" s="110">
        <f>'6.ВС'!BC56</f>
        <v>0</v>
      </c>
    </row>
    <row r="74" spans="1:54" s="109" customFormat="1" ht="90" hidden="1" x14ac:dyDescent="0.25">
      <c r="A74" s="149" t="s">
        <v>360</v>
      </c>
      <c r="B74" s="120">
        <v>51</v>
      </c>
      <c r="C74" s="120">
        <v>0</v>
      </c>
      <c r="D74" s="148" t="s">
        <v>186</v>
      </c>
      <c r="E74" s="120">
        <v>851</v>
      </c>
      <c r="F74" s="148" t="s">
        <v>11</v>
      </c>
      <c r="G74" s="148" t="s">
        <v>39</v>
      </c>
      <c r="H74" s="148" t="s">
        <v>361</v>
      </c>
      <c r="I74" s="148"/>
      <c r="J74" s="113">
        <f t="shared" ref="J74:BB75" si="75">J75</f>
        <v>0</v>
      </c>
      <c r="K74" s="113">
        <f t="shared" si="75"/>
        <v>0</v>
      </c>
      <c r="L74" s="113">
        <f t="shared" si="75"/>
        <v>0</v>
      </c>
      <c r="M74" s="113">
        <f t="shared" si="75"/>
        <v>0</v>
      </c>
      <c r="N74" s="113">
        <f t="shared" si="75"/>
        <v>0</v>
      </c>
      <c r="O74" s="113">
        <f t="shared" si="75"/>
        <v>0</v>
      </c>
      <c r="P74" s="113">
        <f t="shared" si="75"/>
        <v>0</v>
      </c>
      <c r="Q74" s="113">
        <f t="shared" si="75"/>
        <v>0</v>
      </c>
      <c r="R74" s="113">
        <f t="shared" si="75"/>
        <v>0</v>
      </c>
      <c r="S74" s="113">
        <f t="shared" si="75"/>
        <v>0</v>
      </c>
      <c r="T74" s="113">
        <f t="shared" si="75"/>
        <v>0</v>
      </c>
      <c r="U74" s="113">
        <f t="shared" si="75"/>
        <v>0</v>
      </c>
      <c r="V74" s="113"/>
      <c r="W74" s="113"/>
      <c r="X74" s="113"/>
      <c r="Y74" s="113"/>
      <c r="Z74" s="113"/>
      <c r="AA74" s="113"/>
      <c r="AB74" s="113"/>
      <c r="AC74" s="113"/>
      <c r="AD74" s="113">
        <f t="shared" si="75"/>
        <v>0</v>
      </c>
      <c r="AE74" s="113">
        <f t="shared" si="75"/>
        <v>0</v>
      </c>
      <c r="AF74" s="113">
        <f t="shared" si="75"/>
        <v>0</v>
      </c>
      <c r="AG74" s="113">
        <f t="shared" si="75"/>
        <v>0</v>
      </c>
      <c r="AH74" s="113">
        <f t="shared" si="75"/>
        <v>0</v>
      </c>
      <c r="AI74" s="113">
        <f t="shared" si="75"/>
        <v>0</v>
      </c>
      <c r="AJ74" s="113">
        <f t="shared" si="75"/>
        <v>0</v>
      </c>
      <c r="AK74" s="113">
        <f t="shared" si="75"/>
        <v>0</v>
      </c>
      <c r="AL74" s="113">
        <f t="shared" si="75"/>
        <v>0</v>
      </c>
      <c r="AM74" s="113">
        <f t="shared" si="75"/>
        <v>0</v>
      </c>
      <c r="AN74" s="113">
        <f t="shared" si="75"/>
        <v>0</v>
      </c>
      <c r="AO74" s="113">
        <f t="shared" si="75"/>
        <v>0</v>
      </c>
      <c r="AP74" s="113"/>
      <c r="AQ74" s="113">
        <f t="shared" si="75"/>
        <v>0</v>
      </c>
      <c r="AR74" s="113">
        <f t="shared" si="75"/>
        <v>0</v>
      </c>
      <c r="AS74" s="113">
        <f t="shared" si="75"/>
        <v>0</v>
      </c>
      <c r="AT74" s="113">
        <f t="shared" si="75"/>
        <v>0</v>
      </c>
      <c r="AU74" s="113">
        <f t="shared" si="75"/>
        <v>0</v>
      </c>
      <c r="AV74" s="113">
        <f t="shared" si="75"/>
        <v>0</v>
      </c>
      <c r="AW74" s="113">
        <f t="shared" si="75"/>
        <v>0</v>
      </c>
      <c r="AX74" s="113">
        <f t="shared" si="75"/>
        <v>0</v>
      </c>
      <c r="AY74" s="113">
        <f t="shared" si="75"/>
        <v>0</v>
      </c>
      <c r="AZ74" s="113">
        <f t="shared" si="75"/>
        <v>0</v>
      </c>
      <c r="BA74" s="113">
        <f t="shared" si="75"/>
        <v>0</v>
      </c>
      <c r="BB74" s="113">
        <f t="shared" si="75"/>
        <v>0</v>
      </c>
    </row>
    <row r="75" spans="1:54" s="109" customFormat="1" ht="60" hidden="1" x14ac:dyDescent="0.25">
      <c r="A75" s="35" t="s">
        <v>53</v>
      </c>
      <c r="B75" s="120">
        <v>51</v>
      </c>
      <c r="C75" s="120">
        <v>0</v>
      </c>
      <c r="D75" s="148" t="s">
        <v>186</v>
      </c>
      <c r="E75" s="120">
        <v>851</v>
      </c>
      <c r="F75" s="148" t="s">
        <v>11</v>
      </c>
      <c r="G75" s="148" t="s">
        <v>39</v>
      </c>
      <c r="H75" s="148" t="s">
        <v>361</v>
      </c>
      <c r="I75" s="143" t="s">
        <v>107</v>
      </c>
      <c r="J75" s="110">
        <f t="shared" si="75"/>
        <v>0</v>
      </c>
      <c r="K75" s="110">
        <f t="shared" si="75"/>
        <v>0</v>
      </c>
      <c r="L75" s="110">
        <f t="shared" si="75"/>
        <v>0</v>
      </c>
      <c r="M75" s="110">
        <f t="shared" si="75"/>
        <v>0</v>
      </c>
      <c r="N75" s="110">
        <f t="shared" si="75"/>
        <v>0</v>
      </c>
      <c r="O75" s="110">
        <f t="shared" si="75"/>
        <v>0</v>
      </c>
      <c r="P75" s="110">
        <f t="shared" si="75"/>
        <v>0</v>
      </c>
      <c r="Q75" s="110">
        <f t="shared" si="75"/>
        <v>0</v>
      </c>
      <c r="R75" s="110">
        <f t="shared" si="75"/>
        <v>0</v>
      </c>
      <c r="S75" s="110">
        <f t="shared" si="75"/>
        <v>0</v>
      </c>
      <c r="T75" s="110">
        <f t="shared" si="75"/>
        <v>0</v>
      </c>
      <c r="U75" s="110">
        <f t="shared" si="75"/>
        <v>0</v>
      </c>
      <c r="V75" s="110"/>
      <c r="W75" s="110"/>
      <c r="X75" s="110"/>
      <c r="Y75" s="110"/>
      <c r="Z75" s="110"/>
      <c r="AA75" s="110"/>
      <c r="AB75" s="110"/>
      <c r="AC75" s="110"/>
      <c r="AD75" s="110">
        <f t="shared" si="75"/>
        <v>0</v>
      </c>
      <c r="AE75" s="110">
        <f t="shared" si="75"/>
        <v>0</v>
      </c>
      <c r="AF75" s="110">
        <f t="shared" si="75"/>
        <v>0</v>
      </c>
      <c r="AG75" s="110">
        <f t="shared" si="75"/>
        <v>0</v>
      </c>
      <c r="AH75" s="110">
        <f t="shared" si="75"/>
        <v>0</v>
      </c>
      <c r="AI75" s="110">
        <f t="shared" si="75"/>
        <v>0</v>
      </c>
      <c r="AJ75" s="110">
        <f t="shared" si="75"/>
        <v>0</v>
      </c>
      <c r="AK75" s="110">
        <f t="shared" si="75"/>
        <v>0</v>
      </c>
      <c r="AL75" s="110">
        <f t="shared" si="75"/>
        <v>0</v>
      </c>
      <c r="AM75" s="110">
        <f t="shared" si="75"/>
        <v>0</v>
      </c>
      <c r="AN75" s="110">
        <f t="shared" si="75"/>
        <v>0</v>
      </c>
      <c r="AO75" s="110">
        <f t="shared" si="75"/>
        <v>0</v>
      </c>
      <c r="AP75" s="110"/>
      <c r="AQ75" s="110">
        <f t="shared" si="75"/>
        <v>0</v>
      </c>
      <c r="AR75" s="110">
        <f t="shared" si="75"/>
        <v>0</v>
      </c>
      <c r="AS75" s="110">
        <f t="shared" si="75"/>
        <v>0</v>
      </c>
      <c r="AT75" s="110">
        <f t="shared" si="75"/>
        <v>0</v>
      </c>
      <c r="AU75" s="110">
        <f t="shared" si="75"/>
        <v>0</v>
      </c>
      <c r="AV75" s="110">
        <f t="shared" si="75"/>
        <v>0</v>
      </c>
      <c r="AW75" s="110">
        <f t="shared" si="75"/>
        <v>0</v>
      </c>
      <c r="AX75" s="110">
        <f t="shared" si="75"/>
        <v>0</v>
      </c>
      <c r="AY75" s="110">
        <f t="shared" si="75"/>
        <v>0</v>
      </c>
      <c r="AZ75" s="110">
        <f t="shared" si="75"/>
        <v>0</v>
      </c>
      <c r="BA75" s="110">
        <f t="shared" si="75"/>
        <v>0</v>
      </c>
      <c r="BB75" s="110">
        <f t="shared" si="75"/>
        <v>0</v>
      </c>
    </row>
    <row r="76" spans="1:54" s="109" customFormat="1" ht="30" hidden="1" x14ac:dyDescent="0.25">
      <c r="A76" s="35" t="s">
        <v>54</v>
      </c>
      <c r="B76" s="120">
        <v>51</v>
      </c>
      <c r="C76" s="120">
        <v>0</v>
      </c>
      <c r="D76" s="148" t="s">
        <v>186</v>
      </c>
      <c r="E76" s="120">
        <v>851</v>
      </c>
      <c r="F76" s="148" t="s">
        <v>11</v>
      </c>
      <c r="G76" s="148" t="s">
        <v>39</v>
      </c>
      <c r="H76" s="148" t="s">
        <v>361</v>
      </c>
      <c r="I76" s="143" t="s">
        <v>109</v>
      </c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</row>
    <row r="77" spans="1:54" s="185" customFormat="1" ht="56.25" hidden="1" customHeight="1" x14ac:dyDescent="0.25">
      <c r="A77" s="158" t="s">
        <v>214</v>
      </c>
      <c r="B77" s="11">
        <v>51</v>
      </c>
      <c r="C77" s="11">
        <v>0</v>
      </c>
      <c r="D77" s="90" t="s">
        <v>215</v>
      </c>
      <c r="E77" s="11"/>
      <c r="F77" s="11"/>
      <c r="G77" s="11"/>
      <c r="H77" s="11"/>
      <c r="I77" s="90"/>
      <c r="J77" s="26">
        <f t="shared" ref="J77:BB78" si="76">J78</f>
        <v>1617579</v>
      </c>
      <c r="K77" s="26">
        <f t="shared" si="76"/>
        <v>1010987</v>
      </c>
      <c r="L77" s="26">
        <f t="shared" si="76"/>
        <v>0</v>
      </c>
      <c r="M77" s="26">
        <f t="shared" si="76"/>
        <v>606592</v>
      </c>
      <c r="N77" s="26">
        <f t="shared" si="76"/>
        <v>0</v>
      </c>
      <c r="O77" s="26">
        <f t="shared" si="76"/>
        <v>0</v>
      </c>
      <c r="P77" s="26">
        <f t="shared" si="76"/>
        <v>0</v>
      </c>
      <c r="Q77" s="26">
        <f t="shared" si="76"/>
        <v>0</v>
      </c>
      <c r="R77" s="26">
        <f t="shared" si="76"/>
        <v>1617579</v>
      </c>
      <c r="S77" s="26">
        <f t="shared" si="76"/>
        <v>1010987</v>
      </c>
      <c r="T77" s="26">
        <f t="shared" si="76"/>
        <v>0</v>
      </c>
      <c r="U77" s="26">
        <f t="shared" si="76"/>
        <v>606592</v>
      </c>
      <c r="V77" s="26"/>
      <c r="W77" s="26"/>
      <c r="X77" s="26"/>
      <c r="Y77" s="26"/>
      <c r="Z77" s="26"/>
      <c r="AA77" s="26"/>
      <c r="AB77" s="26"/>
      <c r="AC77" s="26"/>
      <c r="AD77" s="26">
        <f t="shared" si="76"/>
        <v>1631943</v>
      </c>
      <c r="AE77" s="26">
        <f t="shared" si="76"/>
        <v>1019964</v>
      </c>
      <c r="AF77" s="26">
        <f t="shared" si="76"/>
        <v>0</v>
      </c>
      <c r="AG77" s="26">
        <f t="shared" si="76"/>
        <v>611979</v>
      </c>
      <c r="AH77" s="26">
        <f t="shared" si="76"/>
        <v>0</v>
      </c>
      <c r="AI77" s="26">
        <f t="shared" si="76"/>
        <v>0</v>
      </c>
      <c r="AJ77" s="26">
        <f t="shared" si="76"/>
        <v>0</v>
      </c>
      <c r="AK77" s="26">
        <f t="shared" si="76"/>
        <v>0</v>
      </c>
      <c r="AL77" s="26">
        <f t="shared" si="76"/>
        <v>1631943</v>
      </c>
      <c r="AM77" s="26">
        <f t="shared" si="76"/>
        <v>1019964</v>
      </c>
      <c r="AN77" s="26">
        <f t="shared" si="76"/>
        <v>0</v>
      </c>
      <c r="AO77" s="26">
        <f t="shared" si="76"/>
        <v>611979</v>
      </c>
      <c r="AP77" s="26"/>
      <c r="AQ77" s="26">
        <f t="shared" si="76"/>
        <v>1694998</v>
      </c>
      <c r="AR77" s="26">
        <f t="shared" si="76"/>
        <v>1059374</v>
      </c>
      <c r="AS77" s="26">
        <f t="shared" si="76"/>
        <v>0</v>
      </c>
      <c r="AT77" s="26">
        <f t="shared" si="76"/>
        <v>635624</v>
      </c>
      <c r="AU77" s="26">
        <f t="shared" si="76"/>
        <v>0</v>
      </c>
      <c r="AV77" s="26">
        <f t="shared" si="76"/>
        <v>0</v>
      </c>
      <c r="AW77" s="26">
        <f t="shared" si="76"/>
        <v>0</v>
      </c>
      <c r="AX77" s="26">
        <f t="shared" si="76"/>
        <v>0</v>
      </c>
      <c r="AY77" s="26">
        <f t="shared" si="76"/>
        <v>1694998</v>
      </c>
      <c r="AZ77" s="26">
        <f t="shared" si="76"/>
        <v>1059374</v>
      </c>
      <c r="BA77" s="26">
        <f t="shared" si="76"/>
        <v>0</v>
      </c>
      <c r="BB77" s="26">
        <f t="shared" si="76"/>
        <v>635624</v>
      </c>
    </row>
    <row r="78" spans="1:54" s="109" customFormat="1" ht="28.5" hidden="1" x14ac:dyDescent="0.25">
      <c r="A78" s="158" t="s">
        <v>6</v>
      </c>
      <c r="B78" s="167">
        <v>51</v>
      </c>
      <c r="C78" s="167">
        <v>0</v>
      </c>
      <c r="D78" s="25" t="s">
        <v>215</v>
      </c>
      <c r="E78" s="167">
        <v>851</v>
      </c>
      <c r="F78" s="120" t="s">
        <v>56</v>
      </c>
      <c r="G78" s="120" t="s">
        <v>58</v>
      </c>
      <c r="H78" s="120"/>
      <c r="I78" s="143"/>
      <c r="J78" s="169">
        <f t="shared" si="76"/>
        <v>1617579</v>
      </c>
      <c r="K78" s="169">
        <f t="shared" si="76"/>
        <v>1010987</v>
      </c>
      <c r="L78" s="169">
        <f t="shared" si="76"/>
        <v>0</v>
      </c>
      <c r="M78" s="169">
        <f t="shared" si="76"/>
        <v>606592</v>
      </c>
      <c r="N78" s="169">
        <f t="shared" si="76"/>
        <v>0</v>
      </c>
      <c r="O78" s="169">
        <f t="shared" si="76"/>
        <v>0</v>
      </c>
      <c r="P78" s="169">
        <f t="shared" si="76"/>
        <v>0</v>
      </c>
      <c r="Q78" s="169">
        <f t="shared" si="76"/>
        <v>0</v>
      </c>
      <c r="R78" s="169">
        <f t="shared" si="76"/>
        <v>1617579</v>
      </c>
      <c r="S78" s="169">
        <f t="shared" si="76"/>
        <v>1010987</v>
      </c>
      <c r="T78" s="169">
        <f t="shared" si="76"/>
        <v>0</v>
      </c>
      <c r="U78" s="169">
        <f t="shared" si="76"/>
        <v>606592</v>
      </c>
      <c r="V78" s="169"/>
      <c r="W78" s="169"/>
      <c r="X78" s="169"/>
      <c r="Y78" s="169"/>
      <c r="Z78" s="169"/>
      <c r="AA78" s="169"/>
      <c r="AB78" s="169"/>
      <c r="AC78" s="169"/>
      <c r="AD78" s="169">
        <f t="shared" si="76"/>
        <v>1631943</v>
      </c>
      <c r="AE78" s="169">
        <f t="shared" si="76"/>
        <v>1019964</v>
      </c>
      <c r="AF78" s="169">
        <f t="shared" si="76"/>
        <v>0</v>
      </c>
      <c r="AG78" s="169">
        <f t="shared" si="76"/>
        <v>611979</v>
      </c>
      <c r="AH78" s="169">
        <f t="shared" si="76"/>
        <v>0</v>
      </c>
      <c r="AI78" s="169">
        <f t="shared" si="76"/>
        <v>0</v>
      </c>
      <c r="AJ78" s="169">
        <f t="shared" si="76"/>
        <v>0</v>
      </c>
      <c r="AK78" s="169">
        <f t="shared" si="76"/>
        <v>0</v>
      </c>
      <c r="AL78" s="169">
        <f t="shared" si="76"/>
        <v>1631943</v>
      </c>
      <c r="AM78" s="169">
        <f t="shared" si="76"/>
        <v>1019964</v>
      </c>
      <c r="AN78" s="169">
        <f t="shared" si="76"/>
        <v>0</v>
      </c>
      <c r="AO78" s="169">
        <f t="shared" si="76"/>
        <v>611979</v>
      </c>
      <c r="AP78" s="169"/>
      <c r="AQ78" s="169">
        <f t="shared" si="76"/>
        <v>1694998</v>
      </c>
      <c r="AR78" s="169">
        <f t="shared" si="76"/>
        <v>1059374</v>
      </c>
      <c r="AS78" s="169">
        <f t="shared" si="76"/>
        <v>0</v>
      </c>
      <c r="AT78" s="169">
        <f t="shared" si="76"/>
        <v>635624</v>
      </c>
      <c r="AU78" s="169">
        <f t="shared" si="76"/>
        <v>0</v>
      </c>
      <c r="AV78" s="169">
        <f t="shared" si="76"/>
        <v>0</v>
      </c>
      <c r="AW78" s="169">
        <f t="shared" si="76"/>
        <v>0</v>
      </c>
      <c r="AX78" s="169">
        <f t="shared" si="76"/>
        <v>0</v>
      </c>
      <c r="AY78" s="169">
        <f t="shared" si="76"/>
        <v>1694998</v>
      </c>
      <c r="AZ78" s="169">
        <f t="shared" si="76"/>
        <v>1059374</v>
      </c>
      <c r="BA78" s="169">
        <f t="shared" si="76"/>
        <v>0</v>
      </c>
      <c r="BB78" s="169">
        <f t="shared" si="76"/>
        <v>635624</v>
      </c>
    </row>
    <row r="79" spans="1:54" s="150" customFormat="1" ht="49.5" hidden="1" customHeight="1" x14ac:dyDescent="0.25">
      <c r="A79" s="155" t="s">
        <v>59</v>
      </c>
      <c r="B79" s="36">
        <v>51</v>
      </c>
      <c r="C79" s="120">
        <v>0</v>
      </c>
      <c r="D79" s="120">
        <v>15</v>
      </c>
      <c r="E79" s="36">
        <v>851</v>
      </c>
      <c r="F79" s="120" t="s">
        <v>56</v>
      </c>
      <c r="G79" s="120" t="s">
        <v>58</v>
      </c>
      <c r="H79" s="120">
        <v>51180</v>
      </c>
      <c r="I79" s="120" t="s">
        <v>61</v>
      </c>
      <c r="J79" s="156">
        <f t="shared" ref="J79:AQ79" si="77">J80+J82+J84</f>
        <v>1617579</v>
      </c>
      <c r="K79" s="156">
        <f t="shared" ref="K79:N79" si="78">K80+K82+K84</f>
        <v>1010987</v>
      </c>
      <c r="L79" s="156">
        <f t="shared" si="78"/>
        <v>0</v>
      </c>
      <c r="M79" s="156">
        <f t="shared" si="78"/>
        <v>606592</v>
      </c>
      <c r="N79" s="156">
        <f t="shared" si="78"/>
        <v>0</v>
      </c>
      <c r="O79" s="156">
        <f t="shared" ref="O79:U79" si="79">O80+O82+O84</f>
        <v>0</v>
      </c>
      <c r="P79" s="156">
        <f t="shared" si="79"/>
        <v>0</v>
      </c>
      <c r="Q79" s="156">
        <f t="shared" si="79"/>
        <v>0</v>
      </c>
      <c r="R79" s="156">
        <f t="shared" si="79"/>
        <v>1617579</v>
      </c>
      <c r="S79" s="156">
        <f t="shared" si="79"/>
        <v>1010987</v>
      </c>
      <c r="T79" s="156">
        <f t="shared" si="79"/>
        <v>0</v>
      </c>
      <c r="U79" s="156">
        <f t="shared" si="79"/>
        <v>606592</v>
      </c>
      <c r="V79" s="156"/>
      <c r="W79" s="156"/>
      <c r="X79" s="156"/>
      <c r="Y79" s="156"/>
      <c r="Z79" s="156"/>
      <c r="AA79" s="156"/>
      <c r="AB79" s="156"/>
      <c r="AC79" s="156"/>
      <c r="AD79" s="156">
        <f t="shared" si="77"/>
        <v>1631943</v>
      </c>
      <c r="AE79" s="156">
        <f t="shared" ref="AE79:AO79" si="80">AE80+AE82+AE84</f>
        <v>1019964</v>
      </c>
      <c r="AF79" s="156">
        <f t="shared" si="80"/>
        <v>0</v>
      </c>
      <c r="AG79" s="156">
        <f t="shared" si="80"/>
        <v>611979</v>
      </c>
      <c r="AH79" s="156">
        <f t="shared" si="80"/>
        <v>0</v>
      </c>
      <c r="AI79" s="156">
        <f t="shared" si="80"/>
        <v>0</v>
      </c>
      <c r="AJ79" s="156">
        <f t="shared" si="80"/>
        <v>0</v>
      </c>
      <c r="AK79" s="156">
        <f t="shared" si="80"/>
        <v>0</v>
      </c>
      <c r="AL79" s="156">
        <f t="shared" si="80"/>
        <v>1631943</v>
      </c>
      <c r="AM79" s="156">
        <f t="shared" si="80"/>
        <v>1019964</v>
      </c>
      <c r="AN79" s="156">
        <f t="shared" si="80"/>
        <v>0</v>
      </c>
      <c r="AO79" s="156">
        <f t="shared" si="80"/>
        <v>611979</v>
      </c>
      <c r="AP79" s="156"/>
      <c r="AQ79" s="156">
        <f t="shared" si="77"/>
        <v>1694998</v>
      </c>
      <c r="AR79" s="156">
        <f t="shared" ref="AR79:BB79" si="81">AR80+AR82+AR84</f>
        <v>1059374</v>
      </c>
      <c r="AS79" s="156">
        <f t="shared" si="81"/>
        <v>0</v>
      </c>
      <c r="AT79" s="156">
        <f t="shared" si="81"/>
        <v>635624</v>
      </c>
      <c r="AU79" s="156">
        <f t="shared" si="81"/>
        <v>0</v>
      </c>
      <c r="AV79" s="156">
        <f t="shared" si="81"/>
        <v>0</v>
      </c>
      <c r="AW79" s="156">
        <f t="shared" si="81"/>
        <v>0</v>
      </c>
      <c r="AX79" s="156">
        <f t="shared" si="81"/>
        <v>0</v>
      </c>
      <c r="AY79" s="156">
        <f t="shared" si="81"/>
        <v>1694998</v>
      </c>
      <c r="AZ79" s="156">
        <f t="shared" si="81"/>
        <v>1059374</v>
      </c>
      <c r="BA79" s="156">
        <f t="shared" si="81"/>
        <v>0</v>
      </c>
      <c r="BB79" s="156">
        <f t="shared" si="81"/>
        <v>635624</v>
      </c>
    </row>
    <row r="80" spans="1:54" s="109" customFormat="1" ht="104.25" hidden="1" customHeight="1" x14ac:dyDescent="0.25">
      <c r="A80" s="111" t="s">
        <v>16</v>
      </c>
      <c r="B80" s="120">
        <v>51</v>
      </c>
      <c r="C80" s="120">
        <v>0</v>
      </c>
      <c r="D80" s="143" t="s">
        <v>215</v>
      </c>
      <c r="E80" s="120">
        <v>851</v>
      </c>
      <c r="F80" s="143" t="s">
        <v>56</v>
      </c>
      <c r="G80" s="143" t="s">
        <v>58</v>
      </c>
      <c r="H80" s="120">
        <v>51180</v>
      </c>
      <c r="I80" s="143" t="s">
        <v>18</v>
      </c>
      <c r="J80" s="110">
        <f t="shared" ref="J80:BB80" si="82">J81</f>
        <v>572900</v>
      </c>
      <c r="K80" s="110">
        <f t="shared" si="82"/>
        <v>0</v>
      </c>
      <c r="L80" s="110">
        <f t="shared" si="82"/>
        <v>0</v>
      </c>
      <c r="M80" s="110">
        <f t="shared" si="82"/>
        <v>572900</v>
      </c>
      <c r="N80" s="110">
        <f t="shared" si="82"/>
        <v>0</v>
      </c>
      <c r="O80" s="110">
        <f t="shared" si="82"/>
        <v>0</v>
      </c>
      <c r="P80" s="110">
        <f t="shared" si="82"/>
        <v>0</v>
      </c>
      <c r="Q80" s="110">
        <f t="shared" si="82"/>
        <v>0</v>
      </c>
      <c r="R80" s="110">
        <f t="shared" si="82"/>
        <v>572900</v>
      </c>
      <c r="S80" s="110">
        <f t="shared" si="82"/>
        <v>0</v>
      </c>
      <c r="T80" s="110">
        <f t="shared" si="82"/>
        <v>0</v>
      </c>
      <c r="U80" s="110">
        <f t="shared" si="82"/>
        <v>572900</v>
      </c>
      <c r="V80" s="110"/>
      <c r="W80" s="110"/>
      <c r="X80" s="110"/>
      <c r="Y80" s="110"/>
      <c r="Z80" s="110"/>
      <c r="AA80" s="110"/>
      <c r="AB80" s="110"/>
      <c r="AC80" s="110"/>
      <c r="AD80" s="110">
        <f t="shared" si="82"/>
        <v>585770</v>
      </c>
      <c r="AE80" s="110">
        <f t="shared" si="82"/>
        <v>0</v>
      </c>
      <c r="AF80" s="110">
        <f t="shared" si="82"/>
        <v>0</v>
      </c>
      <c r="AG80" s="110">
        <f t="shared" si="82"/>
        <v>585770</v>
      </c>
      <c r="AH80" s="110">
        <f t="shared" si="82"/>
        <v>0</v>
      </c>
      <c r="AI80" s="110">
        <f t="shared" si="82"/>
        <v>0</v>
      </c>
      <c r="AJ80" s="110">
        <f t="shared" si="82"/>
        <v>0</v>
      </c>
      <c r="AK80" s="110">
        <f t="shared" si="82"/>
        <v>0</v>
      </c>
      <c r="AL80" s="110">
        <f t="shared" si="82"/>
        <v>585770</v>
      </c>
      <c r="AM80" s="110">
        <f t="shared" si="82"/>
        <v>0</v>
      </c>
      <c r="AN80" s="110">
        <f t="shared" si="82"/>
        <v>0</v>
      </c>
      <c r="AO80" s="110">
        <f t="shared" si="82"/>
        <v>585770</v>
      </c>
      <c r="AP80" s="110"/>
      <c r="AQ80" s="110">
        <f t="shared" si="82"/>
        <v>603300</v>
      </c>
      <c r="AR80" s="110">
        <f t="shared" si="82"/>
        <v>0</v>
      </c>
      <c r="AS80" s="110">
        <f t="shared" si="82"/>
        <v>0</v>
      </c>
      <c r="AT80" s="110">
        <f t="shared" si="82"/>
        <v>603300</v>
      </c>
      <c r="AU80" s="110">
        <f t="shared" si="82"/>
        <v>0</v>
      </c>
      <c r="AV80" s="110">
        <f t="shared" si="82"/>
        <v>0</v>
      </c>
      <c r="AW80" s="110">
        <f t="shared" si="82"/>
        <v>0</v>
      </c>
      <c r="AX80" s="110">
        <f t="shared" si="82"/>
        <v>0</v>
      </c>
      <c r="AY80" s="110">
        <f t="shared" si="82"/>
        <v>603300</v>
      </c>
      <c r="AZ80" s="110">
        <f t="shared" si="82"/>
        <v>0</v>
      </c>
      <c r="BA80" s="110">
        <f t="shared" si="82"/>
        <v>0</v>
      </c>
      <c r="BB80" s="110">
        <f t="shared" si="82"/>
        <v>603300</v>
      </c>
    </row>
    <row r="81" spans="1:54" s="109" customFormat="1" ht="45" hidden="1" x14ac:dyDescent="0.25">
      <c r="A81" s="111" t="s">
        <v>8</v>
      </c>
      <c r="B81" s="120">
        <v>51</v>
      </c>
      <c r="C81" s="120">
        <v>0</v>
      </c>
      <c r="D81" s="143" t="s">
        <v>215</v>
      </c>
      <c r="E81" s="120">
        <v>851</v>
      </c>
      <c r="F81" s="143" t="s">
        <v>56</v>
      </c>
      <c r="G81" s="143" t="s">
        <v>58</v>
      </c>
      <c r="H81" s="120">
        <v>51180</v>
      </c>
      <c r="I81" s="143" t="s">
        <v>19</v>
      </c>
      <c r="J81" s="110">
        <f>'6.ВС'!J61</f>
        <v>572900</v>
      </c>
      <c r="K81" s="110">
        <f>'6.ВС'!K61</f>
        <v>0</v>
      </c>
      <c r="L81" s="110">
        <f>'6.ВС'!L61</f>
        <v>0</v>
      </c>
      <c r="M81" s="110">
        <f>'6.ВС'!M61</f>
        <v>572900</v>
      </c>
      <c r="N81" s="110">
        <f>'6.ВС'!N61</f>
        <v>0</v>
      </c>
      <c r="O81" s="110">
        <f>'6.ВС'!O61</f>
        <v>0</v>
      </c>
      <c r="P81" s="110">
        <f>'6.ВС'!P61</f>
        <v>0</v>
      </c>
      <c r="Q81" s="110">
        <f>'6.ВС'!Q61</f>
        <v>0</v>
      </c>
      <c r="R81" s="110">
        <f>'6.ВС'!R61</f>
        <v>572900</v>
      </c>
      <c r="S81" s="110">
        <f>'6.ВС'!S61</f>
        <v>0</v>
      </c>
      <c r="T81" s="110">
        <f>'6.ВС'!T61</f>
        <v>0</v>
      </c>
      <c r="U81" s="110">
        <f>'6.ВС'!U61</f>
        <v>572900</v>
      </c>
      <c r="V81" s="110"/>
      <c r="W81" s="110"/>
      <c r="X81" s="110"/>
      <c r="Y81" s="110"/>
      <c r="Z81" s="110"/>
      <c r="AA81" s="110"/>
      <c r="AB81" s="110"/>
      <c r="AC81" s="110"/>
      <c r="AD81" s="110">
        <f>'6.ВС'!AE61</f>
        <v>585770</v>
      </c>
      <c r="AE81" s="110">
        <f>'6.ВС'!AF61</f>
        <v>0</v>
      </c>
      <c r="AF81" s="110">
        <f>'6.ВС'!AG61</f>
        <v>0</v>
      </c>
      <c r="AG81" s="110">
        <f>'6.ВС'!AH61</f>
        <v>585770</v>
      </c>
      <c r="AH81" s="110">
        <f>'6.ВС'!AI61</f>
        <v>0</v>
      </c>
      <c r="AI81" s="110">
        <f>'6.ВС'!AJ61</f>
        <v>0</v>
      </c>
      <c r="AJ81" s="110">
        <f>'6.ВС'!AK61</f>
        <v>0</v>
      </c>
      <c r="AK81" s="110">
        <f>'6.ВС'!AL61</f>
        <v>0</v>
      </c>
      <c r="AL81" s="110">
        <f>'6.ВС'!AM61</f>
        <v>585770</v>
      </c>
      <c r="AM81" s="110">
        <f>'6.ВС'!AN61</f>
        <v>0</v>
      </c>
      <c r="AN81" s="110">
        <f>'6.ВС'!AO61</f>
        <v>0</v>
      </c>
      <c r="AO81" s="110">
        <f>'6.ВС'!AP61</f>
        <v>585770</v>
      </c>
      <c r="AP81" s="110"/>
      <c r="AQ81" s="110">
        <f>'6.ВС'!AR61</f>
        <v>603300</v>
      </c>
      <c r="AR81" s="110">
        <f>'6.ВС'!AS61</f>
        <v>0</v>
      </c>
      <c r="AS81" s="110">
        <f>'6.ВС'!AT61</f>
        <v>0</v>
      </c>
      <c r="AT81" s="110">
        <f>'6.ВС'!AU61</f>
        <v>603300</v>
      </c>
      <c r="AU81" s="110">
        <f>'6.ВС'!AV61</f>
        <v>0</v>
      </c>
      <c r="AV81" s="110">
        <f>'6.ВС'!AW61</f>
        <v>0</v>
      </c>
      <c r="AW81" s="110">
        <f>'6.ВС'!AX61</f>
        <v>0</v>
      </c>
      <c r="AX81" s="110">
        <f>'6.ВС'!AY61</f>
        <v>0</v>
      </c>
      <c r="AY81" s="110">
        <f>'6.ВС'!AZ61</f>
        <v>603300</v>
      </c>
      <c r="AZ81" s="110">
        <f>'6.ВС'!BA61</f>
        <v>0</v>
      </c>
      <c r="BA81" s="110">
        <f>'6.ВС'!BB61</f>
        <v>0</v>
      </c>
      <c r="BB81" s="110">
        <f>'6.ВС'!BC61</f>
        <v>603300</v>
      </c>
    </row>
    <row r="82" spans="1:54" s="109" customFormat="1" ht="48.75" hidden="1" customHeight="1" x14ac:dyDescent="0.25">
      <c r="A82" s="35" t="s">
        <v>22</v>
      </c>
      <c r="B82" s="120">
        <v>51</v>
      </c>
      <c r="C82" s="120">
        <v>0</v>
      </c>
      <c r="D82" s="143" t="s">
        <v>215</v>
      </c>
      <c r="E82" s="120">
        <v>851</v>
      </c>
      <c r="F82" s="143" t="s">
        <v>56</v>
      </c>
      <c r="G82" s="143" t="s">
        <v>58</v>
      </c>
      <c r="H82" s="120">
        <v>51180</v>
      </c>
      <c r="I82" s="143" t="s">
        <v>23</v>
      </c>
      <c r="J82" s="110">
        <f t="shared" ref="J82:BB82" si="83">J83</f>
        <v>33692</v>
      </c>
      <c r="K82" s="110">
        <f t="shared" si="83"/>
        <v>0</v>
      </c>
      <c r="L82" s="110">
        <f t="shared" si="83"/>
        <v>0</v>
      </c>
      <c r="M82" s="110">
        <f t="shared" si="83"/>
        <v>33692</v>
      </c>
      <c r="N82" s="110">
        <f t="shared" si="83"/>
        <v>0</v>
      </c>
      <c r="O82" s="110">
        <f t="shared" si="83"/>
        <v>0</v>
      </c>
      <c r="P82" s="110">
        <f t="shared" si="83"/>
        <v>0</v>
      </c>
      <c r="Q82" s="110">
        <f t="shared" si="83"/>
        <v>0</v>
      </c>
      <c r="R82" s="110">
        <f t="shared" si="83"/>
        <v>33692</v>
      </c>
      <c r="S82" s="110">
        <f t="shared" si="83"/>
        <v>0</v>
      </c>
      <c r="T82" s="110">
        <f t="shared" si="83"/>
        <v>0</v>
      </c>
      <c r="U82" s="110">
        <f t="shared" si="83"/>
        <v>33692</v>
      </c>
      <c r="V82" s="110"/>
      <c r="W82" s="110"/>
      <c r="X82" s="110"/>
      <c r="Y82" s="110"/>
      <c r="Z82" s="110"/>
      <c r="AA82" s="110"/>
      <c r="AB82" s="110"/>
      <c r="AC82" s="110"/>
      <c r="AD82" s="110">
        <f t="shared" si="83"/>
        <v>26209</v>
      </c>
      <c r="AE82" s="110">
        <f t="shared" si="83"/>
        <v>0</v>
      </c>
      <c r="AF82" s="110">
        <f t="shared" si="83"/>
        <v>0</v>
      </c>
      <c r="AG82" s="110">
        <f t="shared" si="83"/>
        <v>26209</v>
      </c>
      <c r="AH82" s="110">
        <f t="shared" si="83"/>
        <v>0</v>
      </c>
      <c r="AI82" s="110">
        <f t="shared" si="83"/>
        <v>0</v>
      </c>
      <c r="AJ82" s="110">
        <f t="shared" si="83"/>
        <v>0</v>
      </c>
      <c r="AK82" s="110">
        <f t="shared" si="83"/>
        <v>0</v>
      </c>
      <c r="AL82" s="110">
        <f t="shared" si="83"/>
        <v>26209</v>
      </c>
      <c r="AM82" s="110">
        <f t="shared" si="83"/>
        <v>0</v>
      </c>
      <c r="AN82" s="110">
        <f t="shared" si="83"/>
        <v>0</v>
      </c>
      <c r="AO82" s="110">
        <f t="shared" si="83"/>
        <v>26209</v>
      </c>
      <c r="AP82" s="110"/>
      <c r="AQ82" s="110">
        <f t="shared" si="83"/>
        <v>32324</v>
      </c>
      <c r="AR82" s="110">
        <f t="shared" si="83"/>
        <v>0</v>
      </c>
      <c r="AS82" s="110">
        <f t="shared" si="83"/>
        <v>0</v>
      </c>
      <c r="AT82" s="110">
        <f t="shared" si="83"/>
        <v>32324</v>
      </c>
      <c r="AU82" s="110">
        <f t="shared" si="83"/>
        <v>0</v>
      </c>
      <c r="AV82" s="110">
        <f t="shared" si="83"/>
        <v>0</v>
      </c>
      <c r="AW82" s="110">
        <f t="shared" si="83"/>
        <v>0</v>
      </c>
      <c r="AX82" s="110">
        <f t="shared" si="83"/>
        <v>0</v>
      </c>
      <c r="AY82" s="110">
        <f t="shared" si="83"/>
        <v>32324</v>
      </c>
      <c r="AZ82" s="110">
        <f t="shared" si="83"/>
        <v>0</v>
      </c>
      <c r="BA82" s="110">
        <f t="shared" si="83"/>
        <v>0</v>
      </c>
      <c r="BB82" s="110">
        <f t="shared" si="83"/>
        <v>32324</v>
      </c>
    </row>
    <row r="83" spans="1:54" s="109" customFormat="1" ht="60" hidden="1" x14ac:dyDescent="0.25">
      <c r="A83" s="35" t="s">
        <v>9</v>
      </c>
      <c r="B83" s="120">
        <v>51</v>
      </c>
      <c r="C83" s="120">
        <v>0</v>
      </c>
      <c r="D83" s="143" t="s">
        <v>215</v>
      </c>
      <c r="E83" s="120">
        <v>851</v>
      </c>
      <c r="F83" s="143" t="s">
        <v>56</v>
      </c>
      <c r="G83" s="143" t="s">
        <v>58</v>
      </c>
      <c r="H83" s="120">
        <v>51180</v>
      </c>
      <c r="I83" s="143" t="s">
        <v>24</v>
      </c>
      <c r="J83" s="110">
        <f>'6.ВС'!J63</f>
        <v>33692</v>
      </c>
      <c r="K83" s="110">
        <f>'6.ВС'!K63</f>
        <v>0</v>
      </c>
      <c r="L83" s="110">
        <f>'6.ВС'!L63</f>
        <v>0</v>
      </c>
      <c r="M83" s="110">
        <f>'6.ВС'!M63</f>
        <v>33692</v>
      </c>
      <c r="N83" s="110">
        <f>'6.ВС'!N63</f>
        <v>0</v>
      </c>
      <c r="O83" s="110">
        <f>'6.ВС'!O63</f>
        <v>0</v>
      </c>
      <c r="P83" s="110">
        <f>'6.ВС'!P63</f>
        <v>0</v>
      </c>
      <c r="Q83" s="110">
        <f>'6.ВС'!Q63</f>
        <v>0</v>
      </c>
      <c r="R83" s="110">
        <f>'6.ВС'!R63</f>
        <v>33692</v>
      </c>
      <c r="S83" s="110">
        <f>'6.ВС'!S63</f>
        <v>0</v>
      </c>
      <c r="T83" s="110">
        <f>'6.ВС'!T63</f>
        <v>0</v>
      </c>
      <c r="U83" s="110">
        <f>'6.ВС'!U63</f>
        <v>33692</v>
      </c>
      <c r="V83" s="110"/>
      <c r="W83" s="110"/>
      <c r="X83" s="110"/>
      <c r="Y83" s="110"/>
      <c r="Z83" s="110"/>
      <c r="AA83" s="110"/>
      <c r="AB83" s="110"/>
      <c r="AC83" s="110"/>
      <c r="AD83" s="110">
        <f>'6.ВС'!AE63</f>
        <v>26209</v>
      </c>
      <c r="AE83" s="110">
        <f>'6.ВС'!AF63</f>
        <v>0</v>
      </c>
      <c r="AF83" s="110">
        <f>'6.ВС'!AG63</f>
        <v>0</v>
      </c>
      <c r="AG83" s="110">
        <f>'6.ВС'!AH63</f>
        <v>26209</v>
      </c>
      <c r="AH83" s="110">
        <f>'6.ВС'!AI63</f>
        <v>0</v>
      </c>
      <c r="AI83" s="110">
        <f>'6.ВС'!AJ63</f>
        <v>0</v>
      </c>
      <c r="AJ83" s="110">
        <f>'6.ВС'!AK63</f>
        <v>0</v>
      </c>
      <c r="AK83" s="110">
        <f>'6.ВС'!AL63</f>
        <v>0</v>
      </c>
      <c r="AL83" s="110">
        <f>'6.ВС'!AM63</f>
        <v>26209</v>
      </c>
      <c r="AM83" s="110">
        <f>'6.ВС'!AN63</f>
        <v>0</v>
      </c>
      <c r="AN83" s="110">
        <f>'6.ВС'!AO63</f>
        <v>0</v>
      </c>
      <c r="AO83" s="110">
        <f>'6.ВС'!AP63</f>
        <v>26209</v>
      </c>
      <c r="AP83" s="110"/>
      <c r="AQ83" s="110">
        <f>'6.ВС'!AR63</f>
        <v>32324</v>
      </c>
      <c r="AR83" s="110">
        <f>'6.ВС'!AS63</f>
        <v>0</v>
      </c>
      <c r="AS83" s="110">
        <f>'6.ВС'!AT63</f>
        <v>0</v>
      </c>
      <c r="AT83" s="110">
        <f>'6.ВС'!AU63</f>
        <v>32324</v>
      </c>
      <c r="AU83" s="110">
        <f>'6.ВС'!AV63</f>
        <v>0</v>
      </c>
      <c r="AV83" s="110">
        <f>'6.ВС'!AW63</f>
        <v>0</v>
      </c>
      <c r="AW83" s="110">
        <f>'6.ВС'!AX63</f>
        <v>0</v>
      </c>
      <c r="AX83" s="110">
        <f>'6.ВС'!AY63</f>
        <v>0</v>
      </c>
      <c r="AY83" s="110">
        <f>'6.ВС'!AZ63</f>
        <v>32324</v>
      </c>
      <c r="AZ83" s="110">
        <f>'6.ВС'!BA63</f>
        <v>0</v>
      </c>
      <c r="BA83" s="110">
        <f>'6.ВС'!BB63</f>
        <v>0</v>
      </c>
      <c r="BB83" s="110">
        <f>'6.ВС'!BC63</f>
        <v>32324</v>
      </c>
    </row>
    <row r="84" spans="1:54" s="12" customFormat="1" hidden="1" x14ac:dyDescent="0.25">
      <c r="A84" s="35" t="s">
        <v>42</v>
      </c>
      <c r="B84" s="120">
        <v>51</v>
      </c>
      <c r="C84" s="120">
        <v>0</v>
      </c>
      <c r="D84" s="143" t="s">
        <v>215</v>
      </c>
      <c r="E84" s="120">
        <v>851</v>
      </c>
      <c r="F84" s="143" t="s">
        <v>56</v>
      </c>
      <c r="G84" s="143" t="s">
        <v>58</v>
      </c>
      <c r="H84" s="120">
        <v>51180</v>
      </c>
      <c r="I84" s="143" t="s">
        <v>43</v>
      </c>
      <c r="J84" s="110">
        <f t="shared" ref="J84:BB84" si="84">J85</f>
        <v>1010987</v>
      </c>
      <c r="K84" s="110">
        <f t="shared" si="84"/>
        <v>1010987</v>
      </c>
      <c r="L84" s="110">
        <f t="shared" si="84"/>
        <v>0</v>
      </c>
      <c r="M84" s="110">
        <f t="shared" si="84"/>
        <v>0</v>
      </c>
      <c r="N84" s="110">
        <f t="shared" si="84"/>
        <v>0</v>
      </c>
      <c r="O84" s="110">
        <f t="shared" si="84"/>
        <v>0</v>
      </c>
      <c r="P84" s="110">
        <f t="shared" si="84"/>
        <v>0</v>
      </c>
      <c r="Q84" s="110">
        <f t="shared" si="84"/>
        <v>0</v>
      </c>
      <c r="R84" s="110">
        <f t="shared" si="84"/>
        <v>1010987</v>
      </c>
      <c r="S84" s="110">
        <f t="shared" si="84"/>
        <v>1010987</v>
      </c>
      <c r="T84" s="110">
        <f t="shared" si="84"/>
        <v>0</v>
      </c>
      <c r="U84" s="110">
        <f t="shared" si="84"/>
        <v>0</v>
      </c>
      <c r="V84" s="110"/>
      <c r="W84" s="110"/>
      <c r="X84" s="110"/>
      <c r="Y84" s="110"/>
      <c r="Z84" s="110"/>
      <c r="AA84" s="110"/>
      <c r="AB84" s="110"/>
      <c r="AC84" s="110"/>
      <c r="AD84" s="110">
        <f t="shared" si="84"/>
        <v>1019964</v>
      </c>
      <c r="AE84" s="110">
        <f t="shared" si="84"/>
        <v>1019964</v>
      </c>
      <c r="AF84" s="110">
        <f t="shared" si="84"/>
        <v>0</v>
      </c>
      <c r="AG84" s="110">
        <f t="shared" si="84"/>
        <v>0</v>
      </c>
      <c r="AH84" s="110">
        <f t="shared" si="84"/>
        <v>0</v>
      </c>
      <c r="AI84" s="110">
        <f t="shared" si="84"/>
        <v>0</v>
      </c>
      <c r="AJ84" s="110">
        <f t="shared" si="84"/>
        <v>0</v>
      </c>
      <c r="AK84" s="110">
        <f t="shared" si="84"/>
        <v>0</v>
      </c>
      <c r="AL84" s="110">
        <f t="shared" si="84"/>
        <v>1019964</v>
      </c>
      <c r="AM84" s="110">
        <f t="shared" si="84"/>
        <v>1019964</v>
      </c>
      <c r="AN84" s="110">
        <f t="shared" si="84"/>
        <v>0</v>
      </c>
      <c r="AO84" s="110">
        <f t="shared" si="84"/>
        <v>0</v>
      </c>
      <c r="AP84" s="110"/>
      <c r="AQ84" s="110">
        <f t="shared" si="84"/>
        <v>1059374</v>
      </c>
      <c r="AR84" s="110">
        <f t="shared" si="84"/>
        <v>1059374</v>
      </c>
      <c r="AS84" s="110">
        <f t="shared" si="84"/>
        <v>0</v>
      </c>
      <c r="AT84" s="110">
        <f t="shared" si="84"/>
        <v>0</v>
      </c>
      <c r="AU84" s="110">
        <f t="shared" si="84"/>
        <v>0</v>
      </c>
      <c r="AV84" s="110">
        <f t="shared" si="84"/>
        <v>0</v>
      </c>
      <c r="AW84" s="110">
        <f t="shared" si="84"/>
        <v>0</v>
      </c>
      <c r="AX84" s="110">
        <f t="shared" si="84"/>
        <v>0</v>
      </c>
      <c r="AY84" s="110">
        <f t="shared" si="84"/>
        <v>1059374</v>
      </c>
      <c r="AZ84" s="110">
        <f t="shared" si="84"/>
        <v>1059374</v>
      </c>
      <c r="BA84" s="110">
        <f t="shared" si="84"/>
        <v>0</v>
      </c>
      <c r="BB84" s="110">
        <f t="shared" si="84"/>
        <v>0</v>
      </c>
    </row>
    <row r="85" spans="1:54" s="109" customFormat="1" hidden="1" x14ac:dyDescent="0.25">
      <c r="A85" s="35" t="s">
        <v>44</v>
      </c>
      <c r="B85" s="120">
        <v>51</v>
      </c>
      <c r="C85" s="120">
        <v>0</v>
      </c>
      <c r="D85" s="143" t="s">
        <v>215</v>
      </c>
      <c r="E85" s="120">
        <v>851</v>
      </c>
      <c r="F85" s="143" t="s">
        <v>56</v>
      </c>
      <c r="G85" s="143" t="s">
        <v>58</v>
      </c>
      <c r="H85" s="120">
        <v>51180</v>
      </c>
      <c r="I85" s="143" t="s">
        <v>45</v>
      </c>
      <c r="J85" s="110">
        <f>'6.ВС'!J65</f>
        <v>1010987</v>
      </c>
      <c r="K85" s="110">
        <f>'6.ВС'!K65</f>
        <v>1010987</v>
      </c>
      <c r="L85" s="110">
        <f>'6.ВС'!L65</f>
        <v>0</v>
      </c>
      <c r="M85" s="110">
        <f>'6.ВС'!M65</f>
        <v>0</v>
      </c>
      <c r="N85" s="110">
        <f>'6.ВС'!N65</f>
        <v>0</v>
      </c>
      <c r="O85" s="110">
        <f>'6.ВС'!O65</f>
        <v>0</v>
      </c>
      <c r="P85" s="110">
        <f>'6.ВС'!P65</f>
        <v>0</v>
      </c>
      <c r="Q85" s="110">
        <f>'6.ВС'!Q65</f>
        <v>0</v>
      </c>
      <c r="R85" s="110">
        <f>'6.ВС'!R65</f>
        <v>1010987</v>
      </c>
      <c r="S85" s="110">
        <f>'6.ВС'!S65</f>
        <v>1010987</v>
      </c>
      <c r="T85" s="110">
        <f>'6.ВС'!T65</f>
        <v>0</v>
      </c>
      <c r="U85" s="110">
        <f>'6.ВС'!U65</f>
        <v>0</v>
      </c>
      <c r="V85" s="110"/>
      <c r="W85" s="110"/>
      <c r="X85" s="110"/>
      <c r="Y85" s="110"/>
      <c r="Z85" s="110"/>
      <c r="AA85" s="110"/>
      <c r="AB85" s="110"/>
      <c r="AC85" s="110"/>
      <c r="AD85" s="110">
        <f>'6.ВС'!AE65</f>
        <v>1019964</v>
      </c>
      <c r="AE85" s="110">
        <f>'6.ВС'!AF65</f>
        <v>1019964</v>
      </c>
      <c r="AF85" s="110">
        <f>'6.ВС'!AG65</f>
        <v>0</v>
      </c>
      <c r="AG85" s="110">
        <f>'6.ВС'!AH65</f>
        <v>0</v>
      </c>
      <c r="AH85" s="110">
        <f>'6.ВС'!AI65</f>
        <v>0</v>
      </c>
      <c r="AI85" s="110">
        <f>'6.ВС'!AJ65</f>
        <v>0</v>
      </c>
      <c r="AJ85" s="110">
        <f>'6.ВС'!AK65</f>
        <v>0</v>
      </c>
      <c r="AK85" s="110">
        <f>'6.ВС'!AL65</f>
        <v>0</v>
      </c>
      <c r="AL85" s="110">
        <f>'6.ВС'!AM65</f>
        <v>1019964</v>
      </c>
      <c r="AM85" s="110">
        <f>'6.ВС'!AN65</f>
        <v>1019964</v>
      </c>
      <c r="AN85" s="110">
        <f>'6.ВС'!AO65</f>
        <v>0</v>
      </c>
      <c r="AO85" s="110">
        <f>'6.ВС'!AP65</f>
        <v>0</v>
      </c>
      <c r="AP85" s="110"/>
      <c r="AQ85" s="110">
        <f>'6.ВС'!AR65</f>
        <v>1059374</v>
      </c>
      <c r="AR85" s="110">
        <f>'6.ВС'!AS65</f>
        <v>1059374</v>
      </c>
      <c r="AS85" s="110">
        <f>'6.ВС'!AT65</f>
        <v>0</v>
      </c>
      <c r="AT85" s="110">
        <f>'6.ВС'!AU65</f>
        <v>0</v>
      </c>
      <c r="AU85" s="110">
        <f>'6.ВС'!AV65</f>
        <v>0</v>
      </c>
      <c r="AV85" s="110">
        <f>'6.ВС'!AW65</f>
        <v>0</v>
      </c>
      <c r="AW85" s="110">
        <f>'6.ВС'!AX65</f>
        <v>0</v>
      </c>
      <c r="AX85" s="110">
        <f>'6.ВС'!AY65</f>
        <v>0</v>
      </c>
      <c r="AY85" s="110">
        <f>'6.ВС'!AZ65</f>
        <v>1059374</v>
      </c>
      <c r="AZ85" s="110">
        <f>'6.ВС'!BA65</f>
        <v>1059374</v>
      </c>
      <c r="BA85" s="110">
        <f>'6.ВС'!BB65</f>
        <v>0</v>
      </c>
      <c r="BB85" s="110">
        <f>'6.ВС'!BC65</f>
        <v>0</v>
      </c>
    </row>
    <row r="86" spans="1:54" s="12" customFormat="1" ht="33" hidden="1" customHeight="1" x14ac:dyDescent="0.25">
      <c r="A86" s="158" t="s">
        <v>216</v>
      </c>
      <c r="B86" s="11">
        <v>51</v>
      </c>
      <c r="C86" s="11">
        <v>0</v>
      </c>
      <c r="D86" s="25" t="s">
        <v>217</v>
      </c>
      <c r="E86" s="11"/>
      <c r="F86" s="25"/>
      <c r="G86" s="25"/>
      <c r="H86" s="25"/>
      <c r="I86" s="25"/>
      <c r="J86" s="26">
        <f t="shared" ref="J86:BB89" si="85">J87</f>
        <v>52370.2</v>
      </c>
      <c r="K86" s="26">
        <f t="shared" si="85"/>
        <v>52370.2</v>
      </c>
      <c r="L86" s="26">
        <f t="shared" si="85"/>
        <v>0</v>
      </c>
      <c r="M86" s="26">
        <f t="shared" si="85"/>
        <v>0</v>
      </c>
      <c r="N86" s="26">
        <f t="shared" si="85"/>
        <v>0</v>
      </c>
      <c r="O86" s="26">
        <f t="shared" si="85"/>
        <v>0</v>
      </c>
      <c r="P86" s="26">
        <f t="shared" si="85"/>
        <v>0</v>
      </c>
      <c r="Q86" s="26">
        <f t="shared" si="85"/>
        <v>0</v>
      </c>
      <c r="R86" s="26">
        <f t="shared" si="85"/>
        <v>52370.2</v>
      </c>
      <c r="S86" s="26">
        <f t="shared" si="85"/>
        <v>52370.2</v>
      </c>
      <c r="T86" s="26">
        <f t="shared" si="85"/>
        <v>0</v>
      </c>
      <c r="U86" s="26">
        <f t="shared" si="85"/>
        <v>0</v>
      </c>
      <c r="V86" s="26"/>
      <c r="W86" s="26"/>
      <c r="X86" s="26"/>
      <c r="Y86" s="26"/>
      <c r="Z86" s="26"/>
      <c r="AA86" s="26"/>
      <c r="AB86" s="26"/>
      <c r="AC86" s="26"/>
      <c r="AD86" s="26">
        <f t="shared" si="85"/>
        <v>52370.2</v>
      </c>
      <c r="AE86" s="26">
        <f t="shared" si="85"/>
        <v>52370.2</v>
      </c>
      <c r="AF86" s="26">
        <f t="shared" si="85"/>
        <v>0</v>
      </c>
      <c r="AG86" s="26">
        <f t="shared" si="85"/>
        <v>0</v>
      </c>
      <c r="AH86" s="26">
        <f t="shared" si="85"/>
        <v>0</v>
      </c>
      <c r="AI86" s="26">
        <f t="shared" si="85"/>
        <v>0</v>
      </c>
      <c r="AJ86" s="26">
        <f t="shared" si="85"/>
        <v>0</v>
      </c>
      <c r="AK86" s="26">
        <f t="shared" si="85"/>
        <v>0</v>
      </c>
      <c r="AL86" s="26">
        <f t="shared" si="85"/>
        <v>52370.2</v>
      </c>
      <c r="AM86" s="26">
        <f t="shared" si="85"/>
        <v>52370.2</v>
      </c>
      <c r="AN86" s="26">
        <f t="shared" si="85"/>
        <v>0</v>
      </c>
      <c r="AO86" s="26">
        <f t="shared" si="85"/>
        <v>0</v>
      </c>
      <c r="AP86" s="26"/>
      <c r="AQ86" s="26">
        <f t="shared" si="85"/>
        <v>52370.2</v>
      </c>
      <c r="AR86" s="26">
        <f t="shared" si="85"/>
        <v>52370.2</v>
      </c>
      <c r="AS86" s="26">
        <f t="shared" si="85"/>
        <v>0</v>
      </c>
      <c r="AT86" s="26">
        <f t="shared" si="85"/>
        <v>0</v>
      </c>
      <c r="AU86" s="26">
        <f t="shared" si="85"/>
        <v>0</v>
      </c>
      <c r="AV86" s="26">
        <f t="shared" si="85"/>
        <v>0</v>
      </c>
      <c r="AW86" s="26">
        <f t="shared" si="85"/>
        <v>0</v>
      </c>
      <c r="AX86" s="26">
        <f t="shared" si="85"/>
        <v>0</v>
      </c>
      <c r="AY86" s="26">
        <f t="shared" si="85"/>
        <v>52370.2</v>
      </c>
      <c r="AZ86" s="26">
        <f t="shared" si="85"/>
        <v>52370.2</v>
      </c>
      <c r="BA86" s="26">
        <f t="shared" si="85"/>
        <v>0</v>
      </c>
      <c r="BB86" s="26">
        <f t="shared" si="85"/>
        <v>0</v>
      </c>
    </row>
    <row r="87" spans="1:54" s="12" customFormat="1" ht="28.5" hidden="1" x14ac:dyDescent="0.25">
      <c r="A87" s="158" t="s">
        <v>6</v>
      </c>
      <c r="B87" s="167">
        <v>51</v>
      </c>
      <c r="C87" s="167">
        <v>0</v>
      </c>
      <c r="D87" s="25" t="s">
        <v>217</v>
      </c>
      <c r="E87" s="167">
        <v>851</v>
      </c>
      <c r="F87" s="25"/>
      <c r="G87" s="25"/>
      <c r="H87" s="25"/>
      <c r="I87" s="143"/>
      <c r="J87" s="169">
        <f t="shared" si="85"/>
        <v>52370.2</v>
      </c>
      <c r="K87" s="169">
        <f t="shared" si="85"/>
        <v>52370.2</v>
      </c>
      <c r="L87" s="169">
        <f t="shared" si="85"/>
        <v>0</v>
      </c>
      <c r="M87" s="169">
        <f t="shared" si="85"/>
        <v>0</v>
      </c>
      <c r="N87" s="169">
        <f t="shared" si="85"/>
        <v>0</v>
      </c>
      <c r="O87" s="169">
        <f t="shared" si="85"/>
        <v>0</v>
      </c>
      <c r="P87" s="169">
        <f t="shared" si="85"/>
        <v>0</v>
      </c>
      <c r="Q87" s="169">
        <f t="shared" si="85"/>
        <v>0</v>
      </c>
      <c r="R87" s="169">
        <f t="shared" si="85"/>
        <v>52370.2</v>
      </c>
      <c r="S87" s="169">
        <f t="shared" si="85"/>
        <v>52370.2</v>
      </c>
      <c r="T87" s="169">
        <f t="shared" si="85"/>
        <v>0</v>
      </c>
      <c r="U87" s="169">
        <f t="shared" si="85"/>
        <v>0</v>
      </c>
      <c r="V87" s="169"/>
      <c r="W87" s="169"/>
      <c r="X87" s="169"/>
      <c r="Y87" s="169"/>
      <c r="Z87" s="169"/>
      <c r="AA87" s="169"/>
      <c r="AB87" s="169"/>
      <c r="AC87" s="169"/>
      <c r="AD87" s="169">
        <f t="shared" si="85"/>
        <v>52370.2</v>
      </c>
      <c r="AE87" s="169">
        <f t="shared" si="85"/>
        <v>52370.2</v>
      </c>
      <c r="AF87" s="169">
        <f t="shared" si="85"/>
        <v>0</v>
      </c>
      <c r="AG87" s="169">
        <f t="shared" si="85"/>
        <v>0</v>
      </c>
      <c r="AH87" s="169">
        <f t="shared" si="85"/>
        <v>0</v>
      </c>
      <c r="AI87" s="169">
        <f t="shared" si="85"/>
        <v>0</v>
      </c>
      <c r="AJ87" s="169">
        <f t="shared" si="85"/>
        <v>0</v>
      </c>
      <c r="AK87" s="169">
        <f t="shared" si="85"/>
        <v>0</v>
      </c>
      <c r="AL87" s="169">
        <f t="shared" si="85"/>
        <v>52370.2</v>
      </c>
      <c r="AM87" s="169">
        <f t="shared" si="85"/>
        <v>52370.2</v>
      </c>
      <c r="AN87" s="169">
        <f t="shared" si="85"/>
        <v>0</v>
      </c>
      <c r="AO87" s="169">
        <f t="shared" si="85"/>
        <v>0</v>
      </c>
      <c r="AP87" s="169"/>
      <c r="AQ87" s="169">
        <f t="shared" si="85"/>
        <v>52370.2</v>
      </c>
      <c r="AR87" s="169">
        <f t="shared" si="85"/>
        <v>52370.2</v>
      </c>
      <c r="AS87" s="169">
        <f t="shared" si="85"/>
        <v>0</v>
      </c>
      <c r="AT87" s="169">
        <f t="shared" si="85"/>
        <v>0</v>
      </c>
      <c r="AU87" s="169">
        <f t="shared" si="85"/>
        <v>0</v>
      </c>
      <c r="AV87" s="169">
        <f t="shared" si="85"/>
        <v>0</v>
      </c>
      <c r="AW87" s="169">
        <f t="shared" si="85"/>
        <v>0</v>
      </c>
      <c r="AX87" s="169">
        <f t="shared" si="85"/>
        <v>0</v>
      </c>
      <c r="AY87" s="169">
        <f t="shared" si="85"/>
        <v>52370.2</v>
      </c>
      <c r="AZ87" s="169">
        <f t="shared" si="85"/>
        <v>52370.2</v>
      </c>
      <c r="BA87" s="169">
        <f t="shared" si="85"/>
        <v>0</v>
      </c>
      <c r="BB87" s="169">
        <f t="shared" si="85"/>
        <v>0</v>
      </c>
    </row>
    <row r="88" spans="1:54" s="12" customFormat="1" ht="183.75" hidden="1" customHeight="1" x14ac:dyDescent="0.25">
      <c r="A88" s="155" t="s">
        <v>70</v>
      </c>
      <c r="B88" s="36">
        <v>51</v>
      </c>
      <c r="C88" s="36">
        <v>0</v>
      </c>
      <c r="D88" s="143" t="s">
        <v>217</v>
      </c>
      <c r="E88" s="120">
        <v>851</v>
      </c>
      <c r="F88" s="143" t="s">
        <v>13</v>
      </c>
      <c r="G88" s="143" t="s">
        <v>35</v>
      </c>
      <c r="H88" s="143" t="s">
        <v>218</v>
      </c>
      <c r="I88" s="143"/>
      <c r="J88" s="110">
        <f t="shared" si="85"/>
        <v>52370.2</v>
      </c>
      <c r="K88" s="110">
        <f t="shared" si="85"/>
        <v>52370.2</v>
      </c>
      <c r="L88" s="110">
        <f t="shared" si="85"/>
        <v>0</v>
      </c>
      <c r="M88" s="110">
        <f t="shared" si="85"/>
        <v>0</v>
      </c>
      <c r="N88" s="110">
        <f t="shared" si="85"/>
        <v>0</v>
      </c>
      <c r="O88" s="110">
        <f t="shared" si="85"/>
        <v>0</v>
      </c>
      <c r="P88" s="110">
        <f t="shared" si="85"/>
        <v>0</v>
      </c>
      <c r="Q88" s="110">
        <f t="shared" si="85"/>
        <v>0</v>
      </c>
      <c r="R88" s="110">
        <f t="shared" si="85"/>
        <v>52370.2</v>
      </c>
      <c r="S88" s="110">
        <f t="shared" si="85"/>
        <v>52370.2</v>
      </c>
      <c r="T88" s="110">
        <f t="shared" si="85"/>
        <v>0</v>
      </c>
      <c r="U88" s="110">
        <f t="shared" si="85"/>
        <v>0</v>
      </c>
      <c r="V88" s="110"/>
      <c r="W88" s="110"/>
      <c r="X88" s="110"/>
      <c r="Y88" s="110"/>
      <c r="Z88" s="110"/>
      <c r="AA88" s="110"/>
      <c r="AB88" s="110"/>
      <c r="AC88" s="110"/>
      <c r="AD88" s="110">
        <f t="shared" si="85"/>
        <v>52370.2</v>
      </c>
      <c r="AE88" s="110">
        <f t="shared" si="85"/>
        <v>52370.2</v>
      </c>
      <c r="AF88" s="110">
        <f t="shared" si="85"/>
        <v>0</v>
      </c>
      <c r="AG88" s="110">
        <f t="shared" si="85"/>
        <v>0</v>
      </c>
      <c r="AH88" s="110">
        <f t="shared" si="85"/>
        <v>0</v>
      </c>
      <c r="AI88" s="110">
        <f t="shared" si="85"/>
        <v>0</v>
      </c>
      <c r="AJ88" s="110">
        <f t="shared" si="85"/>
        <v>0</v>
      </c>
      <c r="AK88" s="110">
        <f t="shared" si="85"/>
        <v>0</v>
      </c>
      <c r="AL88" s="110">
        <f t="shared" si="85"/>
        <v>52370.2</v>
      </c>
      <c r="AM88" s="110">
        <f t="shared" si="85"/>
        <v>52370.2</v>
      </c>
      <c r="AN88" s="110">
        <f t="shared" si="85"/>
        <v>0</v>
      </c>
      <c r="AO88" s="110">
        <f t="shared" si="85"/>
        <v>0</v>
      </c>
      <c r="AP88" s="110"/>
      <c r="AQ88" s="110">
        <f t="shared" si="85"/>
        <v>52370.2</v>
      </c>
      <c r="AR88" s="110">
        <f t="shared" si="85"/>
        <v>52370.2</v>
      </c>
      <c r="AS88" s="110">
        <f t="shared" si="85"/>
        <v>0</v>
      </c>
      <c r="AT88" s="110">
        <f t="shared" si="85"/>
        <v>0</v>
      </c>
      <c r="AU88" s="110">
        <f t="shared" si="85"/>
        <v>0</v>
      </c>
      <c r="AV88" s="110">
        <f t="shared" si="85"/>
        <v>0</v>
      </c>
      <c r="AW88" s="110">
        <f t="shared" si="85"/>
        <v>0</v>
      </c>
      <c r="AX88" s="110">
        <f t="shared" si="85"/>
        <v>0</v>
      </c>
      <c r="AY88" s="110">
        <f t="shared" si="85"/>
        <v>52370.2</v>
      </c>
      <c r="AZ88" s="110">
        <f t="shared" si="85"/>
        <v>52370.2</v>
      </c>
      <c r="BA88" s="110">
        <f t="shared" si="85"/>
        <v>0</v>
      </c>
      <c r="BB88" s="110">
        <f t="shared" si="85"/>
        <v>0</v>
      </c>
    </row>
    <row r="89" spans="1:54" s="12" customFormat="1" ht="45.75" hidden="1" customHeight="1" x14ac:dyDescent="0.25">
      <c r="A89" s="35" t="s">
        <v>22</v>
      </c>
      <c r="B89" s="36">
        <v>51</v>
      </c>
      <c r="C89" s="36">
        <v>0</v>
      </c>
      <c r="D89" s="143" t="s">
        <v>217</v>
      </c>
      <c r="E89" s="120">
        <v>851</v>
      </c>
      <c r="F89" s="143" t="s">
        <v>13</v>
      </c>
      <c r="G89" s="143" t="s">
        <v>35</v>
      </c>
      <c r="H89" s="143" t="s">
        <v>218</v>
      </c>
      <c r="I89" s="143" t="s">
        <v>23</v>
      </c>
      <c r="J89" s="110">
        <f t="shared" si="85"/>
        <v>52370.2</v>
      </c>
      <c r="K89" s="110">
        <f t="shared" si="85"/>
        <v>52370.2</v>
      </c>
      <c r="L89" s="110">
        <f t="shared" si="85"/>
        <v>0</v>
      </c>
      <c r="M89" s="110">
        <f t="shared" si="85"/>
        <v>0</v>
      </c>
      <c r="N89" s="110">
        <f t="shared" si="85"/>
        <v>0</v>
      </c>
      <c r="O89" s="110">
        <f t="shared" si="85"/>
        <v>0</v>
      </c>
      <c r="P89" s="110">
        <f t="shared" si="85"/>
        <v>0</v>
      </c>
      <c r="Q89" s="110">
        <f t="shared" si="85"/>
        <v>0</v>
      </c>
      <c r="R89" s="110">
        <f t="shared" si="85"/>
        <v>52370.2</v>
      </c>
      <c r="S89" s="110">
        <f t="shared" si="85"/>
        <v>52370.2</v>
      </c>
      <c r="T89" s="110">
        <f t="shared" si="85"/>
        <v>0</v>
      </c>
      <c r="U89" s="110">
        <f t="shared" si="85"/>
        <v>0</v>
      </c>
      <c r="V89" s="110"/>
      <c r="W89" s="110"/>
      <c r="X89" s="110"/>
      <c r="Y89" s="110"/>
      <c r="Z89" s="110"/>
      <c r="AA89" s="110"/>
      <c r="AB89" s="110"/>
      <c r="AC89" s="110"/>
      <c r="AD89" s="110">
        <f t="shared" si="85"/>
        <v>52370.2</v>
      </c>
      <c r="AE89" s="110">
        <f t="shared" si="85"/>
        <v>52370.2</v>
      </c>
      <c r="AF89" s="110">
        <f t="shared" si="85"/>
        <v>0</v>
      </c>
      <c r="AG89" s="110">
        <f t="shared" si="85"/>
        <v>0</v>
      </c>
      <c r="AH89" s="110">
        <f t="shared" si="85"/>
        <v>0</v>
      </c>
      <c r="AI89" s="110">
        <f t="shared" si="85"/>
        <v>0</v>
      </c>
      <c r="AJ89" s="110">
        <f t="shared" si="85"/>
        <v>0</v>
      </c>
      <c r="AK89" s="110">
        <f t="shared" si="85"/>
        <v>0</v>
      </c>
      <c r="AL89" s="110">
        <f t="shared" si="85"/>
        <v>52370.2</v>
      </c>
      <c r="AM89" s="110">
        <f t="shared" si="85"/>
        <v>52370.2</v>
      </c>
      <c r="AN89" s="110">
        <f t="shared" si="85"/>
        <v>0</v>
      </c>
      <c r="AO89" s="110">
        <f t="shared" si="85"/>
        <v>0</v>
      </c>
      <c r="AP89" s="110"/>
      <c r="AQ89" s="110">
        <f t="shared" si="85"/>
        <v>52370.2</v>
      </c>
      <c r="AR89" s="110">
        <f t="shared" si="85"/>
        <v>52370.2</v>
      </c>
      <c r="AS89" s="110">
        <f t="shared" si="85"/>
        <v>0</v>
      </c>
      <c r="AT89" s="110">
        <f t="shared" si="85"/>
        <v>0</v>
      </c>
      <c r="AU89" s="110">
        <f t="shared" si="85"/>
        <v>0</v>
      </c>
      <c r="AV89" s="110">
        <f t="shared" si="85"/>
        <v>0</v>
      </c>
      <c r="AW89" s="110">
        <f t="shared" si="85"/>
        <v>0</v>
      </c>
      <c r="AX89" s="110">
        <f t="shared" si="85"/>
        <v>0</v>
      </c>
      <c r="AY89" s="110">
        <f t="shared" si="85"/>
        <v>52370.2</v>
      </c>
      <c r="AZ89" s="110">
        <f t="shared" si="85"/>
        <v>52370.2</v>
      </c>
      <c r="BA89" s="110">
        <f t="shared" si="85"/>
        <v>0</v>
      </c>
      <c r="BB89" s="110">
        <f t="shared" si="85"/>
        <v>0</v>
      </c>
    </row>
    <row r="90" spans="1:54" s="109" customFormat="1" ht="60" hidden="1" x14ac:dyDescent="0.25">
      <c r="A90" s="35" t="s">
        <v>9</v>
      </c>
      <c r="B90" s="36">
        <v>51</v>
      </c>
      <c r="C90" s="36">
        <v>0</v>
      </c>
      <c r="D90" s="143" t="s">
        <v>217</v>
      </c>
      <c r="E90" s="120">
        <v>851</v>
      </c>
      <c r="F90" s="143" t="s">
        <v>13</v>
      </c>
      <c r="G90" s="143" t="s">
        <v>35</v>
      </c>
      <c r="H90" s="143" t="s">
        <v>218</v>
      </c>
      <c r="I90" s="143" t="s">
        <v>24</v>
      </c>
      <c r="J90" s="110">
        <f>'6.ВС'!J82</f>
        <v>52370.2</v>
      </c>
      <c r="K90" s="110">
        <f>'6.ВС'!K82</f>
        <v>52370.2</v>
      </c>
      <c r="L90" s="110">
        <f>'6.ВС'!L82</f>
        <v>0</v>
      </c>
      <c r="M90" s="110">
        <f>'6.ВС'!M82</f>
        <v>0</v>
      </c>
      <c r="N90" s="110">
        <f>'6.ВС'!N82</f>
        <v>0</v>
      </c>
      <c r="O90" s="110">
        <f>'6.ВС'!O82</f>
        <v>0</v>
      </c>
      <c r="P90" s="110">
        <f>'6.ВС'!P82</f>
        <v>0</v>
      </c>
      <c r="Q90" s="110">
        <f>'6.ВС'!Q82</f>
        <v>0</v>
      </c>
      <c r="R90" s="110">
        <f>'6.ВС'!R82</f>
        <v>52370.2</v>
      </c>
      <c r="S90" s="110">
        <f>'6.ВС'!S82</f>
        <v>52370.2</v>
      </c>
      <c r="T90" s="110">
        <f>'6.ВС'!T82</f>
        <v>0</v>
      </c>
      <c r="U90" s="110">
        <f>'6.ВС'!U82</f>
        <v>0</v>
      </c>
      <c r="V90" s="110"/>
      <c r="W90" s="110"/>
      <c r="X90" s="110"/>
      <c r="Y90" s="110"/>
      <c r="Z90" s="110"/>
      <c r="AA90" s="110"/>
      <c r="AB90" s="110"/>
      <c r="AC90" s="110"/>
      <c r="AD90" s="110">
        <f>'6.ВС'!AE82</f>
        <v>52370.2</v>
      </c>
      <c r="AE90" s="110">
        <f>'6.ВС'!AF82</f>
        <v>52370.2</v>
      </c>
      <c r="AF90" s="110">
        <f>'6.ВС'!AG82</f>
        <v>0</v>
      </c>
      <c r="AG90" s="110">
        <f>'6.ВС'!AH82</f>
        <v>0</v>
      </c>
      <c r="AH90" s="110">
        <f>'6.ВС'!AI82</f>
        <v>0</v>
      </c>
      <c r="AI90" s="110">
        <f>'6.ВС'!AJ82</f>
        <v>0</v>
      </c>
      <c r="AJ90" s="110">
        <f>'6.ВС'!AK82</f>
        <v>0</v>
      </c>
      <c r="AK90" s="110">
        <f>'6.ВС'!AL82</f>
        <v>0</v>
      </c>
      <c r="AL90" s="110">
        <f>'6.ВС'!AM82</f>
        <v>52370.2</v>
      </c>
      <c r="AM90" s="110">
        <f>'6.ВС'!AN82</f>
        <v>52370.2</v>
      </c>
      <c r="AN90" s="110">
        <f>'6.ВС'!AO82</f>
        <v>0</v>
      </c>
      <c r="AO90" s="110">
        <f>'6.ВС'!AP82</f>
        <v>0</v>
      </c>
      <c r="AP90" s="110"/>
      <c r="AQ90" s="110">
        <f>'6.ВС'!AR82</f>
        <v>52370.2</v>
      </c>
      <c r="AR90" s="110">
        <f>'6.ВС'!AS82</f>
        <v>52370.2</v>
      </c>
      <c r="AS90" s="110">
        <f>'6.ВС'!AT82</f>
        <v>0</v>
      </c>
      <c r="AT90" s="110">
        <f>'6.ВС'!AU82</f>
        <v>0</v>
      </c>
      <c r="AU90" s="110">
        <f>'6.ВС'!AV82</f>
        <v>0</v>
      </c>
      <c r="AV90" s="110">
        <f>'6.ВС'!AW82</f>
        <v>0</v>
      </c>
      <c r="AW90" s="110">
        <f>'6.ВС'!AX82</f>
        <v>0</v>
      </c>
      <c r="AX90" s="110">
        <f>'6.ВС'!AY82</f>
        <v>0</v>
      </c>
      <c r="AY90" s="110">
        <f>'6.ВС'!AZ82</f>
        <v>52370.2</v>
      </c>
      <c r="AZ90" s="110">
        <f>'6.ВС'!BA82</f>
        <v>52370.2</v>
      </c>
      <c r="BA90" s="110">
        <f>'6.ВС'!BB82</f>
        <v>0</v>
      </c>
      <c r="BB90" s="110">
        <f>'6.ВС'!BC82</f>
        <v>0</v>
      </c>
    </row>
    <row r="91" spans="1:54" s="12" customFormat="1" ht="86.25" customHeight="1" x14ac:dyDescent="0.25">
      <c r="A91" s="158" t="s">
        <v>219</v>
      </c>
      <c r="B91" s="167">
        <v>51</v>
      </c>
      <c r="C91" s="167">
        <v>0</v>
      </c>
      <c r="D91" s="25" t="s">
        <v>220</v>
      </c>
      <c r="E91" s="11"/>
      <c r="F91" s="25"/>
      <c r="G91" s="25"/>
      <c r="H91" s="25"/>
      <c r="I91" s="25"/>
      <c r="J91" s="26">
        <f t="shared" ref="J91:BB91" si="86">J92</f>
        <v>2070691.18</v>
      </c>
      <c r="K91" s="26">
        <f t="shared" si="86"/>
        <v>1793001</v>
      </c>
      <c r="L91" s="26">
        <f t="shared" si="86"/>
        <v>277690.18</v>
      </c>
      <c r="M91" s="26">
        <f t="shared" si="86"/>
        <v>0</v>
      </c>
      <c r="N91" s="26">
        <f t="shared" si="86"/>
        <v>3206354</v>
      </c>
      <c r="O91" s="26">
        <f t="shared" si="86"/>
        <v>0</v>
      </c>
      <c r="P91" s="26">
        <f t="shared" si="86"/>
        <v>3206354</v>
      </c>
      <c r="Q91" s="26">
        <f t="shared" si="86"/>
        <v>0</v>
      </c>
      <c r="R91" s="26">
        <f t="shared" si="86"/>
        <v>5277045.18</v>
      </c>
      <c r="S91" s="26">
        <f t="shared" si="86"/>
        <v>1793001</v>
      </c>
      <c r="T91" s="26">
        <f t="shared" si="86"/>
        <v>3484044.18</v>
      </c>
      <c r="U91" s="26">
        <f t="shared" si="86"/>
        <v>0</v>
      </c>
      <c r="V91" s="26"/>
      <c r="W91" s="26"/>
      <c r="X91" s="26"/>
      <c r="Y91" s="26"/>
      <c r="Z91" s="26"/>
      <c r="AA91" s="26"/>
      <c r="AB91" s="26"/>
      <c r="AC91" s="26"/>
      <c r="AD91" s="26">
        <f t="shared" si="86"/>
        <v>11892193.42</v>
      </c>
      <c r="AE91" s="26">
        <f t="shared" si="86"/>
        <v>11137205</v>
      </c>
      <c r="AF91" s="26">
        <f t="shared" si="86"/>
        <v>754988.42</v>
      </c>
      <c r="AG91" s="26">
        <f t="shared" si="86"/>
        <v>0</v>
      </c>
      <c r="AH91" s="26">
        <f t="shared" si="86"/>
        <v>0</v>
      </c>
      <c r="AI91" s="26">
        <f t="shared" si="86"/>
        <v>0</v>
      </c>
      <c r="AJ91" s="26">
        <f t="shared" si="86"/>
        <v>0</v>
      </c>
      <c r="AK91" s="26">
        <f t="shared" si="86"/>
        <v>0</v>
      </c>
      <c r="AL91" s="26">
        <f t="shared" si="86"/>
        <v>11892193.42</v>
      </c>
      <c r="AM91" s="26">
        <f t="shared" si="86"/>
        <v>11137205</v>
      </c>
      <c r="AN91" s="26">
        <f t="shared" si="86"/>
        <v>754988.42</v>
      </c>
      <c r="AO91" s="26">
        <f t="shared" si="86"/>
        <v>0</v>
      </c>
      <c r="AP91" s="26"/>
      <c r="AQ91" s="26">
        <f t="shared" si="86"/>
        <v>4374062.1400000006</v>
      </c>
      <c r="AR91" s="26">
        <f t="shared" si="86"/>
        <v>4000000</v>
      </c>
      <c r="AS91" s="26">
        <f t="shared" si="86"/>
        <v>374062.13999999996</v>
      </c>
      <c r="AT91" s="26">
        <f t="shared" si="86"/>
        <v>0</v>
      </c>
      <c r="AU91" s="26">
        <f t="shared" si="86"/>
        <v>0</v>
      </c>
      <c r="AV91" s="26">
        <f t="shared" si="86"/>
        <v>0</v>
      </c>
      <c r="AW91" s="26">
        <f t="shared" si="86"/>
        <v>0</v>
      </c>
      <c r="AX91" s="26">
        <f t="shared" si="86"/>
        <v>0</v>
      </c>
      <c r="AY91" s="26">
        <f t="shared" si="86"/>
        <v>4374062.1400000006</v>
      </c>
      <c r="AZ91" s="26">
        <f t="shared" si="86"/>
        <v>4000000</v>
      </c>
      <c r="BA91" s="26">
        <f t="shared" si="86"/>
        <v>374062.13999999996</v>
      </c>
      <c r="BB91" s="26">
        <f t="shared" si="86"/>
        <v>0</v>
      </c>
    </row>
    <row r="92" spans="1:54" s="12" customFormat="1" ht="28.5" x14ac:dyDescent="0.25">
      <c r="A92" s="158" t="s">
        <v>6</v>
      </c>
      <c r="B92" s="167">
        <v>51</v>
      </c>
      <c r="C92" s="167">
        <v>0</v>
      </c>
      <c r="D92" s="25" t="s">
        <v>220</v>
      </c>
      <c r="E92" s="167">
        <v>851</v>
      </c>
      <c r="F92" s="25"/>
      <c r="G92" s="25"/>
      <c r="H92" s="25"/>
      <c r="I92" s="143"/>
      <c r="J92" s="169">
        <f t="shared" ref="J92:AQ92" si="87">J93+J96+J99+J102+J105+J108+J111+J114</f>
        <v>2070691.18</v>
      </c>
      <c r="K92" s="169">
        <f t="shared" ref="K92:N92" si="88">K93+K96+K99+K102+K105+K108+K111+K114</f>
        <v>1793001</v>
      </c>
      <c r="L92" s="169">
        <f t="shared" si="88"/>
        <v>277690.18</v>
      </c>
      <c r="M92" s="169">
        <f t="shared" si="88"/>
        <v>0</v>
      </c>
      <c r="N92" s="169">
        <f t="shared" si="88"/>
        <v>3206354</v>
      </c>
      <c r="O92" s="169">
        <f t="shared" ref="O92:U92" si="89">O93+O96+O99+O102+O105+O108+O111+O114</f>
        <v>0</v>
      </c>
      <c r="P92" s="169">
        <f t="shared" si="89"/>
        <v>3206354</v>
      </c>
      <c r="Q92" s="169">
        <f t="shared" si="89"/>
        <v>0</v>
      </c>
      <c r="R92" s="169">
        <f t="shared" si="89"/>
        <v>5277045.18</v>
      </c>
      <c r="S92" s="169">
        <f t="shared" si="89"/>
        <v>1793001</v>
      </c>
      <c r="T92" s="169">
        <f t="shared" si="89"/>
        <v>3484044.18</v>
      </c>
      <c r="U92" s="169">
        <f t="shared" si="89"/>
        <v>0</v>
      </c>
      <c r="V92" s="169"/>
      <c r="W92" s="169"/>
      <c r="X92" s="169"/>
      <c r="Y92" s="169"/>
      <c r="Z92" s="169"/>
      <c r="AA92" s="169"/>
      <c r="AB92" s="169"/>
      <c r="AC92" s="169"/>
      <c r="AD92" s="169">
        <f t="shared" si="87"/>
        <v>11892193.42</v>
      </c>
      <c r="AE92" s="169">
        <f t="shared" ref="AE92:AO92" si="90">AE93+AE96+AE99+AE102+AE105+AE108+AE111+AE114</f>
        <v>11137205</v>
      </c>
      <c r="AF92" s="169">
        <f t="shared" si="90"/>
        <v>754988.42</v>
      </c>
      <c r="AG92" s="169">
        <f t="shared" si="90"/>
        <v>0</v>
      </c>
      <c r="AH92" s="169">
        <f t="shared" si="90"/>
        <v>0</v>
      </c>
      <c r="AI92" s="169">
        <f t="shared" si="90"/>
        <v>0</v>
      </c>
      <c r="AJ92" s="169">
        <f t="shared" si="90"/>
        <v>0</v>
      </c>
      <c r="AK92" s="169">
        <f t="shared" si="90"/>
        <v>0</v>
      </c>
      <c r="AL92" s="169">
        <f t="shared" si="90"/>
        <v>11892193.42</v>
      </c>
      <c r="AM92" s="169">
        <f t="shared" si="90"/>
        <v>11137205</v>
      </c>
      <c r="AN92" s="169">
        <f t="shared" si="90"/>
        <v>754988.42</v>
      </c>
      <c r="AO92" s="169">
        <f t="shared" si="90"/>
        <v>0</v>
      </c>
      <c r="AP92" s="169"/>
      <c r="AQ92" s="169">
        <f t="shared" si="87"/>
        <v>4374062.1400000006</v>
      </c>
      <c r="AR92" s="169">
        <f t="shared" ref="AR92:BB92" si="91">AR93+AR96+AR99+AR102+AR105+AR108+AR111+AR114</f>
        <v>4000000</v>
      </c>
      <c r="AS92" s="169">
        <f t="shared" si="91"/>
        <v>374062.13999999996</v>
      </c>
      <c r="AT92" s="169">
        <f t="shared" si="91"/>
        <v>0</v>
      </c>
      <c r="AU92" s="169">
        <f t="shared" si="91"/>
        <v>0</v>
      </c>
      <c r="AV92" s="169">
        <f t="shared" si="91"/>
        <v>0</v>
      </c>
      <c r="AW92" s="169">
        <f t="shared" si="91"/>
        <v>0</v>
      </c>
      <c r="AX92" s="169">
        <f t="shared" si="91"/>
        <v>0</v>
      </c>
      <c r="AY92" s="169">
        <f t="shared" si="91"/>
        <v>4374062.1400000006</v>
      </c>
      <c r="AZ92" s="169">
        <f t="shared" si="91"/>
        <v>4000000</v>
      </c>
      <c r="BA92" s="169">
        <f t="shared" si="91"/>
        <v>374062.13999999996</v>
      </c>
      <c r="BB92" s="169">
        <f t="shared" si="91"/>
        <v>0</v>
      </c>
    </row>
    <row r="93" spans="1:54" s="109" customFormat="1" ht="50.25" customHeight="1" x14ac:dyDescent="0.25">
      <c r="A93" s="155" t="s">
        <v>96</v>
      </c>
      <c r="B93" s="120">
        <v>51</v>
      </c>
      <c r="C93" s="120">
        <v>0</v>
      </c>
      <c r="D93" s="143" t="s">
        <v>220</v>
      </c>
      <c r="E93" s="120">
        <v>851</v>
      </c>
      <c r="F93" s="143" t="s">
        <v>35</v>
      </c>
      <c r="G93" s="143" t="s">
        <v>56</v>
      </c>
      <c r="H93" s="143" t="s">
        <v>276</v>
      </c>
      <c r="I93" s="143"/>
      <c r="J93" s="110">
        <f t="shared" ref="J93:BB93" si="92">J94</f>
        <v>0</v>
      </c>
      <c r="K93" s="110">
        <f t="shared" si="92"/>
        <v>0</v>
      </c>
      <c r="L93" s="110">
        <f t="shared" si="92"/>
        <v>0</v>
      </c>
      <c r="M93" s="110">
        <f t="shared" si="92"/>
        <v>0</v>
      </c>
      <c r="N93" s="110">
        <f t="shared" si="92"/>
        <v>3195926</v>
      </c>
      <c r="O93" s="110">
        <f t="shared" si="92"/>
        <v>0</v>
      </c>
      <c r="P93" s="110">
        <f t="shared" si="92"/>
        <v>3195926</v>
      </c>
      <c r="Q93" s="110">
        <f t="shared" si="92"/>
        <v>0</v>
      </c>
      <c r="R93" s="110">
        <f t="shared" si="92"/>
        <v>3195926</v>
      </c>
      <c r="S93" s="110">
        <f t="shared" si="92"/>
        <v>0</v>
      </c>
      <c r="T93" s="110">
        <f t="shared" si="92"/>
        <v>3195926</v>
      </c>
      <c r="U93" s="110">
        <f t="shared" si="92"/>
        <v>0</v>
      </c>
      <c r="V93" s="110"/>
      <c r="W93" s="110"/>
      <c r="X93" s="110"/>
      <c r="Y93" s="110"/>
      <c r="Z93" s="110"/>
      <c r="AA93" s="110"/>
      <c r="AB93" s="110"/>
      <c r="AC93" s="110"/>
      <c r="AD93" s="110">
        <f t="shared" si="92"/>
        <v>0</v>
      </c>
      <c r="AE93" s="110">
        <f t="shared" si="92"/>
        <v>0</v>
      </c>
      <c r="AF93" s="110">
        <f t="shared" si="92"/>
        <v>0</v>
      </c>
      <c r="AG93" s="110">
        <f t="shared" si="92"/>
        <v>0</v>
      </c>
      <c r="AH93" s="110">
        <f t="shared" si="92"/>
        <v>0</v>
      </c>
      <c r="AI93" s="110">
        <f t="shared" si="92"/>
        <v>0</v>
      </c>
      <c r="AJ93" s="110">
        <f t="shared" si="92"/>
        <v>0</v>
      </c>
      <c r="AK93" s="110">
        <f t="shared" si="92"/>
        <v>0</v>
      </c>
      <c r="AL93" s="110">
        <f t="shared" si="92"/>
        <v>0</v>
      </c>
      <c r="AM93" s="110">
        <f t="shared" si="92"/>
        <v>0</v>
      </c>
      <c r="AN93" s="110">
        <f t="shared" si="92"/>
        <v>0</v>
      </c>
      <c r="AO93" s="110">
        <f t="shared" si="92"/>
        <v>0</v>
      </c>
      <c r="AP93" s="110"/>
      <c r="AQ93" s="110">
        <f t="shared" si="92"/>
        <v>0</v>
      </c>
      <c r="AR93" s="110">
        <f t="shared" si="92"/>
        <v>0</v>
      </c>
      <c r="AS93" s="110">
        <f t="shared" si="92"/>
        <v>0</v>
      </c>
      <c r="AT93" s="110">
        <f t="shared" si="92"/>
        <v>0</v>
      </c>
      <c r="AU93" s="110">
        <f t="shared" si="92"/>
        <v>0</v>
      </c>
      <c r="AV93" s="110">
        <f t="shared" si="92"/>
        <v>0</v>
      </c>
      <c r="AW93" s="110">
        <f t="shared" si="92"/>
        <v>0</v>
      </c>
      <c r="AX93" s="110">
        <f t="shared" si="92"/>
        <v>0</v>
      </c>
      <c r="AY93" s="110">
        <f t="shared" si="92"/>
        <v>0</v>
      </c>
      <c r="AZ93" s="110">
        <f t="shared" si="92"/>
        <v>0</v>
      </c>
      <c r="BA93" s="110">
        <f t="shared" si="92"/>
        <v>0</v>
      </c>
      <c r="BB93" s="110">
        <f t="shared" si="92"/>
        <v>0</v>
      </c>
    </row>
    <row r="94" spans="1:54" s="109" customFormat="1" ht="45" customHeight="1" x14ac:dyDescent="0.25">
      <c r="A94" s="35" t="s">
        <v>92</v>
      </c>
      <c r="B94" s="120">
        <v>51</v>
      </c>
      <c r="C94" s="120">
        <v>0</v>
      </c>
      <c r="D94" s="143" t="s">
        <v>220</v>
      </c>
      <c r="E94" s="120">
        <v>851</v>
      </c>
      <c r="F94" s="143" t="s">
        <v>35</v>
      </c>
      <c r="G94" s="143" t="s">
        <v>56</v>
      </c>
      <c r="H94" s="143" t="s">
        <v>276</v>
      </c>
      <c r="I94" s="143" t="s">
        <v>93</v>
      </c>
      <c r="J94" s="110">
        <f t="shared" ref="J94:BB94" si="93">J95</f>
        <v>0</v>
      </c>
      <c r="K94" s="110">
        <f t="shared" si="93"/>
        <v>0</v>
      </c>
      <c r="L94" s="110">
        <f t="shared" si="93"/>
        <v>0</v>
      </c>
      <c r="M94" s="110">
        <f t="shared" si="93"/>
        <v>0</v>
      </c>
      <c r="N94" s="110">
        <f t="shared" si="93"/>
        <v>3195926</v>
      </c>
      <c r="O94" s="110">
        <f t="shared" si="93"/>
        <v>0</v>
      </c>
      <c r="P94" s="110">
        <f t="shared" si="93"/>
        <v>3195926</v>
      </c>
      <c r="Q94" s="110">
        <f t="shared" si="93"/>
        <v>0</v>
      </c>
      <c r="R94" s="110">
        <f t="shared" si="93"/>
        <v>3195926</v>
      </c>
      <c r="S94" s="110">
        <f t="shared" si="93"/>
        <v>0</v>
      </c>
      <c r="T94" s="110">
        <f t="shared" si="93"/>
        <v>3195926</v>
      </c>
      <c r="U94" s="110">
        <f t="shared" si="93"/>
        <v>0</v>
      </c>
      <c r="V94" s="110"/>
      <c r="W94" s="110"/>
      <c r="X94" s="110"/>
      <c r="Y94" s="110"/>
      <c r="Z94" s="110"/>
      <c r="AA94" s="110"/>
      <c r="AB94" s="110"/>
      <c r="AC94" s="110"/>
      <c r="AD94" s="110">
        <f t="shared" si="93"/>
        <v>0</v>
      </c>
      <c r="AE94" s="110">
        <f t="shared" si="93"/>
        <v>0</v>
      </c>
      <c r="AF94" s="110">
        <f t="shared" si="93"/>
        <v>0</v>
      </c>
      <c r="AG94" s="110">
        <f t="shared" si="93"/>
        <v>0</v>
      </c>
      <c r="AH94" s="110">
        <f t="shared" si="93"/>
        <v>0</v>
      </c>
      <c r="AI94" s="110">
        <f t="shared" si="93"/>
        <v>0</v>
      </c>
      <c r="AJ94" s="110">
        <f t="shared" si="93"/>
        <v>0</v>
      </c>
      <c r="AK94" s="110">
        <f t="shared" si="93"/>
        <v>0</v>
      </c>
      <c r="AL94" s="110">
        <f t="shared" si="93"/>
        <v>0</v>
      </c>
      <c r="AM94" s="110">
        <f t="shared" si="93"/>
        <v>0</v>
      </c>
      <c r="AN94" s="110">
        <f t="shared" si="93"/>
        <v>0</v>
      </c>
      <c r="AO94" s="110">
        <f t="shared" si="93"/>
        <v>0</v>
      </c>
      <c r="AP94" s="110"/>
      <c r="AQ94" s="110">
        <f t="shared" si="93"/>
        <v>0</v>
      </c>
      <c r="AR94" s="110">
        <f t="shared" si="93"/>
        <v>0</v>
      </c>
      <c r="AS94" s="110">
        <f t="shared" si="93"/>
        <v>0</v>
      </c>
      <c r="AT94" s="110">
        <f t="shared" si="93"/>
        <v>0</v>
      </c>
      <c r="AU94" s="110">
        <f t="shared" si="93"/>
        <v>0</v>
      </c>
      <c r="AV94" s="110">
        <f t="shared" si="93"/>
        <v>0</v>
      </c>
      <c r="AW94" s="110">
        <f t="shared" si="93"/>
        <v>0</v>
      </c>
      <c r="AX94" s="110">
        <f t="shared" si="93"/>
        <v>0</v>
      </c>
      <c r="AY94" s="110">
        <f t="shared" si="93"/>
        <v>0</v>
      </c>
      <c r="AZ94" s="110">
        <f t="shared" si="93"/>
        <v>0</v>
      </c>
      <c r="BA94" s="110">
        <f t="shared" si="93"/>
        <v>0</v>
      </c>
      <c r="BB94" s="110">
        <f t="shared" si="93"/>
        <v>0</v>
      </c>
    </row>
    <row r="95" spans="1:54" s="109" customFormat="1" ht="15" customHeight="1" x14ac:dyDescent="0.25">
      <c r="A95" s="35" t="s">
        <v>94</v>
      </c>
      <c r="B95" s="120">
        <v>51</v>
      </c>
      <c r="C95" s="120">
        <v>0</v>
      </c>
      <c r="D95" s="143" t="s">
        <v>220</v>
      </c>
      <c r="E95" s="120">
        <v>851</v>
      </c>
      <c r="F95" s="143" t="s">
        <v>35</v>
      </c>
      <c r="G95" s="143" t="s">
        <v>56</v>
      </c>
      <c r="H95" s="143" t="s">
        <v>276</v>
      </c>
      <c r="I95" s="143" t="s">
        <v>95</v>
      </c>
      <c r="J95" s="110">
        <f>'6.ВС'!J111</f>
        <v>0</v>
      </c>
      <c r="K95" s="110">
        <f>'6.ВС'!K111</f>
        <v>0</v>
      </c>
      <c r="L95" s="110">
        <f>'6.ВС'!L111</f>
        <v>0</v>
      </c>
      <c r="M95" s="110">
        <f>'6.ВС'!M111</f>
        <v>0</v>
      </c>
      <c r="N95" s="110">
        <f>'6.ВС'!N111</f>
        <v>3195926</v>
      </c>
      <c r="O95" s="110">
        <f>'6.ВС'!O111</f>
        <v>0</v>
      </c>
      <c r="P95" s="110">
        <f>'6.ВС'!P111</f>
        <v>3195926</v>
      </c>
      <c r="Q95" s="110">
        <f>'6.ВС'!Q111</f>
        <v>0</v>
      </c>
      <c r="R95" s="110">
        <f>'6.ВС'!R111</f>
        <v>3195926</v>
      </c>
      <c r="S95" s="110">
        <f>'6.ВС'!S111</f>
        <v>0</v>
      </c>
      <c r="T95" s="110">
        <f>'6.ВС'!T111</f>
        <v>3195926</v>
      </c>
      <c r="U95" s="110">
        <f>'6.ВС'!U111</f>
        <v>0</v>
      </c>
      <c r="V95" s="110"/>
      <c r="W95" s="110"/>
      <c r="X95" s="110"/>
      <c r="Y95" s="110"/>
      <c r="Z95" s="110"/>
      <c r="AA95" s="110"/>
      <c r="AB95" s="110"/>
      <c r="AC95" s="110"/>
      <c r="AD95" s="110">
        <f>'6.ВС'!AE111</f>
        <v>0</v>
      </c>
      <c r="AE95" s="110">
        <f>'6.ВС'!AF111</f>
        <v>0</v>
      </c>
      <c r="AF95" s="110">
        <f>'6.ВС'!AG111</f>
        <v>0</v>
      </c>
      <c r="AG95" s="110">
        <f>'6.ВС'!AH111</f>
        <v>0</v>
      </c>
      <c r="AH95" s="110">
        <f>'6.ВС'!AI111</f>
        <v>0</v>
      </c>
      <c r="AI95" s="110">
        <f>'6.ВС'!AJ111</f>
        <v>0</v>
      </c>
      <c r="AJ95" s="110">
        <f>'6.ВС'!AK111</f>
        <v>0</v>
      </c>
      <c r="AK95" s="110">
        <f>'6.ВС'!AL111</f>
        <v>0</v>
      </c>
      <c r="AL95" s="110">
        <f>'6.ВС'!AM111</f>
        <v>0</v>
      </c>
      <c r="AM95" s="110">
        <f>'6.ВС'!AN111</f>
        <v>0</v>
      </c>
      <c r="AN95" s="110">
        <f>'6.ВС'!AO111</f>
        <v>0</v>
      </c>
      <c r="AO95" s="110">
        <f>'6.ВС'!AP111</f>
        <v>0</v>
      </c>
      <c r="AP95" s="110"/>
      <c r="AQ95" s="110">
        <f>'6.ВС'!AR111</f>
        <v>0</v>
      </c>
      <c r="AR95" s="110">
        <f>'6.ВС'!AS111</f>
        <v>0</v>
      </c>
      <c r="AS95" s="110">
        <f>'6.ВС'!AT111</f>
        <v>0</v>
      </c>
      <c r="AT95" s="110">
        <f>'6.ВС'!AU111</f>
        <v>0</v>
      </c>
      <c r="AU95" s="110">
        <f>'6.ВС'!AV111</f>
        <v>0</v>
      </c>
      <c r="AV95" s="110">
        <f>'6.ВС'!AW111</f>
        <v>0</v>
      </c>
      <c r="AW95" s="110">
        <f>'6.ВС'!AX111</f>
        <v>0</v>
      </c>
      <c r="AX95" s="110">
        <f>'6.ВС'!AY111</f>
        <v>0</v>
      </c>
      <c r="AY95" s="110">
        <f>'6.ВС'!AZ111</f>
        <v>0</v>
      </c>
      <c r="AZ95" s="110">
        <f>'6.ВС'!BA111</f>
        <v>0</v>
      </c>
      <c r="BA95" s="110">
        <f>'6.ВС'!BB111</f>
        <v>0</v>
      </c>
      <c r="BB95" s="110">
        <f>'6.ВС'!BC111</f>
        <v>0</v>
      </c>
    </row>
    <row r="96" spans="1:54" s="109" customFormat="1" ht="30" customHeight="1" x14ac:dyDescent="0.25">
      <c r="A96" s="149" t="s">
        <v>352</v>
      </c>
      <c r="B96" s="120">
        <v>51</v>
      </c>
      <c r="C96" s="120">
        <v>0</v>
      </c>
      <c r="D96" s="143" t="s">
        <v>220</v>
      </c>
      <c r="E96" s="120">
        <v>851</v>
      </c>
      <c r="F96" s="143" t="s">
        <v>35</v>
      </c>
      <c r="G96" s="143" t="s">
        <v>56</v>
      </c>
      <c r="H96" s="143" t="s">
        <v>354</v>
      </c>
      <c r="I96" s="143"/>
      <c r="J96" s="110">
        <f t="shared" ref="J96:BB97" si="94">J97</f>
        <v>0</v>
      </c>
      <c r="K96" s="110">
        <f t="shared" si="94"/>
        <v>0</v>
      </c>
      <c r="L96" s="110">
        <f t="shared" si="94"/>
        <v>0</v>
      </c>
      <c r="M96" s="110">
        <f t="shared" si="94"/>
        <v>0</v>
      </c>
      <c r="N96" s="110">
        <f t="shared" si="94"/>
        <v>10428</v>
      </c>
      <c r="O96" s="110">
        <f t="shared" si="94"/>
        <v>0</v>
      </c>
      <c r="P96" s="110">
        <f t="shared" si="94"/>
        <v>10428</v>
      </c>
      <c r="Q96" s="110">
        <f t="shared" si="94"/>
        <v>0</v>
      </c>
      <c r="R96" s="110">
        <f t="shared" si="94"/>
        <v>10428</v>
      </c>
      <c r="S96" s="110">
        <f t="shared" si="94"/>
        <v>0</v>
      </c>
      <c r="T96" s="110">
        <f t="shared" si="94"/>
        <v>10428</v>
      </c>
      <c r="U96" s="110">
        <f t="shared" si="94"/>
        <v>0</v>
      </c>
      <c r="V96" s="110"/>
      <c r="W96" s="110"/>
      <c r="X96" s="110"/>
      <c r="Y96" s="110"/>
      <c r="Z96" s="110"/>
      <c r="AA96" s="110"/>
      <c r="AB96" s="110"/>
      <c r="AC96" s="110"/>
      <c r="AD96" s="110">
        <f t="shared" si="94"/>
        <v>0</v>
      </c>
      <c r="AE96" s="110">
        <f t="shared" si="94"/>
        <v>0</v>
      </c>
      <c r="AF96" s="110">
        <f t="shared" si="94"/>
        <v>0</v>
      </c>
      <c r="AG96" s="110">
        <f t="shared" si="94"/>
        <v>0</v>
      </c>
      <c r="AH96" s="110">
        <f t="shared" si="94"/>
        <v>0</v>
      </c>
      <c r="AI96" s="110">
        <f t="shared" si="94"/>
        <v>0</v>
      </c>
      <c r="AJ96" s="110">
        <f t="shared" si="94"/>
        <v>0</v>
      </c>
      <c r="AK96" s="110">
        <f t="shared" si="94"/>
        <v>0</v>
      </c>
      <c r="AL96" s="110">
        <f t="shared" si="94"/>
        <v>0</v>
      </c>
      <c r="AM96" s="110">
        <f t="shared" si="94"/>
        <v>0</v>
      </c>
      <c r="AN96" s="110">
        <f t="shared" si="94"/>
        <v>0</v>
      </c>
      <c r="AO96" s="110">
        <f t="shared" si="94"/>
        <v>0</v>
      </c>
      <c r="AP96" s="110"/>
      <c r="AQ96" s="110">
        <f t="shared" si="94"/>
        <v>0</v>
      </c>
      <c r="AR96" s="110">
        <f t="shared" si="94"/>
        <v>0</v>
      </c>
      <c r="AS96" s="110">
        <f t="shared" si="94"/>
        <v>0</v>
      </c>
      <c r="AT96" s="110">
        <f t="shared" si="94"/>
        <v>0</v>
      </c>
      <c r="AU96" s="110">
        <f t="shared" si="94"/>
        <v>0</v>
      </c>
      <c r="AV96" s="110">
        <f t="shared" si="94"/>
        <v>0</v>
      </c>
      <c r="AW96" s="110">
        <f t="shared" si="94"/>
        <v>0</v>
      </c>
      <c r="AX96" s="110">
        <f t="shared" si="94"/>
        <v>0</v>
      </c>
      <c r="AY96" s="110">
        <f t="shared" si="94"/>
        <v>0</v>
      </c>
      <c r="AZ96" s="110">
        <f t="shared" si="94"/>
        <v>0</v>
      </c>
      <c r="BA96" s="110">
        <f t="shared" si="94"/>
        <v>0</v>
      </c>
      <c r="BB96" s="110">
        <f t="shared" si="94"/>
        <v>0</v>
      </c>
    </row>
    <row r="97" spans="1:54" s="109" customFormat="1" ht="49.5" customHeight="1" x14ac:dyDescent="0.25">
      <c r="A97" s="35" t="s">
        <v>22</v>
      </c>
      <c r="B97" s="120">
        <v>51</v>
      </c>
      <c r="C97" s="120">
        <v>0</v>
      </c>
      <c r="D97" s="143" t="s">
        <v>220</v>
      </c>
      <c r="E97" s="120">
        <v>851</v>
      </c>
      <c r="F97" s="143" t="s">
        <v>35</v>
      </c>
      <c r="G97" s="143" t="s">
        <v>56</v>
      </c>
      <c r="H97" s="143" t="s">
        <v>354</v>
      </c>
      <c r="I97" s="143" t="s">
        <v>23</v>
      </c>
      <c r="J97" s="110">
        <f t="shared" si="94"/>
        <v>0</v>
      </c>
      <c r="K97" s="110">
        <f t="shared" si="94"/>
        <v>0</v>
      </c>
      <c r="L97" s="110">
        <f t="shared" si="94"/>
        <v>0</v>
      </c>
      <c r="M97" s="110">
        <f t="shared" si="94"/>
        <v>0</v>
      </c>
      <c r="N97" s="110">
        <f t="shared" si="94"/>
        <v>10428</v>
      </c>
      <c r="O97" s="110">
        <f t="shared" si="94"/>
        <v>0</v>
      </c>
      <c r="P97" s="110">
        <f t="shared" si="94"/>
        <v>10428</v>
      </c>
      <c r="Q97" s="110">
        <f t="shared" si="94"/>
        <v>0</v>
      </c>
      <c r="R97" s="110">
        <f t="shared" si="94"/>
        <v>10428</v>
      </c>
      <c r="S97" s="110">
        <f t="shared" si="94"/>
        <v>0</v>
      </c>
      <c r="T97" s="110">
        <f t="shared" si="94"/>
        <v>10428</v>
      </c>
      <c r="U97" s="110">
        <f t="shared" si="94"/>
        <v>0</v>
      </c>
      <c r="V97" s="110"/>
      <c r="W97" s="110"/>
      <c r="X97" s="110"/>
      <c r="Y97" s="110"/>
      <c r="Z97" s="110"/>
      <c r="AA97" s="110"/>
      <c r="AB97" s="110"/>
      <c r="AC97" s="110"/>
      <c r="AD97" s="110">
        <f t="shared" si="94"/>
        <v>0</v>
      </c>
      <c r="AE97" s="110">
        <f t="shared" si="94"/>
        <v>0</v>
      </c>
      <c r="AF97" s="110">
        <f t="shared" si="94"/>
        <v>0</v>
      </c>
      <c r="AG97" s="110">
        <f t="shared" si="94"/>
        <v>0</v>
      </c>
      <c r="AH97" s="110">
        <f t="shared" si="94"/>
        <v>0</v>
      </c>
      <c r="AI97" s="110">
        <f t="shared" si="94"/>
        <v>0</v>
      </c>
      <c r="AJ97" s="110">
        <f t="shared" si="94"/>
        <v>0</v>
      </c>
      <c r="AK97" s="110">
        <f t="shared" si="94"/>
        <v>0</v>
      </c>
      <c r="AL97" s="110">
        <f t="shared" si="94"/>
        <v>0</v>
      </c>
      <c r="AM97" s="110">
        <f t="shared" si="94"/>
        <v>0</v>
      </c>
      <c r="AN97" s="110">
        <f t="shared" si="94"/>
        <v>0</v>
      </c>
      <c r="AO97" s="110">
        <f t="shared" si="94"/>
        <v>0</v>
      </c>
      <c r="AP97" s="110"/>
      <c r="AQ97" s="110">
        <f t="shared" si="94"/>
        <v>0</v>
      </c>
      <c r="AR97" s="110">
        <f t="shared" si="94"/>
        <v>0</v>
      </c>
      <c r="AS97" s="110">
        <f t="shared" si="94"/>
        <v>0</v>
      </c>
      <c r="AT97" s="110">
        <f t="shared" si="94"/>
        <v>0</v>
      </c>
      <c r="AU97" s="110">
        <f t="shared" si="94"/>
        <v>0</v>
      </c>
      <c r="AV97" s="110">
        <f t="shared" si="94"/>
        <v>0</v>
      </c>
      <c r="AW97" s="110">
        <f t="shared" si="94"/>
        <v>0</v>
      </c>
      <c r="AX97" s="110">
        <f t="shared" si="94"/>
        <v>0</v>
      </c>
      <c r="AY97" s="110">
        <f t="shared" si="94"/>
        <v>0</v>
      </c>
      <c r="AZ97" s="110">
        <f t="shared" si="94"/>
        <v>0</v>
      </c>
      <c r="BA97" s="110">
        <f t="shared" si="94"/>
        <v>0</v>
      </c>
      <c r="BB97" s="110">
        <f t="shared" si="94"/>
        <v>0</v>
      </c>
    </row>
    <row r="98" spans="1:54" s="109" customFormat="1" ht="60" customHeight="1" x14ac:dyDescent="0.25">
      <c r="A98" s="35" t="s">
        <v>9</v>
      </c>
      <c r="B98" s="120">
        <v>51</v>
      </c>
      <c r="C98" s="120">
        <v>0</v>
      </c>
      <c r="D98" s="143" t="s">
        <v>220</v>
      </c>
      <c r="E98" s="120">
        <v>851</v>
      </c>
      <c r="F98" s="143" t="s">
        <v>35</v>
      </c>
      <c r="G98" s="143" t="s">
        <v>56</v>
      </c>
      <c r="H98" s="143" t="s">
        <v>354</v>
      </c>
      <c r="I98" s="143" t="s">
        <v>24</v>
      </c>
      <c r="J98" s="110">
        <f>'6.ВС'!J114</f>
        <v>0</v>
      </c>
      <c r="K98" s="110">
        <f>'6.ВС'!K114</f>
        <v>0</v>
      </c>
      <c r="L98" s="110">
        <f>'6.ВС'!L114</f>
        <v>0</v>
      </c>
      <c r="M98" s="110">
        <f>'6.ВС'!M114</f>
        <v>0</v>
      </c>
      <c r="N98" s="110">
        <f>'6.ВС'!N114</f>
        <v>10428</v>
      </c>
      <c r="O98" s="110">
        <f>'6.ВС'!O114</f>
        <v>0</v>
      </c>
      <c r="P98" s="110">
        <f>'6.ВС'!P114</f>
        <v>10428</v>
      </c>
      <c r="Q98" s="110">
        <f>'6.ВС'!Q114</f>
        <v>0</v>
      </c>
      <c r="R98" s="110">
        <f>'6.ВС'!R114</f>
        <v>10428</v>
      </c>
      <c r="S98" s="110">
        <f>'6.ВС'!S114</f>
        <v>0</v>
      </c>
      <c r="T98" s="110">
        <f>'6.ВС'!T114</f>
        <v>10428</v>
      </c>
      <c r="U98" s="110">
        <f>'6.ВС'!U114</f>
        <v>0</v>
      </c>
      <c r="V98" s="110"/>
      <c r="W98" s="110"/>
      <c r="X98" s="110"/>
      <c r="Y98" s="110"/>
      <c r="Z98" s="110"/>
      <c r="AA98" s="110"/>
      <c r="AB98" s="110"/>
      <c r="AC98" s="110"/>
      <c r="AD98" s="110">
        <f>'6.ВС'!AE114</f>
        <v>0</v>
      </c>
      <c r="AE98" s="110">
        <f>'6.ВС'!AF114</f>
        <v>0</v>
      </c>
      <c r="AF98" s="110">
        <f>'6.ВС'!AG114</f>
        <v>0</v>
      </c>
      <c r="AG98" s="110">
        <f>'6.ВС'!AH114</f>
        <v>0</v>
      </c>
      <c r="AH98" s="110">
        <f>'6.ВС'!AI114</f>
        <v>0</v>
      </c>
      <c r="AI98" s="110">
        <f>'6.ВС'!AJ114</f>
        <v>0</v>
      </c>
      <c r="AJ98" s="110">
        <f>'6.ВС'!AK114</f>
        <v>0</v>
      </c>
      <c r="AK98" s="110">
        <f>'6.ВС'!AL114</f>
        <v>0</v>
      </c>
      <c r="AL98" s="110">
        <f>'6.ВС'!AM114</f>
        <v>0</v>
      </c>
      <c r="AM98" s="110">
        <f>'6.ВС'!AN114</f>
        <v>0</v>
      </c>
      <c r="AN98" s="110">
        <f>'6.ВС'!AO114</f>
        <v>0</v>
      </c>
      <c r="AO98" s="110">
        <f>'6.ВС'!AP114</f>
        <v>0</v>
      </c>
      <c r="AP98" s="110"/>
      <c r="AQ98" s="110">
        <f>'6.ВС'!AR114</f>
        <v>0</v>
      </c>
      <c r="AR98" s="110">
        <f>'6.ВС'!AS114</f>
        <v>0</v>
      </c>
      <c r="AS98" s="110">
        <f>'6.ВС'!AT114</f>
        <v>0</v>
      </c>
      <c r="AT98" s="110">
        <f>'6.ВС'!AU114</f>
        <v>0</v>
      </c>
      <c r="AU98" s="110">
        <f>'6.ВС'!AV114</f>
        <v>0</v>
      </c>
      <c r="AV98" s="110">
        <f>'6.ВС'!AW114</f>
        <v>0</v>
      </c>
      <c r="AW98" s="110">
        <f>'6.ВС'!AX114</f>
        <v>0</v>
      </c>
      <c r="AX98" s="110">
        <f>'6.ВС'!AY114</f>
        <v>0</v>
      </c>
      <c r="AY98" s="110">
        <f>'6.ВС'!AZ114</f>
        <v>0</v>
      </c>
      <c r="AZ98" s="110">
        <f>'6.ВС'!BA114</f>
        <v>0</v>
      </c>
      <c r="BA98" s="110">
        <f>'6.ВС'!BB114</f>
        <v>0</v>
      </c>
      <c r="BB98" s="110">
        <f>'6.ВС'!BC114</f>
        <v>0</v>
      </c>
    </row>
    <row r="99" spans="1:54" s="12" customFormat="1" ht="80.25" hidden="1" customHeight="1" x14ac:dyDescent="0.25">
      <c r="A99" s="155" t="s">
        <v>87</v>
      </c>
      <c r="B99" s="120">
        <v>51</v>
      </c>
      <c r="C99" s="120">
        <v>0</v>
      </c>
      <c r="D99" s="148" t="s">
        <v>220</v>
      </c>
      <c r="E99" s="120">
        <v>851</v>
      </c>
      <c r="F99" s="148" t="s">
        <v>35</v>
      </c>
      <c r="G99" s="148" t="s">
        <v>11</v>
      </c>
      <c r="H99" s="148" t="s">
        <v>274</v>
      </c>
      <c r="I99" s="143"/>
      <c r="J99" s="110">
        <f t="shared" ref="J99:BB103" si="95">J100</f>
        <v>81051</v>
      </c>
      <c r="K99" s="110">
        <f t="shared" si="95"/>
        <v>0</v>
      </c>
      <c r="L99" s="110">
        <f t="shared" si="95"/>
        <v>81051</v>
      </c>
      <c r="M99" s="110">
        <f t="shared" si="95"/>
        <v>0</v>
      </c>
      <c r="N99" s="110">
        <f t="shared" si="95"/>
        <v>0</v>
      </c>
      <c r="O99" s="110">
        <f t="shared" si="95"/>
        <v>0</v>
      </c>
      <c r="P99" s="110">
        <f t="shared" si="95"/>
        <v>0</v>
      </c>
      <c r="Q99" s="110">
        <f t="shared" si="95"/>
        <v>0</v>
      </c>
      <c r="R99" s="110">
        <f t="shared" si="95"/>
        <v>81051</v>
      </c>
      <c r="S99" s="110">
        <f t="shared" si="95"/>
        <v>0</v>
      </c>
      <c r="T99" s="110">
        <f t="shared" si="95"/>
        <v>81051</v>
      </c>
      <c r="U99" s="110">
        <f t="shared" si="95"/>
        <v>0</v>
      </c>
      <c r="V99" s="110"/>
      <c r="W99" s="110"/>
      <c r="X99" s="110"/>
      <c r="Y99" s="110"/>
      <c r="Z99" s="110"/>
      <c r="AA99" s="110"/>
      <c r="AB99" s="110"/>
      <c r="AC99" s="110"/>
      <c r="AD99" s="110">
        <f t="shared" si="95"/>
        <v>81051</v>
      </c>
      <c r="AE99" s="110">
        <f t="shared" si="95"/>
        <v>0</v>
      </c>
      <c r="AF99" s="110">
        <f t="shared" si="95"/>
        <v>81051</v>
      </c>
      <c r="AG99" s="110">
        <f t="shared" si="95"/>
        <v>0</v>
      </c>
      <c r="AH99" s="110">
        <f t="shared" si="95"/>
        <v>0</v>
      </c>
      <c r="AI99" s="110">
        <f t="shared" si="95"/>
        <v>0</v>
      </c>
      <c r="AJ99" s="110">
        <f t="shared" si="95"/>
        <v>0</v>
      </c>
      <c r="AK99" s="110">
        <f t="shared" si="95"/>
        <v>0</v>
      </c>
      <c r="AL99" s="110">
        <f t="shared" si="95"/>
        <v>81051</v>
      </c>
      <c r="AM99" s="110">
        <f t="shared" si="95"/>
        <v>0</v>
      </c>
      <c r="AN99" s="110">
        <f t="shared" si="95"/>
        <v>81051</v>
      </c>
      <c r="AO99" s="110">
        <f t="shared" si="95"/>
        <v>0</v>
      </c>
      <c r="AP99" s="110"/>
      <c r="AQ99" s="110">
        <f t="shared" si="95"/>
        <v>81051</v>
      </c>
      <c r="AR99" s="110">
        <f t="shared" si="95"/>
        <v>0</v>
      </c>
      <c r="AS99" s="110">
        <f t="shared" si="95"/>
        <v>81051</v>
      </c>
      <c r="AT99" s="110">
        <f t="shared" si="95"/>
        <v>0</v>
      </c>
      <c r="AU99" s="110">
        <f t="shared" si="95"/>
        <v>0</v>
      </c>
      <c r="AV99" s="110">
        <f t="shared" si="95"/>
        <v>0</v>
      </c>
      <c r="AW99" s="110">
        <f t="shared" si="95"/>
        <v>0</v>
      </c>
      <c r="AX99" s="110">
        <f t="shared" si="95"/>
        <v>0</v>
      </c>
      <c r="AY99" s="110">
        <f t="shared" si="95"/>
        <v>81051</v>
      </c>
      <c r="AZ99" s="110">
        <f t="shared" si="95"/>
        <v>0</v>
      </c>
      <c r="BA99" s="110">
        <f t="shared" si="95"/>
        <v>81051</v>
      </c>
      <c r="BB99" s="110">
        <f t="shared" si="95"/>
        <v>0</v>
      </c>
    </row>
    <row r="100" spans="1:54" s="109" customFormat="1" ht="48" hidden="1" customHeight="1" x14ac:dyDescent="0.25">
      <c r="A100" s="35" t="s">
        <v>22</v>
      </c>
      <c r="B100" s="120">
        <v>51</v>
      </c>
      <c r="C100" s="120">
        <v>0</v>
      </c>
      <c r="D100" s="148" t="s">
        <v>220</v>
      </c>
      <c r="E100" s="120">
        <v>851</v>
      </c>
      <c r="F100" s="148" t="s">
        <v>35</v>
      </c>
      <c r="G100" s="148" t="s">
        <v>11</v>
      </c>
      <c r="H100" s="148" t="s">
        <v>274</v>
      </c>
      <c r="I100" s="143" t="s">
        <v>23</v>
      </c>
      <c r="J100" s="110">
        <f t="shared" si="95"/>
        <v>81051</v>
      </c>
      <c r="K100" s="110">
        <f t="shared" si="95"/>
        <v>0</v>
      </c>
      <c r="L100" s="110">
        <f t="shared" si="95"/>
        <v>81051</v>
      </c>
      <c r="M100" s="110">
        <f t="shared" si="95"/>
        <v>0</v>
      </c>
      <c r="N100" s="110">
        <f t="shared" si="95"/>
        <v>0</v>
      </c>
      <c r="O100" s="110">
        <f t="shared" si="95"/>
        <v>0</v>
      </c>
      <c r="P100" s="110">
        <f t="shared" si="95"/>
        <v>0</v>
      </c>
      <c r="Q100" s="110">
        <f t="shared" si="95"/>
        <v>0</v>
      </c>
      <c r="R100" s="110">
        <f t="shared" si="95"/>
        <v>81051</v>
      </c>
      <c r="S100" s="110">
        <f t="shared" si="95"/>
        <v>0</v>
      </c>
      <c r="T100" s="110">
        <f t="shared" si="95"/>
        <v>81051</v>
      </c>
      <c r="U100" s="110">
        <f t="shared" si="95"/>
        <v>0</v>
      </c>
      <c r="V100" s="110"/>
      <c r="W100" s="110"/>
      <c r="X100" s="110"/>
      <c r="Y100" s="110"/>
      <c r="Z100" s="110"/>
      <c r="AA100" s="110"/>
      <c r="AB100" s="110"/>
      <c r="AC100" s="110"/>
      <c r="AD100" s="110">
        <f t="shared" si="95"/>
        <v>81051</v>
      </c>
      <c r="AE100" s="110">
        <f t="shared" si="95"/>
        <v>0</v>
      </c>
      <c r="AF100" s="110">
        <f t="shared" si="95"/>
        <v>81051</v>
      </c>
      <c r="AG100" s="110">
        <f t="shared" si="95"/>
        <v>0</v>
      </c>
      <c r="AH100" s="110">
        <f t="shared" si="95"/>
        <v>0</v>
      </c>
      <c r="AI100" s="110">
        <f t="shared" si="95"/>
        <v>0</v>
      </c>
      <c r="AJ100" s="110">
        <f t="shared" si="95"/>
        <v>0</v>
      </c>
      <c r="AK100" s="110">
        <f t="shared" si="95"/>
        <v>0</v>
      </c>
      <c r="AL100" s="110">
        <f t="shared" si="95"/>
        <v>81051</v>
      </c>
      <c r="AM100" s="110">
        <f t="shared" si="95"/>
        <v>0</v>
      </c>
      <c r="AN100" s="110">
        <f t="shared" si="95"/>
        <v>81051</v>
      </c>
      <c r="AO100" s="110">
        <f t="shared" si="95"/>
        <v>0</v>
      </c>
      <c r="AP100" s="110"/>
      <c r="AQ100" s="110">
        <f t="shared" si="95"/>
        <v>81051</v>
      </c>
      <c r="AR100" s="110">
        <f t="shared" si="95"/>
        <v>0</v>
      </c>
      <c r="AS100" s="110">
        <f t="shared" si="95"/>
        <v>81051</v>
      </c>
      <c r="AT100" s="110">
        <f t="shared" si="95"/>
        <v>0</v>
      </c>
      <c r="AU100" s="110">
        <f t="shared" si="95"/>
        <v>0</v>
      </c>
      <c r="AV100" s="110">
        <f t="shared" si="95"/>
        <v>0</v>
      </c>
      <c r="AW100" s="110">
        <f t="shared" si="95"/>
        <v>0</v>
      </c>
      <c r="AX100" s="110">
        <f t="shared" si="95"/>
        <v>0</v>
      </c>
      <c r="AY100" s="110">
        <f t="shared" si="95"/>
        <v>81051</v>
      </c>
      <c r="AZ100" s="110">
        <f t="shared" si="95"/>
        <v>0</v>
      </c>
      <c r="BA100" s="110">
        <f t="shared" si="95"/>
        <v>81051</v>
      </c>
      <c r="BB100" s="110">
        <f t="shared" si="95"/>
        <v>0</v>
      </c>
    </row>
    <row r="101" spans="1:54" s="109" customFormat="1" ht="60" hidden="1" x14ac:dyDescent="0.25">
      <c r="A101" s="35" t="s">
        <v>9</v>
      </c>
      <c r="B101" s="120">
        <v>51</v>
      </c>
      <c r="C101" s="120">
        <v>0</v>
      </c>
      <c r="D101" s="148" t="s">
        <v>220</v>
      </c>
      <c r="E101" s="120">
        <v>851</v>
      </c>
      <c r="F101" s="148" t="s">
        <v>35</v>
      </c>
      <c r="G101" s="148" t="s">
        <v>11</v>
      </c>
      <c r="H101" s="148" t="s">
        <v>274</v>
      </c>
      <c r="I101" s="143" t="s">
        <v>24</v>
      </c>
      <c r="J101" s="110">
        <f>'6.ВС'!J104</f>
        <v>81051</v>
      </c>
      <c r="K101" s="110">
        <f>'6.ВС'!K104</f>
        <v>0</v>
      </c>
      <c r="L101" s="110">
        <f>'6.ВС'!L104</f>
        <v>81051</v>
      </c>
      <c r="M101" s="110">
        <f>'6.ВС'!M104</f>
        <v>0</v>
      </c>
      <c r="N101" s="110">
        <f>'6.ВС'!N104</f>
        <v>0</v>
      </c>
      <c r="O101" s="110">
        <f>'6.ВС'!O104</f>
        <v>0</v>
      </c>
      <c r="P101" s="110">
        <f>'6.ВС'!P104</f>
        <v>0</v>
      </c>
      <c r="Q101" s="110">
        <f>'6.ВС'!Q104</f>
        <v>0</v>
      </c>
      <c r="R101" s="110">
        <f>'6.ВС'!R104</f>
        <v>81051</v>
      </c>
      <c r="S101" s="110">
        <f>'6.ВС'!S104</f>
        <v>0</v>
      </c>
      <c r="T101" s="110">
        <f>'6.ВС'!T104</f>
        <v>81051</v>
      </c>
      <c r="U101" s="110">
        <f>'6.ВС'!U104</f>
        <v>0</v>
      </c>
      <c r="V101" s="110"/>
      <c r="W101" s="110"/>
      <c r="X101" s="110"/>
      <c r="Y101" s="110"/>
      <c r="Z101" s="110"/>
      <c r="AA101" s="110"/>
      <c r="AB101" s="110"/>
      <c r="AC101" s="110"/>
      <c r="AD101" s="110">
        <f>'6.ВС'!AE104</f>
        <v>81051</v>
      </c>
      <c r="AE101" s="110">
        <f>'6.ВС'!AF104</f>
        <v>0</v>
      </c>
      <c r="AF101" s="110">
        <f>'6.ВС'!AG104</f>
        <v>81051</v>
      </c>
      <c r="AG101" s="110">
        <f>'6.ВС'!AH104</f>
        <v>0</v>
      </c>
      <c r="AH101" s="110">
        <f>'6.ВС'!AI104</f>
        <v>0</v>
      </c>
      <c r="AI101" s="110">
        <f>'6.ВС'!AJ104</f>
        <v>0</v>
      </c>
      <c r="AJ101" s="110">
        <f>'6.ВС'!AK104</f>
        <v>0</v>
      </c>
      <c r="AK101" s="110">
        <f>'6.ВС'!AL104</f>
        <v>0</v>
      </c>
      <c r="AL101" s="110">
        <f>'6.ВС'!AM104</f>
        <v>81051</v>
      </c>
      <c r="AM101" s="110">
        <f>'6.ВС'!AN104</f>
        <v>0</v>
      </c>
      <c r="AN101" s="110">
        <f>'6.ВС'!AO104</f>
        <v>81051</v>
      </c>
      <c r="AO101" s="110">
        <f>'6.ВС'!AP104</f>
        <v>0</v>
      </c>
      <c r="AP101" s="110"/>
      <c r="AQ101" s="110">
        <f>'6.ВС'!AR104</f>
        <v>81051</v>
      </c>
      <c r="AR101" s="110">
        <f>'6.ВС'!AS104</f>
        <v>0</v>
      </c>
      <c r="AS101" s="110">
        <f>'6.ВС'!AT104</f>
        <v>81051</v>
      </c>
      <c r="AT101" s="110">
        <f>'6.ВС'!AU104</f>
        <v>0</v>
      </c>
      <c r="AU101" s="110">
        <f>'6.ВС'!AV104</f>
        <v>0</v>
      </c>
      <c r="AV101" s="110">
        <f>'6.ВС'!AW104</f>
        <v>0</v>
      </c>
      <c r="AW101" s="110">
        <f>'6.ВС'!AX104</f>
        <v>0</v>
      </c>
      <c r="AX101" s="110">
        <f>'6.ВС'!AY104</f>
        <v>0</v>
      </c>
      <c r="AY101" s="110">
        <f>'6.ВС'!AZ104</f>
        <v>81051</v>
      </c>
      <c r="AZ101" s="110">
        <f>'6.ВС'!BA104</f>
        <v>0</v>
      </c>
      <c r="BA101" s="110">
        <f>'6.ВС'!BB104</f>
        <v>81051</v>
      </c>
      <c r="BB101" s="110">
        <f>'6.ВС'!BC104</f>
        <v>0</v>
      </c>
    </row>
    <row r="102" spans="1:54" s="109" customFormat="1" ht="136.5" hidden="1" customHeight="1" x14ac:dyDescent="0.25">
      <c r="A102" s="155" t="s">
        <v>98</v>
      </c>
      <c r="B102" s="120">
        <v>51</v>
      </c>
      <c r="C102" s="120">
        <v>0</v>
      </c>
      <c r="D102" s="148" t="s">
        <v>220</v>
      </c>
      <c r="E102" s="120">
        <v>851</v>
      </c>
      <c r="F102" s="148" t="s">
        <v>35</v>
      </c>
      <c r="G102" s="148" t="s">
        <v>56</v>
      </c>
      <c r="H102" s="148" t="s">
        <v>277</v>
      </c>
      <c r="I102" s="143"/>
      <c r="J102" s="110">
        <f t="shared" si="95"/>
        <v>600</v>
      </c>
      <c r="K102" s="110">
        <f t="shared" si="95"/>
        <v>0</v>
      </c>
      <c r="L102" s="110">
        <f t="shared" si="95"/>
        <v>600</v>
      </c>
      <c r="M102" s="110">
        <f t="shared" si="95"/>
        <v>0</v>
      </c>
      <c r="N102" s="110">
        <f t="shared" si="95"/>
        <v>0</v>
      </c>
      <c r="O102" s="110">
        <f t="shared" si="95"/>
        <v>0</v>
      </c>
      <c r="P102" s="110">
        <f t="shared" si="95"/>
        <v>0</v>
      </c>
      <c r="Q102" s="110">
        <f t="shared" si="95"/>
        <v>0</v>
      </c>
      <c r="R102" s="110">
        <f t="shared" si="95"/>
        <v>600</v>
      </c>
      <c r="S102" s="110">
        <f t="shared" si="95"/>
        <v>0</v>
      </c>
      <c r="T102" s="110">
        <f t="shared" si="95"/>
        <v>600</v>
      </c>
      <c r="U102" s="110">
        <f t="shared" si="95"/>
        <v>0</v>
      </c>
      <c r="V102" s="110"/>
      <c r="W102" s="110"/>
      <c r="X102" s="110"/>
      <c r="Y102" s="110"/>
      <c r="Z102" s="110"/>
      <c r="AA102" s="110"/>
      <c r="AB102" s="110"/>
      <c r="AC102" s="110"/>
      <c r="AD102" s="110">
        <f t="shared" si="95"/>
        <v>600</v>
      </c>
      <c r="AE102" s="110">
        <f t="shared" si="95"/>
        <v>0</v>
      </c>
      <c r="AF102" s="110">
        <f t="shared" si="95"/>
        <v>600</v>
      </c>
      <c r="AG102" s="110">
        <f t="shared" si="95"/>
        <v>0</v>
      </c>
      <c r="AH102" s="110">
        <f t="shared" si="95"/>
        <v>0</v>
      </c>
      <c r="AI102" s="110">
        <f t="shared" si="95"/>
        <v>0</v>
      </c>
      <c r="AJ102" s="110">
        <f t="shared" si="95"/>
        <v>0</v>
      </c>
      <c r="AK102" s="110">
        <f t="shared" si="95"/>
        <v>0</v>
      </c>
      <c r="AL102" s="110">
        <f t="shared" si="95"/>
        <v>600</v>
      </c>
      <c r="AM102" s="110">
        <f t="shared" si="95"/>
        <v>0</v>
      </c>
      <c r="AN102" s="110">
        <f t="shared" si="95"/>
        <v>600</v>
      </c>
      <c r="AO102" s="110">
        <f t="shared" si="95"/>
        <v>0</v>
      </c>
      <c r="AP102" s="110"/>
      <c r="AQ102" s="110">
        <f t="shared" si="95"/>
        <v>600</v>
      </c>
      <c r="AR102" s="110">
        <f t="shared" si="95"/>
        <v>0</v>
      </c>
      <c r="AS102" s="110">
        <f t="shared" si="95"/>
        <v>600</v>
      </c>
      <c r="AT102" s="110">
        <f t="shared" si="95"/>
        <v>0</v>
      </c>
      <c r="AU102" s="110">
        <f t="shared" si="95"/>
        <v>0</v>
      </c>
      <c r="AV102" s="110">
        <f t="shared" si="95"/>
        <v>0</v>
      </c>
      <c r="AW102" s="110">
        <f t="shared" si="95"/>
        <v>0</v>
      </c>
      <c r="AX102" s="110">
        <f t="shared" si="95"/>
        <v>0</v>
      </c>
      <c r="AY102" s="110">
        <f t="shared" si="95"/>
        <v>600</v>
      </c>
      <c r="AZ102" s="110">
        <f t="shared" si="95"/>
        <v>0</v>
      </c>
      <c r="BA102" s="110">
        <f t="shared" si="95"/>
        <v>600</v>
      </c>
      <c r="BB102" s="110">
        <f t="shared" si="95"/>
        <v>0</v>
      </c>
    </row>
    <row r="103" spans="1:54" s="109" customFormat="1" hidden="1" x14ac:dyDescent="0.25">
      <c r="A103" s="111" t="s">
        <v>42</v>
      </c>
      <c r="B103" s="120">
        <v>51</v>
      </c>
      <c r="C103" s="120">
        <v>0</v>
      </c>
      <c r="D103" s="148" t="s">
        <v>220</v>
      </c>
      <c r="E103" s="120">
        <v>851</v>
      </c>
      <c r="F103" s="148" t="s">
        <v>35</v>
      </c>
      <c r="G103" s="148" t="s">
        <v>56</v>
      </c>
      <c r="H103" s="148" t="s">
        <v>277</v>
      </c>
      <c r="I103" s="143" t="s">
        <v>43</v>
      </c>
      <c r="J103" s="110">
        <f t="shared" si="95"/>
        <v>600</v>
      </c>
      <c r="K103" s="110">
        <f t="shared" si="95"/>
        <v>0</v>
      </c>
      <c r="L103" s="110">
        <f t="shared" si="95"/>
        <v>600</v>
      </c>
      <c r="M103" s="110">
        <f t="shared" si="95"/>
        <v>0</v>
      </c>
      <c r="N103" s="110">
        <f t="shared" si="95"/>
        <v>0</v>
      </c>
      <c r="O103" s="110">
        <f t="shared" si="95"/>
        <v>0</v>
      </c>
      <c r="P103" s="110">
        <f t="shared" si="95"/>
        <v>0</v>
      </c>
      <c r="Q103" s="110">
        <f t="shared" si="95"/>
        <v>0</v>
      </c>
      <c r="R103" s="110">
        <f t="shared" si="95"/>
        <v>600</v>
      </c>
      <c r="S103" s="110">
        <f t="shared" si="95"/>
        <v>0</v>
      </c>
      <c r="T103" s="110">
        <f t="shared" si="95"/>
        <v>600</v>
      </c>
      <c r="U103" s="110">
        <f t="shared" si="95"/>
        <v>0</v>
      </c>
      <c r="V103" s="110"/>
      <c r="W103" s="110"/>
      <c r="X103" s="110"/>
      <c r="Y103" s="110"/>
      <c r="Z103" s="110"/>
      <c r="AA103" s="110"/>
      <c r="AB103" s="110"/>
      <c r="AC103" s="110"/>
      <c r="AD103" s="110">
        <f t="shared" si="95"/>
        <v>600</v>
      </c>
      <c r="AE103" s="110">
        <f t="shared" si="95"/>
        <v>0</v>
      </c>
      <c r="AF103" s="110">
        <f t="shared" si="95"/>
        <v>600</v>
      </c>
      <c r="AG103" s="110">
        <f t="shared" si="95"/>
        <v>0</v>
      </c>
      <c r="AH103" s="110">
        <f t="shared" si="95"/>
        <v>0</v>
      </c>
      <c r="AI103" s="110">
        <f t="shared" si="95"/>
        <v>0</v>
      </c>
      <c r="AJ103" s="110">
        <f t="shared" si="95"/>
        <v>0</v>
      </c>
      <c r="AK103" s="110">
        <f t="shared" si="95"/>
        <v>0</v>
      </c>
      <c r="AL103" s="110">
        <f t="shared" si="95"/>
        <v>600</v>
      </c>
      <c r="AM103" s="110">
        <f t="shared" si="95"/>
        <v>0</v>
      </c>
      <c r="AN103" s="110">
        <f t="shared" si="95"/>
        <v>600</v>
      </c>
      <c r="AO103" s="110">
        <f t="shared" si="95"/>
        <v>0</v>
      </c>
      <c r="AP103" s="110"/>
      <c r="AQ103" s="110">
        <f t="shared" si="95"/>
        <v>600</v>
      </c>
      <c r="AR103" s="110">
        <f t="shared" si="95"/>
        <v>0</v>
      </c>
      <c r="AS103" s="110">
        <f t="shared" si="95"/>
        <v>600</v>
      </c>
      <c r="AT103" s="110">
        <f t="shared" si="95"/>
        <v>0</v>
      </c>
      <c r="AU103" s="110">
        <f t="shared" si="95"/>
        <v>0</v>
      </c>
      <c r="AV103" s="110">
        <f t="shared" si="95"/>
        <v>0</v>
      </c>
      <c r="AW103" s="110">
        <f t="shared" si="95"/>
        <v>0</v>
      </c>
      <c r="AX103" s="110">
        <f t="shared" si="95"/>
        <v>0</v>
      </c>
      <c r="AY103" s="110">
        <f t="shared" si="95"/>
        <v>600</v>
      </c>
      <c r="AZ103" s="110">
        <f t="shared" si="95"/>
        <v>0</v>
      </c>
      <c r="BA103" s="110">
        <f t="shared" si="95"/>
        <v>600</v>
      </c>
      <c r="BB103" s="110">
        <f t="shared" si="95"/>
        <v>0</v>
      </c>
    </row>
    <row r="104" spans="1:54" s="109" customFormat="1" ht="30" hidden="1" x14ac:dyDescent="0.25">
      <c r="A104" s="35" t="s">
        <v>79</v>
      </c>
      <c r="B104" s="120">
        <v>51</v>
      </c>
      <c r="C104" s="120">
        <v>0</v>
      </c>
      <c r="D104" s="148" t="s">
        <v>220</v>
      </c>
      <c r="E104" s="120">
        <v>851</v>
      </c>
      <c r="F104" s="148" t="s">
        <v>35</v>
      </c>
      <c r="G104" s="148" t="s">
        <v>56</v>
      </c>
      <c r="H104" s="148" t="s">
        <v>277</v>
      </c>
      <c r="I104" s="143" t="s">
        <v>80</v>
      </c>
      <c r="J104" s="110">
        <f>'6.ВС'!J117</f>
        <v>600</v>
      </c>
      <c r="K104" s="110">
        <f>'6.ВС'!K117</f>
        <v>0</v>
      </c>
      <c r="L104" s="110">
        <f>'6.ВС'!L117</f>
        <v>600</v>
      </c>
      <c r="M104" s="110">
        <f>'6.ВС'!M117</f>
        <v>0</v>
      </c>
      <c r="N104" s="110">
        <f>'6.ВС'!N117</f>
        <v>0</v>
      </c>
      <c r="O104" s="110">
        <f>'6.ВС'!O117</f>
        <v>0</v>
      </c>
      <c r="P104" s="110">
        <f>'6.ВС'!P117</f>
        <v>0</v>
      </c>
      <c r="Q104" s="110">
        <f>'6.ВС'!Q117</f>
        <v>0</v>
      </c>
      <c r="R104" s="110">
        <f>'6.ВС'!R117</f>
        <v>600</v>
      </c>
      <c r="S104" s="110">
        <f>'6.ВС'!S117</f>
        <v>0</v>
      </c>
      <c r="T104" s="110">
        <f>'6.ВС'!T117</f>
        <v>600</v>
      </c>
      <c r="U104" s="110">
        <f>'6.ВС'!U117</f>
        <v>0</v>
      </c>
      <c r="V104" s="110"/>
      <c r="W104" s="110"/>
      <c r="X104" s="110"/>
      <c r="Y104" s="110"/>
      <c r="Z104" s="110"/>
      <c r="AA104" s="110"/>
      <c r="AB104" s="110"/>
      <c r="AC104" s="110"/>
      <c r="AD104" s="110">
        <f>'6.ВС'!AE117</f>
        <v>600</v>
      </c>
      <c r="AE104" s="110">
        <f>'6.ВС'!AF117</f>
        <v>0</v>
      </c>
      <c r="AF104" s="110">
        <f>'6.ВС'!AG117</f>
        <v>600</v>
      </c>
      <c r="AG104" s="110">
        <f>'6.ВС'!AH117</f>
        <v>0</v>
      </c>
      <c r="AH104" s="110">
        <f>'6.ВС'!AI117</f>
        <v>0</v>
      </c>
      <c r="AI104" s="110">
        <f>'6.ВС'!AJ117</f>
        <v>0</v>
      </c>
      <c r="AJ104" s="110">
        <f>'6.ВС'!AK117</f>
        <v>0</v>
      </c>
      <c r="AK104" s="110">
        <f>'6.ВС'!AL117</f>
        <v>0</v>
      </c>
      <c r="AL104" s="110">
        <f>'6.ВС'!AM117</f>
        <v>600</v>
      </c>
      <c r="AM104" s="110">
        <f>'6.ВС'!AN117</f>
        <v>0</v>
      </c>
      <c r="AN104" s="110">
        <f>'6.ВС'!AO117</f>
        <v>600</v>
      </c>
      <c r="AO104" s="110">
        <f>'6.ВС'!AP117</f>
        <v>0</v>
      </c>
      <c r="AP104" s="110"/>
      <c r="AQ104" s="110">
        <f>'6.ВС'!AR117</f>
        <v>600</v>
      </c>
      <c r="AR104" s="110">
        <f>'6.ВС'!AS117</f>
        <v>0</v>
      </c>
      <c r="AS104" s="110">
        <f>'6.ВС'!AT117</f>
        <v>600</v>
      </c>
      <c r="AT104" s="110">
        <f>'6.ВС'!AU117</f>
        <v>0</v>
      </c>
      <c r="AU104" s="110">
        <f>'6.ВС'!AV117</f>
        <v>0</v>
      </c>
      <c r="AV104" s="110">
        <f>'6.ВС'!AW117</f>
        <v>0</v>
      </c>
      <c r="AW104" s="110">
        <f>'6.ВС'!AX117</f>
        <v>0</v>
      </c>
      <c r="AX104" s="110">
        <f>'6.ВС'!AY117</f>
        <v>0</v>
      </c>
      <c r="AY104" s="110">
        <f>'6.ВС'!AZ117</f>
        <v>600</v>
      </c>
      <c r="AZ104" s="110">
        <f>'6.ВС'!BA117</f>
        <v>0</v>
      </c>
      <c r="BA104" s="110">
        <f>'6.ВС'!BB117</f>
        <v>600</v>
      </c>
      <c r="BB104" s="110">
        <f>'6.ВС'!BC117</f>
        <v>0</v>
      </c>
    </row>
    <row r="105" spans="1:54" s="109" customFormat="1" ht="177.75" hidden="1" customHeight="1" x14ac:dyDescent="0.25">
      <c r="A105" s="155" t="s">
        <v>89</v>
      </c>
      <c r="B105" s="120">
        <v>51</v>
      </c>
      <c r="C105" s="120">
        <v>0</v>
      </c>
      <c r="D105" s="148" t="s">
        <v>220</v>
      </c>
      <c r="E105" s="120">
        <v>851</v>
      </c>
      <c r="F105" s="148"/>
      <c r="G105" s="148"/>
      <c r="H105" s="148" t="s">
        <v>275</v>
      </c>
      <c r="I105" s="143"/>
      <c r="J105" s="110">
        <f t="shared" ref="J105:BB106" si="96">J106</f>
        <v>81884</v>
      </c>
      <c r="K105" s="110">
        <f t="shared" si="96"/>
        <v>0</v>
      </c>
      <c r="L105" s="110">
        <f t="shared" si="96"/>
        <v>81884</v>
      </c>
      <c r="M105" s="110">
        <f t="shared" si="96"/>
        <v>0</v>
      </c>
      <c r="N105" s="110">
        <f t="shared" si="96"/>
        <v>0</v>
      </c>
      <c r="O105" s="110">
        <f t="shared" si="96"/>
        <v>0</v>
      </c>
      <c r="P105" s="110">
        <f t="shared" si="96"/>
        <v>0</v>
      </c>
      <c r="Q105" s="110">
        <f t="shared" si="96"/>
        <v>0</v>
      </c>
      <c r="R105" s="110">
        <f t="shared" si="96"/>
        <v>81884</v>
      </c>
      <c r="S105" s="110">
        <f t="shared" si="96"/>
        <v>0</v>
      </c>
      <c r="T105" s="110">
        <f t="shared" si="96"/>
        <v>81884</v>
      </c>
      <c r="U105" s="110">
        <f t="shared" si="96"/>
        <v>0</v>
      </c>
      <c r="V105" s="110"/>
      <c r="W105" s="110"/>
      <c r="X105" s="110"/>
      <c r="Y105" s="110"/>
      <c r="Z105" s="110"/>
      <c r="AA105" s="110"/>
      <c r="AB105" s="110"/>
      <c r="AC105" s="110"/>
      <c r="AD105" s="110">
        <f t="shared" si="96"/>
        <v>81884</v>
      </c>
      <c r="AE105" s="110">
        <f t="shared" si="96"/>
        <v>0</v>
      </c>
      <c r="AF105" s="110">
        <f t="shared" si="96"/>
        <v>81884</v>
      </c>
      <c r="AG105" s="110">
        <f t="shared" si="96"/>
        <v>0</v>
      </c>
      <c r="AH105" s="110">
        <f t="shared" si="96"/>
        <v>0</v>
      </c>
      <c r="AI105" s="110">
        <f t="shared" si="96"/>
        <v>0</v>
      </c>
      <c r="AJ105" s="110">
        <f t="shared" si="96"/>
        <v>0</v>
      </c>
      <c r="AK105" s="110">
        <f t="shared" si="96"/>
        <v>0</v>
      </c>
      <c r="AL105" s="110">
        <f t="shared" si="96"/>
        <v>81884</v>
      </c>
      <c r="AM105" s="110">
        <f t="shared" si="96"/>
        <v>0</v>
      </c>
      <c r="AN105" s="110">
        <f t="shared" si="96"/>
        <v>81884</v>
      </c>
      <c r="AO105" s="110">
        <f t="shared" si="96"/>
        <v>0</v>
      </c>
      <c r="AP105" s="110"/>
      <c r="AQ105" s="110">
        <f t="shared" si="96"/>
        <v>81884</v>
      </c>
      <c r="AR105" s="110">
        <f t="shared" si="96"/>
        <v>0</v>
      </c>
      <c r="AS105" s="110">
        <f t="shared" si="96"/>
        <v>81884</v>
      </c>
      <c r="AT105" s="110">
        <f t="shared" si="96"/>
        <v>0</v>
      </c>
      <c r="AU105" s="110">
        <f t="shared" si="96"/>
        <v>0</v>
      </c>
      <c r="AV105" s="110">
        <f t="shared" si="96"/>
        <v>0</v>
      </c>
      <c r="AW105" s="110">
        <f t="shared" si="96"/>
        <v>0</v>
      </c>
      <c r="AX105" s="110">
        <f t="shared" si="96"/>
        <v>0</v>
      </c>
      <c r="AY105" s="110">
        <f t="shared" si="96"/>
        <v>81884</v>
      </c>
      <c r="AZ105" s="110">
        <f t="shared" si="96"/>
        <v>0</v>
      </c>
      <c r="BA105" s="110">
        <f t="shared" si="96"/>
        <v>81884</v>
      </c>
      <c r="BB105" s="110">
        <f t="shared" si="96"/>
        <v>0</v>
      </c>
    </row>
    <row r="106" spans="1:54" s="12" customFormat="1" hidden="1" x14ac:dyDescent="0.25">
      <c r="A106" s="111" t="s">
        <v>42</v>
      </c>
      <c r="B106" s="120">
        <v>51</v>
      </c>
      <c r="C106" s="120">
        <v>0</v>
      </c>
      <c r="D106" s="148" t="s">
        <v>220</v>
      </c>
      <c r="E106" s="120">
        <v>851</v>
      </c>
      <c r="F106" s="148"/>
      <c r="G106" s="148"/>
      <c r="H106" s="148" t="s">
        <v>275</v>
      </c>
      <c r="I106" s="143" t="s">
        <v>43</v>
      </c>
      <c r="J106" s="110">
        <f t="shared" si="96"/>
        <v>81884</v>
      </c>
      <c r="K106" s="110">
        <f t="shared" si="96"/>
        <v>0</v>
      </c>
      <c r="L106" s="110">
        <f t="shared" si="96"/>
        <v>81884</v>
      </c>
      <c r="M106" s="110">
        <f t="shared" si="96"/>
        <v>0</v>
      </c>
      <c r="N106" s="110">
        <f t="shared" si="96"/>
        <v>0</v>
      </c>
      <c r="O106" s="110">
        <f t="shared" si="96"/>
        <v>0</v>
      </c>
      <c r="P106" s="110">
        <f t="shared" si="96"/>
        <v>0</v>
      </c>
      <c r="Q106" s="110">
        <f t="shared" si="96"/>
        <v>0</v>
      </c>
      <c r="R106" s="110">
        <f t="shared" si="96"/>
        <v>81884</v>
      </c>
      <c r="S106" s="110">
        <f t="shared" si="96"/>
        <v>0</v>
      </c>
      <c r="T106" s="110">
        <f t="shared" si="96"/>
        <v>81884</v>
      </c>
      <c r="U106" s="110">
        <f t="shared" si="96"/>
        <v>0</v>
      </c>
      <c r="V106" s="110"/>
      <c r="W106" s="110"/>
      <c r="X106" s="110"/>
      <c r="Y106" s="110"/>
      <c r="Z106" s="110"/>
      <c r="AA106" s="110"/>
      <c r="AB106" s="110"/>
      <c r="AC106" s="110"/>
      <c r="AD106" s="110">
        <f t="shared" si="96"/>
        <v>81884</v>
      </c>
      <c r="AE106" s="110">
        <f t="shared" si="96"/>
        <v>0</v>
      </c>
      <c r="AF106" s="110">
        <f t="shared" si="96"/>
        <v>81884</v>
      </c>
      <c r="AG106" s="110">
        <f t="shared" si="96"/>
        <v>0</v>
      </c>
      <c r="AH106" s="110">
        <f t="shared" si="96"/>
        <v>0</v>
      </c>
      <c r="AI106" s="110">
        <f t="shared" si="96"/>
        <v>0</v>
      </c>
      <c r="AJ106" s="110">
        <f t="shared" si="96"/>
        <v>0</v>
      </c>
      <c r="AK106" s="110">
        <f t="shared" si="96"/>
        <v>0</v>
      </c>
      <c r="AL106" s="110">
        <f t="shared" si="96"/>
        <v>81884</v>
      </c>
      <c r="AM106" s="110">
        <f t="shared" si="96"/>
        <v>0</v>
      </c>
      <c r="AN106" s="110">
        <f t="shared" si="96"/>
        <v>81884</v>
      </c>
      <c r="AO106" s="110">
        <f t="shared" si="96"/>
        <v>0</v>
      </c>
      <c r="AP106" s="110"/>
      <c r="AQ106" s="110">
        <f t="shared" si="96"/>
        <v>81884</v>
      </c>
      <c r="AR106" s="110">
        <f t="shared" si="96"/>
        <v>0</v>
      </c>
      <c r="AS106" s="110">
        <f t="shared" si="96"/>
        <v>81884</v>
      </c>
      <c r="AT106" s="110">
        <f t="shared" si="96"/>
        <v>0</v>
      </c>
      <c r="AU106" s="110">
        <f t="shared" si="96"/>
        <v>0</v>
      </c>
      <c r="AV106" s="110">
        <f t="shared" si="96"/>
        <v>0</v>
      </c>
      <c r="AW106" s="110">
        <f t="shared" si="96"/>
        <v>0</v>
      </c>
      <c r="AX106" s="110">
        <f t="shared" si="96"/>
        <v>0</v>
      </c>
      <c r="AY106" s="110">
        <f t="shared" si="96"/>
        <v>81884</v>
      </c>
      <c r="AZ106" s="110">
        <f t="shared" si="96"/>
        <v>0</v>
      </c>
      <c r="BA106" s="110">
        <f t="shared" si="96"/>
        <v>81884</v>
      </c>
      <c r="BB106" s="110">
        <f t="shared" si="96"/>
        <v>0</v>
      </c>
    </row>
    <row r="107" spans="1:54" s="109" customFormat="1" ht="30" hidden="1" x14ac:dyDescent="0.25">
      <c r="A107" s="35" t="s">
        <v>79</v>
      </c>
      <c r="B107" s="120">
        <v>51</v>
      </c>
      <c r="C107" s="120">
        <v>0</v>
      </c>
      <c r="D107" s="148" t="s">
        <v>220</v>
      </c>
      <c r="E107" s="120">
        <v>851</v>
      </c>
      <c r="F107" s="148"/>
      <c r="G107" s="148"/>
      <c r="H107" s="148" t="s">
        <v>275</v>
      </c>
      <c r="I107" s="143" t="s">
        <v>80</v>
      </c>
      <c r="J107" s="110">
        <f>'6.ВС'!J107</f>
        <v>81884</v>
      </c>
      <c r="K107" s="110">
        <f>'6.ВС'!K107</f>
        <v>0</v>
      </c>
      <c r="L107" s="110">
        <f>'6.ВС'!L107</f>
        <v>81884</v>
      </c>
      <c r="M107" s="110">
        <f>'6.ВС'!M107</f>
        <v>0</v>
      </c>
      <c r="N107" s="110">
        <f>'6.ВС'!N107</f>
        <v>0</v>
      </c>
      <c r="O107" s="110">
        <f>'6.ВС'!O107</f>
        <v>0</v>
      </c>
      <c r="P107" s="110">
        <f>'6.ВС'!P107</f>
        <v>0</v>
      </c>
      <c r="Q107" s="110">
        <f>'6.ВС'!Q107</f>
        <v>0</v>
      </c>
      <c r="R107" s="110">
        <f>'6.ВС'!R107</f>
        <v>81884</v>
      </c>
      <c r="S107" s="110">
        <f>'6.ВС'!S107</f>
        <v>0</v>
      </c>
      <c r="T107" s="110">
        <f>'6.ВС'!T107</f>
        <v>81884</v>
      </c>
      <c r="U107" s="110">
        <f>'6.ВС'!U107</f>
        <v>0</v>
      </c>
      <c r="V107" s="110"/>
      <c r="W107" s="110"/>
      <c r="X107" s="110"/>
      <c r="Y107" s="110"/>
      <c r="Z107" s="110"/>
      <c r="AA107" s="110"/>
      <c r="AB107" s="110"/>
      <c r="AC107" s="110"/>
      <c r="AD107" s="110">
        <f>'6.ВС'!AE107</f>
        <v>81884</v>
      </c>
      <c r="AE107" s="110">
        <f>'6.ВС'!AF107</f>
        <v>0</v>
      </c>
      <c r="AF107" s="110">
        <f>'6.ВС'!AG107</f>
        <v>81884</v>
      </c>
      <c r="AG107" s="110">
        <f>'6.ВС'!AH107</f>
        <v>0</v>
      </c>
      <c r="AH107" s="110">
        <f>'6.ВС'!AI107</f>
        <v>0</v>
      </c>
      <c r="AI107" s="110">
        <f>'6.ВС'!AJ107</f>
        <v>0</v>
      </c>
      <c r="AJ107" s="110">
        <f>'6.ВС'!AK107</f>
        <v>0</v>
      </c>
      <c r="AK107" s="110">
        <f>'6.ВС'!AL107</f>
        <v>0</v>
      </c>
      <c r="AL107" s="110">
        <f>'6.ВС'!AM107</f>
        <v>81884</v>
      </c>
      <c r="AM107" s="110">
        <f>'6.ВС'!AN107</f>
        <v>0</v>
      </c>
      <c r="AN107" s="110">
        <f>'6.ВС'!AO107</f>
        <v>81884</v>
      </c>
      <c r="AO107" s="110">
        <f>'6.ВС'!AP107</f>
        <v>0</v>
      </c>
      <c r="AP107" s="110"/>
      <c r="AQ107" s="110">
        <f>'6.ВС'!AR107</f>
        <v>81884</v>
      </c>
      <c r="AR107" s="110">
        <f>'6.ВС'!AS107</f>
        <v>0</v>
      </c>
      <c r="AS107" s="110">
        <f>'6.ВС'!AT107</f>
        <v>81884</v>
      </c>
      <c r="AT107" s="110">
        <f>'6.ВС'!AU107</f>
        <v>0</v>
      </c>
      <c r="AU107" s="110">
        <f>'6.ВС'!AV107</f>
        <v>0</v>
      </c>
      <c r="AV107" s="110">
        <f>'6.ВС'!AW107</f>
        <v>0</v>
      </c>
      <c r="AW107" s="110">
        <f>'6.ВС'!AX107</f>
        <v>0</v>
      </c>
      <c r="AX107" s="110">
        <f>'6.ВС'!AY107</f>
        <v>0</v>
      </c>
      <c r="AY107" s="110">
        <f>'6.ВС'!AZ107</f>
        <v>81884</v>
      </c>
      <c r="AZ107" s="110">
        <f>'6.ВС'!BA107</f>
        <v>0</v>
      </c>
      <c r="BA107" s="110">
        <f>'6.ВС'!BB107</f>
        <v>81884</v>
      </c>
      <c r="BB107" s="110">
        <f>'6.ВС'!BC107</f>
        <v>0</v>
      </c>
    </row>
    <row r="108" spans="1:54" s="109" customFormat="1" ht="30" hidden="1" x14ac:dyDescent="0.25">
      <c r="A108" s="155" t="s">
        <v>334</v>
      </c>
      <c r="B108" s="120">
        <v>51</v>
      </c>
      <c r="C108" s="120">
        <v>0</v>
      </c>
      <c r="D108" s="148" t="s">
        <v>220</v>
      </c>
      <c r="E108" s="120">
        <v>851</v>
      </c>
      <c r="F108" s="148" t="s">
        <v>35</v>
      </c>
      <c r="G108" s="148" t="s">
        <v>11</v>
      </c>
      <c r="H108" s="148" t="s">
        <v>302</v>
      </c>
      <c r="I108" s="143"/>
      <c r="J108" s="110">
        <f t="shared" ref="J108:BB109" si="97">J109</f>
        <v>0</v>
      </c>
      <c r="K108" s="110">
        <f t="shared" si="97"/>
        <v>0</v>
      </c>
      <c r="L108" s="110">
        <f t="shared" si="97"/>
        <v>0</v>
      </c>
      <c r="M108" s="110">
        <f t="shared" si="97"/>
        <v>0</v>
      </c>
      <c r="N108" s="110">
        <f t="shared" si="97"/>
        <v>0</v>
      </c>
      <c r="O108" s="110">
        <f t="shared" si="97"/>
        <v>0</v>
      </c>
      <c r="P108" s="110">
        <f t="shared" si="97"/>
        <v>0</v>
      </c>
      <c r="Q108" s="110">
        <f t="shared" si="97"/>
        <v>0</v>
      </c>
      <c r="R108" s="110">
        <f t="shared" si="97"/>
        <v>0</v>
      </c>
      <c r="S108" s="110">
        <f t="shared" si="97"/>
        <v>0</v>
      </c>
      <c r="T108" s="110">
        <f t="shared" si="97"/>
        <v>0</v>
      </c>
      <c r="U108" s="110">
        <f t="shared" si="97"/>
        <v>0</v>
      </c>
      <c r="V108" s="110"/>
      <c r="W108" s="110"/>
      <c r="X108" s="110"/>
      <c r="Y108" s="110"/>
      <c r="Z108" s="110"/>
      <c r="AA108" s="110"/>
      <c r="AB108" s="110"/>
      <c r="AC108" s="110"/>
      <c r="AD108" s="110">
        <f t="shared" si="97"/>
        <v>0</v>
      </c>
      <c r="AE108" s="110">
        <f t="shared" si="97"/>
        <v>0</v>
      </c>
      <c r="AF108" s="110">
        <f t="shared" si="97"/>
        <v>0</v>
      </c>
      <c r="AG108" s="110">
        <f t="shared" si="97"/>
        <v>0</v>
      </c>
      <c r="AH108" s="110">
        <f t="shared" si="97"/>
        <v>0</v>
      </c>
      <c r="AI108" s="110">
        <f t="shared" si="97"/>
        <v>0</v>
      </c>
      <c r="AJ108" s="110">
        <f t="shared" si="97"/>
        <v>0</v>
      </c>
      <c r="AK108" s="110">
        <f t="shared" si="97"/>
        <v>0</v>
      </c>
      <c r="AL108" s="110">
        <f t="shared" si="97"/>
        <v>0</v>
      </c>
      <c r="AM108" s="110">
        <f t="shared" si="97"/>
        <v>0</v>
      </c>
      <c r="AN108" s="110">
        <f t="shared" si="97"/>
        <v>0</v>
      </c>
      <c r="AO108" s="110">
        <f t="shared" si="97"/>
        <v>0</v>
      </c>
      <c r="AP108" s="110"/>
      <c r="AQ108" s="110">
        <f t="shared" si="97"/>
        <v>0</v>
      </c>
      <c r="AR108" s="110">
        <f t="shared" si="97"/>
        <v>0</v>
      </c>
      <c r="AS108" s="110">
        <f t="shared" si="97"/>
        <v>0</v>
      </c>
      <c r="AT108" s="110">
        <f t="shared" si="97"/>
        <v>0</v>
      </c>
      <c r="AU108" s="110">
        <f t="shared" si="97"/>
        <v>0</v>
      </c>
      <c r="AV108" s="110">
        <f t="shared" si="97"/>
        <v>0</v>
      </c>
      <c r="AW108" s="110">
        <f t="shared" si="97"/>
        <v>0</v>
      </c>
      <c r="AX108" s="110">
        <f t="shared" si="97"/>
        <v>0</v>
      </c>
      <c r="AY108" s="110">
        <f t="shared" si="97"/>
        <v>0</v>
      </c>
      <c r="AZ108" s="110">
        <f t="shared" si="97"/>
        <v>0</v>
      </c>
      <c r="BA108" s="110">
        <f t="shared" si="97"/>
        <v>0</v>
      </c>
      <c r="BB108" s="110">
        <f t="shared" si="97"/>
        <v>0</v>
      </c>
    </row>
    <row r="109" spans="1:54" s="109" customFormat="1" ht="45" hidden="1" x14ac:dyDescent="0.25">
      <c r="A109" s="35" t="s">
        <v>92</v>
      </c>
      <c r="B109" s="120">
        <v>51</v>
      </c>
      <c r="C109" s="120">
        <v>0</v>
      </c>
      <c r="D109" s="148" t="s">
        <v>220</v>
      </c>
      <c r="E109" s="120">
        <v>851</v>
      </c>
      <c r="F109" s="148" t="s">
        <v>35</v>
      </c>
      <c r="G109" s="148" t="s">
        <v>11</v>
      </c>
      <c r="H109" s="148" t="s">
        <v>302</v>
      </c>
      <c r="I109" s="143" t="s">
        <v>93</v>
      </c>
      <c r="J109" s="110">
        <f t="shared" si="97"/>
        <v>0</v>
      </c>
      <c r="K109" s="110">
        <f t="shared" si="97"/>
        <v>0</v>
      </c>
      <c r="L109" s="110">
        <f t="shared" si="97"/>
        <v>0</v>
      </c>
      <c r="M109" s="110">
        <f t="shared" si="97"/>
        <v>0</v>
      </c>
      <c r="N109" s="110">
        <f t="shared" si="97"/>
        <v>0</v>
      </c>
      <c r="O109" s="110">
        <f t="shared" si="97"/>
        <v>0</v>
      </c>
      <c r="P109" s="110">
        <f t="shared" si="97"/>
        <v>0</v>
      </c>
      <c r="Q109" s="110">
        <f t="shared" si="97"/>
        <v>0</v>
      </c>
      <c r="R109" s="110">
        <f t="shared" si="97"/>
        <v>0</v>
      </c>
      <c r="S109" s="110">
        <f t="shared" si="97"/>
        <v>0</v>
      </c>
      <c r="T109" s="110">
        <f t="shared" si="97"/>
        <v>0</v>
      </c>
      <c r="U109" s="110">
        <f t="shared" si="97"/>
        <v>0</v>
      </c>
      <c r="V109" s="110"/>
      <c r="W109" s="110"/>
      <c r="X109" s="110"/>
      <c r="Y109" s="110"/>
      <c r="Z109" s="110"/>
      <c r="AA109" s="110"/>
      <c r="AB109" s="110"/>
      <c r="AC109" s="110"/>
      <c r="AD109" s="110">
        <f t="shared" si="97"/>
        <v>0</v>
      </c>
      <c r="AE109" s="110">
        <f t="shared" si="97"/>
        <v>0</v>
      </c>
      <c r="AF109" s="110">
        <f t="shared" si="97"/>
        <v>0</v>
      </c>
      <c r="AG109" s="110">
        <f t="shared" si="97"/>
        <v>0</v>
      </c>
      <c r="AH109" s="110">
        <f t="shared" si="97"/>
        <v>0</v>
      </c>
      <c r="AI109" s="110">
        <f t="shared" si="97"/>
        <v>0</v>
      </c>
      <c r="AJ109" s="110">
        <f t="shared" si="97"/>
        <v>0</v>
      </c>
      <c r="AK109" s="110">
        <f t="shared" si="97"/>
        <v>0</v>
      </c>
      <c r="AL109" s="110">
        <f t="shared" si="97"/>
        <v>0</v>
      </c>
      <c r="AM109" s="110">
        <f t="shared" si="97"/>
        <v>0</v>
      </c>
      <c r="AN109" s="110">
        <f t="shared" si="97"/>
        <v>0</v>
      </c>
      <c r="AO109" s="110">
        <f t="shared" si="97"/>
        <v>0</v>
      </c>
      <c r="AP109" s="110"/>
      <c r="AQ109" s="110">
        <f t="shared" si="97"/>
        <v>0</v>
      </c>
      <c r="AR109" s="110">
        <f t="shared" si="97"/>
        <v>0</v>
      </c>
      <c r="AS109" s="110">
        <f t="shared" si="97"/>
        <v>0</v>
      </c>
      <c r="AT109" s="110">
        <f t="shared" si="97"/>
        <v>0</v>
      </c>
      <c r="AU109" s="110">
        <f t="shared" si="97"/>
        <v>0</v>
      </c>
      <c r="AV109" s="110">
        <f t="shared" si="97"/>
        <v>0</v>
      </c>
      <c r="AW109" s="110">
        <f t="shared" si="97"/>
        <v>0</v>
      </c>
      <c r="AX109" s="110">
        <f t="shared" si="97"/>
        <v>0</v>
      </c>
      <c r="AY109" s="110">
        <f t="shared" si="97"/>
        <v>0</v>
      </c>
      <c r="AZ109" s="110">
        <f t="shared" si="97"/>
        <v>0</v>
      </c>
      <c r="BA109" s="110">
        <f t="shared" si="97"/>
        <v>0</v>
      </c>
      <c r="BB109" s="110">
        <f t="shared" si="97"/>
        <v>0</v>
      </c>
    </row>
    <row r="110" spans="1:54" s="109" customFormat="1" hidden="1" x14ac:dyDescent="0.25">
      <c r="A110" s="35" t="s">
        <v>94</v>
      </c>
      <c r="B110" s="120">
        <v>51</v>
      </c>
      <c r="C110" s="120">
        <v>0</v>
      </c>
      <c r="D110" s="148" t="s">
        <v>220</v>
      </c>
      <c r="E110" s="120">
        <v>851</v>
      </c>
      <c r="F110" s="148" t="s">
        <v>35</v>
      </c>
      <c r="G110" s="148" t="s">
        <v>11</v>
      </c>
      <c r="H110" s="148" t="s">
        <v>302</v>
      </c>
      <c r="I110" s="143" t="s">
        <v>95</v>
      </c>
      <c r="J110" s="110">
        <f>'6.ВС'!J120</f>
        <v>0</v>
      </c>
      <c r="K110" s="110">
        <f>'6.ВС'!K120</f>
        <v>0</v>
      </c>
      <c r="L110" s="110">
        <f>'6.ВС'!L120</f>
        <v>0</v>
      </c>
      <c r="M110" s="110">
        <f>'6.ВС'!M120</f>
        <v>0</v>
      </c>
      <c r="N110" s="110">
        <f>'6.ВС'!N120</f>
        <v>0</v>
      </c>
      <c r="O110" s="110">
        <f>'6.ВС'!O120</f>
        <v>0</v>
      </c>
      <c r="P110" s="110">
        <f>'6.ВС'!P120</f>
        <v>0</v>
      </c>
      <c r="Q110" s="110">
        <f>'6.ВС'!Q120</f>
        <v>0</v>
      </c>
      <c r="R110" s="110">
        <f>'6.ВС'!R120</f>
        <v>0</v>
      </c>
      <c r="S110" s="110">
        <f>'6.ВС'!S120</f>
        <v>0</v>
      </c>
      <c r="T110" s="110">
        <f>'6.ВС'!T120</f>
        <v>0</v>
      </c>
      <c r="U110" s="110">
        <f>'6.ВС'!U120</f>
        <v>0</v>
      </c>
      <c r="V110" s="110"/>
      <c r="W110" s="110"/>
      <c r="X110" s="110"/>
      <c r="Y110" s="110"/>
      <c r="Z110" s="110"/>
      <c r="AA110" s="110"/>
      <c r="AB110" s="110"/>
      <c r="AC110" s="110"/>
      <c r="AD110" s="110">
        <f>'6.ВС'!AE120</f>
        <v>0</v>
      </c>
      <c r="AE110" s="110">
        <f>'6.ВС'!AF120</f>
        <v>0</v>
      </c>
      <c r="AF110" s="110">
        <f>'6.ВС'!AG120</f>
        <v>0</v>
      </c>
      <c r="AG110" s="110">
        <f>'6.ВС'!AH120</f>
        <v>0</v>
      </c>
      <c r="AH110" s="110">
        <f>'6.ВС'!AI120</f>
        <v>0</v>
      </c>
      <c r="AI110" s="110">
        <f>'6.ВС'!AJ120</f>
        <v>0</v>
      </c>
      <c r="AJ110" s="110">
        <f>'6.ВС'!AK120</f>
        <v>0</v>
      </c>
      <c r="AK110" s="110">
        <f>'6.ВС'!AL120</f>
        <v>0</v>
      </c>
      <c r="AL110" s="110">
        <f>'6.ВС'!AM120</f>
        <v>0</v>
      </c>
      <c r="AM110" s="110">
        <f>'6.ВС'!AN120</f>
        <v>0</v>
      </c>
      <c r="AN110" s="110">
        <f>'6.ВС'!AO120</f>
        <v>0</v>
      </c>
      <c r="AO110" s="110">
        <f>'6.ВС'!AP120</f>
        <v>0</v>
      </c>
      <c r="AP110" s="110"/>
      <c r="AQ110" s="110">
        <f>'6.ВС'!AR120</f>
        <v>0</v>
      </c>
      <c r="AR110" s="110">
        <f>'6.ВС'!AS120</f>
        <v>0</v>
      </c>
      <c r="AS110" s="110">
        <f>'6.ВС'!AT120</f>
        <v>0</v>
      </c>
      <c r="AT110" s="110">
        <f>'6.ВС'!AU120</f>
        <v>0</v>
      </c>
      <c r="AU110" s="110">
        <f>'6.ВС'!AV120</f>
        <v>0</v>
      </c>
      <c r="AV110" s="110">
        <f>'6.ВС'!AW120</f>
        <v>0</v>
      </c>
      <c r="AW110" s="110">
        <f>'6.ВС'!AX120</f>
        <v>0</v>
      </c>
      <c r="AX110" s="110">
        <f>'6.ВС'!AY120</f>
        <v>0</v>
      </c>
      <c r="AY110" s="110">
        <f>'6.ВС'!AZ120</f>
        <v>0</v>
      </c>
      <c r="AZ110" s="110">
        <f>'6.ВС'!BA120</f>
        <v>0</v>
      </c>
      <c r="BA110" s="110">
        <f>'6.ВС'!BB120</f>
        <v>0</v>
      </c>
      <c r="BB110" s="110">
        <f>'6.ВС'!BC120</f>
        <v>0</v>
      </c>
    </row>
    <row r="111" spans="1:54" s="150" customFormat="1" ht="63" hidden="1" customHeight="1" x14ac:dyDescent="0.25">
      <c r="A111" s="155" t="s">
        <v>339</v>
      </c>
      <c r="B111" s="120">
        <v>51</v>
      </c>
      <c r="C111" s="120">
        <v>0</v>
      </c>
      <c r="D111" s="143" t="s">
        <v>220</v>
      </c>
      <c r="E111" s="120">
        <v>851</v>
      </c>
      <c r="F111" s="148" t="s">
        <v>35</v>
      </c>
      <c r="G111" s="148" t="s">
        <v>56</v>
      </c>
      <c r="H111" s="148" t="s">
        <v>212</v>
      </c>
      <c r="I111" s="143"/>
      <c r="J111" s="110">
        <f t="shared" ref="J111:BB112" si="98">J112</f>
        <v>1591366.71</v>
      </c>
      <c r="K111" s="110">
        <f t="shared" si="98"/>
        <v>1493001</v>
      </c>
      <c r="L111" s="110">
        <f t="shared" si="98"/>
        <v>98365.71</v>
      </c>
      <c r="M111" s="110">
        <f t="shared" si="98"/>
        <v>0</v>
      </c>
      <c r="N111" s="110">
        <f t="shared" si="98"/>
        <v>0</v>
      </c>
      <c r="O111" s="110">
        <f t="shared" si="98"/>
        <v>0</v>
      </c>
      <c r="P111" s="110">
        <f t="shared" si="98"/>
        <v>0</v>
      </c>
      <c r="Q111" s="110">
        <f t="shared" si="98"/>
        <v>0</v>
      </c>
      <c r="R111" s="110">
        <f t="shared" si="98"/>
        <v>1591366.71</v>
      </c>
      <c r="S111" s="110">
        <f t="shared" si="98"/>
        <v>1493001</v>
      </c>
      <c r="T111" s="110">
        <f t="shared" si="98"/>
        <v>98365.71</v>
      </c>
      <c r="U111" s="110">
        <f t="shared" si="98"/>
        <v>0</v>
      </c>
      <c r="V111" s="110"/>
      <c r="W111" s="110"/>
      <c r="X111" s="110"/>
      <c r="Y111" s="110"/>
      <c r="Z111" s="110"/>
      <c r="AA111" s="110"/>
      <c r="AB111" s="110"/>
      <c r="AC111" s="110"/>
      <c r="AD111" s="110">
        <f t="shared" si="98"/>
        <v>11728658.42</v>
      </c>
      <c r="AE111" s="110">
        <f t="shared" si="98"/>
        <v>11137205</v>
      </c>
      <c r="AF111" s="110">
        <f t="shared" si="98"/>
        <v>591453.42000000004</v>
      </c>
      <c r="AG111" s="110">
        <f t="shared" si="98"/>
        <v>0</v>
      </c>
      <c r="AH111" s="110">
        <f t="shared" si="98"/>
        <v>0</v>
      </c>
      <c r="AI111" s="110">
        <f t="shared" si="98"/>
        <v>0</v>
      </c>
      <c r="AJ111" s="110">
        <f t="shared" si="98"/>
        <v>0</v>
      </c>
      <c r="AK111" s="110">
        <f t="shared" si="98"/>
        <v>0</v>
      </c>
      <c r="AL111" s="110">
        <f t="shared" si="98"/>
        <v>11728658.42</v>
      </c>
      <c r="AM111" s="110">
        <f t="shared" si="98"/>
        <v>11137205</v>
      </c>
      <c r="AN111" s="110">
        <f t="shared" si="98"/>
        <v>591453.42000000004</v>
      </c>
      <c r="AO111" s="110">
        <f t="shared" si="98"/>
        <v>0</v>
      </c>
      <c r="AP111" s="110"/>
      <c r="AQ111" s="110">
        <f t="shared" si="98"/>
        <v>3684211.35</v>
      </c>
      <c r="AR111" s="110">
        <f t="shared" si="98"/>
        <v>3500000</v>
      </c>
      <c r="AS111" s="110">
        <f t="shared" si="98"/>
        <v>184211.35</v>
      </c>
      <c r="AT111" s="110">
        <f t="shared" si="98"/>
        <v>0</v>
      </c>
      <c r="AU111" s="110">
        <f t="shared" si="98"/>
        <v>0</v>
      </c>
      <c r="AV111" s="110">
        <f t="shared" si="98"/>
        <v>0</v>
      </c>
      <c r="AW111" s="110">
        <f t="shared" si="98"/>
        <v>0</v>
      </c>
      <c r="AX111" s="110">
        <f t="shared" si="98"/>
        <v>0</v>
      </c>
      <c r="AY111" s="110">
        <f t="shared" si="98"/>
        <v>3684211.35</v>
      </c>
      <c r="AZ111" s="110">
        <f t="shared" si="98"/>
        <v>3500000</v>
      </c>
      <c r="BA111" s="110">
        <f t="shared" si="98"/>
        <v>184211.35</v>
      </c>
      <c r="BB111" s="110">
        <f t="shared" si="98"/>
        <v>0</v>
      </c>
    </row>
    <row r="112" spans="1:54" s="150" customFormat="1" ht="45" hidden="1" x14ac:dyDescent="0.25">
      <c r="A112" s="35" t="s">
        <v>92</v>
      </c>
      <c r="B112" s="120">
        <v>51</v>
      </c>
      <c r="C112" s="120">
        <v>0</v>
      </c>
      <c r="D112" s="143" t="s">
        <v>220</v>
      </c>
      <c r="E112" s="120">
        <v>851</v>
      </c>
      <c r="F112" s="148" t="s">
        <v>35</v>
      </c>
      <c r="G112" s="148" t="s">
        <v>56</v>
      </c>
      <c r="H112" s="148" t="s">
        <v>212</v>
      </c>
      <c r="I112" s="143" t="s">
        <v>93</v>
      </c>
      <c r="J112" s="110">
        <f t="shared" si="98"/>
        <v>1591366.71</v>
      </c>
      <c r="K112" s="110">
        <f t="shared" si="98"/>
        <v>1493001</v>
      </c>
      <c r="L112" s="110">
        <f t="shared" si="98"/>
        <v>98365.71</v>
      </c>
      <c r="M112" s="110">
        <f t="shared" si="98"/>
        <v>0</v>
      </c>
      <c r="N112" s="110">
        <f t="shared" si="98"/>
        <v>0</v>
      </c>
      <c r="O112" s="110">
        <f t="shared" si="98"/>
        <v>0</v>
      </c>
      <c r="P112" s="110">
        <f t="shared" si="98"/>
        <v>0</v>
      </c>
      <c r="Q112" s="110">
        <f t="shared" si="98"/>
        <v>0</v>
      </c>
      <c r="R112" s="110">
        <f t="shared" si="98"/>
        <v>1591366.71</v>
      </c>
      <c r="S112" s="110">
        <f t="shared" si="98"/>
        <v>1493001</v>
      </c>
      <c r="T112" s="110">
        <f t="shared" si="98"/>
        <v>98365.71</v>
      </c>
      <c r="U112" s="110">
        <f t="shared" si="98"/>
        <v>0</v>
      </c>
      <c r="V112" s="110"/>
      <c r="W112" s="110"/>
      <c r="X112" s="110"/>
      <c r="Y112" s="110"/>
      <c r="Z112" s="110"/>
      <c r="AA112" s="110"/>
      <c r="AB112" s="110"/>
      <c r="AC112" s="110"/>
      <c r="AD112" s="110">
        <f t="shared" si="98"/>
        <v>11728658.42</v>
      </c>
      <c r="AE112" s="110">
        <f t="shared" si="98"/>
        <v>11137205</v>
      </c>
      <c r="AF112" s="110">
        <f t="shared" si="98"/>
        <v>591453.42000000004</v>
      </c>
      <c r="AG112" s="110">
        <f t="shared" si="98"/>
        <v>0</v>
      </c>
      <c r="AH112" s="110">
        <f t="shared" si="98"/>
        <v>0</v>
      </c>
      <c r="AI112" s="110">
        <f t="shared" si="98"/>
        <v>0</v>
      </c>
      <c r="AJ112" s="110">
        <f t="shared" si="98"/>
        <v>0</v>
      </c>
      <c r="AK112" s="110">
        <f t="shared" si="98"/>
        <v>0</v>
      </c>
      <c r="AL112" s="110">
        <f t="shared" si="98"/>
        <v>11728658.42</v>
      </c>
      <c r="AM112" s="110">
        <f t="shared" si="98"/>
        <v>11137205</v>
      </c>
      <c r="AN112" s="110">
        <f t="shared" si="98"/>
        <v>591453.42000000004</v>
      </c>
      <c r="AO112" s="110">
        <f t="shared" si="98"/>
        <v>0</v>
      </c>
      <c r="AP112" s="110"/>
      <c r="AQ112" s="110">
        <f t="shared" si="98"/>
        <v>3684211.35</v>
      </c>
      <c r="AR112" s="110">
        <f t="shared" si="98"/>
        <v>3500000</v>
      </c>
      <c r="AS112" s="110">
        <f t="shared" si="98"/>
        <v>184211.35</v>
      </c>
      <c r="AT112" s="110">
        <f t="shared" si="98"/>
        <v>0</v>
      </c>
      <c r="AU112" s="110">
        <f t="shared" si="98"/>
        <v>0</v>
      </c>
      <c r="AV112" s="110">
        <f t="shared" si="98"/>
        <v>0</v>
      </c>
      <c r="AW112" s="110">
        <f t="shared" si="98"/>
        <v>0</v>
      </c>
      <c r="AX112" s="110">
        <f t="shared" si="98"/>
        <v>0</v>
      </c>
      <c r="AY112" s="110">
        <f t="shared" si="98"/>
        <v>3684211.35</v>
      </c>
      <c r="AZ112" s="110">
        <f t="shared" si="98"/>
        <v>3500000</v>
      </c>
      <c r="BA112" s="110">
        <f t="shared" si="98"/>
        <v>184211.35</v>
      </c>
      <c r="BB112" s="110">
        <f t="shared" si="98"/>
        <v>0</v>
      </c>
    </row>
    <row r="113" spans="1:54" s="150" customFormat="1" hidden="1" x14ac:dyDescent="0.25">
      <c r="A113" s="35" t="s">
        <v>94</v>
      </c>
      <c r="B113" s="120">
        <v>51</v>
      </c>
      <c r="C113" s="120">
        <v>0</v>
      </c>
      <c r="D113" s="143" t="s">
        <v>220</v>
      </c>
      <c r="E113" s="120">
        <v>851</v>
      </c>
      <c r="F113" s="148" t="s">
        <v>35</v>
      </c>
      <c r="G113" s="148" t="s">
        <v>56</v>
      </c>
      <c r="H113" s="148" t="s">
        <v>212</v>
      </c>
      <c r="I113" s="143" t="s">
        <v>95</v>
      </c>
      <c r="J113" s="110">
        <f>'6.ВС'!J123</f>
        <v>1591366.71</v>
      </c>
      <c r="K113" s="110">
        <f>'6.ВС'!K123</f>
        <v>1493001</v>
      </c>
      <c r="L113" s="110">
        <f>'6.ВС'!L123</f>
        <v>98365.71</v>
      </c>
      <c r="M113" s="110">
        <f>'6.ВС'!M123</f>
        <v>0</v>
      </c>
      <c r="N113" s="110">
        <f>'6.ВС'!N123</f>
        <v>0</v>
      </c>
      <c r="O113" s="110">
        <f>'6.ВС'!O123</f>
        <v>0</v>
      </c>
      <c r="P113" s="110">
        <f>'6.ВС'!P123</f>
        <v>0</v>
      </c>
      <c r="Q113" s="110">
        <f>'6.ВС'!Q123</f>
        <v>0</v>
      </c>
      <c r="R113" s="110">
        <f>'6.ВС'!R123</f>
        <v>1591366.71</v>
      </c>
      <c r="S113" s="110">
        <f>'6.ВС'!S123</f>
        <v>1493001</v>
      </c>
      <c r="T113" s="110">
        <f>'6.ВС'!T123</f>
        <v>98365.71</v>
      </c>
      <c r="U113" s="110">
        <f>'6.ВС'!U123</f>
        <v>0</v>
      </c>
      <c r="V113" s="110"/>
      <c r="W113" s="110"/>
      <c r="X113" s="110"/>
      <c r="Y113" s="110"/>
      <c r="Z113" s="110"/>
      <c r="AA113" s="110"/>
      <c r="AB113" s="110"/>
      <c r="AC113" s="110"/>
      <c r="AD113" s="110">
        <f>'6.ВС'!AE123</f>
        <v>11728658.42</v>
      </c>
      <c r="AE113" s="110">
        <f>'6.ВС'!AF123</f>
        <v>11137205</v>
      </c>
      <c r="AF113" s="110">
        <f>'6.ВС'!AG123</f>
        <v>591453.42000000004</v>
      </c>
      <c r="AG113" s="110">
        <f>'6.ВС'!AH123</f>
        <v>0</v>
      </c>
      <c r="AH113" s="110">
        <f>'6.ВС'!AI123</f>
        <v>0</v>
      </c>
      <c r="AI113" s="110">
        <f>'6.ВС'!AJ123</f>
        <v>0</v>
      </c>
      <c r="AJ113" s="110">
        <f>'6.ВС'!AK123</f>
        <v>0</v>
      </c>
      <c r="AK113" s="110">
        <f>'6.ВС'!AL123</f>
        <v>0</v>
      </c>
      <c r="AL113" s="110">
        <f>'6.ВС'!AM123</f>
        <v>11728658.42</v>
      </c>
      <c r="AM113" s="110">
        <f>'6.ВС'!AN123</f>
        <v>11137205</v>
      </c>
      <c r="AN113" s="110">
        <f>'6.ВС'!AO123</f>
        <v>591453.42000000004</v>
      </c>
      <c r="AO113" s="110">
        <f>'6.ВС'!AP123</f>
        <v>0</v>
      </c>
      <c r="AP113" s="110"/>
      <c r="AQ113" s="110">
        <f>'6.ВС'!AR123</f>
        <v>3684211.35</v>
      </c>
      <c r="AR113" s="110">
        <f>'6.ВС'!AS123</f>
        <v>3500000</v>
      </c>
      <c r="AS113" s="110">
        <f>'6.ВС'!AT123</f>
        <v>184211.35</v>
      </c>
      <c r="AT113" s="110">
        <f>'6.ВС'!AU123</f>
        <v>0</v>
      </c>
      <c r="AU113" s="110">
        <f>'6.ВС'!AV123</f>
        <v>0</v>
      </c>
      <c r="AV113" s="110">
        <f>'6.ВС'!AW123</f>
        <v>0</v>
      </c>
      <c r="AW113" s="110">
        <f>'6.ВС'!AX123</f>
        <v>0</v>
      </c>
      <c r="AX113" s="110">
        <f>'6.ВС'!AY123</f>
        <v>0</v>
      </c>
      <c r="AY113" s="110">
        <f>'6.ВС'!AZ123</f>
        <v>3684211.35</v>
      </c>
      <c r="AZ113" s="110">
        <f>'6.ВС'!BA123</f>
        <v>3500000</v>
      </c>
      <c r="BA113" s="110">
        <f>'6.ВС'!BB123</f>
        <v>184211.35</v>
      </c>
      <c r="BB113" s="110">
        <f>'6.ВС'!BC123</f>
        <v>0</v>
      </c>
    </row>
    <row r="114" spans="1:54" s="150" customFormat="1" ht="35.25" hidden="1" customHeight="1" x14ac:dyDescent="0.25">
      <c r="A114" s="155" t="s">
        <v>414</v>
      </c>
      <c r="B114" s="120">
        <v>51</v>
      </c>
      <c r="C114" s="120">
        <v>0</v>
      </c>
      <c r="D114" s="143" t="s">
        <v>220</v>
      </c>
      <c r="E114" s="120">
        <v>851</v>
      </c>
      <c r="F114" s="148" t="s">
        <v>35</v>
      </c>
      <c r="G114" s="148" t="s">
        <v>56</v>
      </c>
      <c r="H114" s="148" t="s">
        <v>423</v>
      </c>
      <c r="I114" s="143"/>
      <c r="J114" s="110">
        <f t="shared" ref="J114:BB115" si="99">J115</f>
        <v>315789.46999999997</v>
      </c>
      <c r="K114" s="110">
        <f t="shared" si="99"/>
        <v>300000</v>
      </c>
      <c r="L114" s="110">
        <f t="shared" si="99"/>
        <v>15789.47</v>
      </c>
      <c r="M114" s="110">
        <f t="shared" si="99"/>
        <v>0</v>
      </c>
      <c r="N114" s="110">
        <f t="shared" si="99"/>
        <v>0</v>
      </c>
      <c r="O114" s="110">
        <f t="shared" si="99"/>
        <v>0</v>
      </c>
      <c r="P114" s="110">
        <f t="shared" si="99"/>
        <v>0</v>
      </c>
      <c r="Q114" s="110">
        <f t="shared" si="99"/>
        <v>0</v>
      </c>
      <c r="R114" s="110">
        <f t="shared" si="99"/>
        <v>315789.46999999997</v>
      </c>
      <c r="S114" s="110">
        <f t="shared" si="99"/>
        <v>300000</v>
      </c>
      <c r="T114" s="110">
        <f t="shared" si="99"/>
        <v>15789.47</v>
      </c>
      <c r="U114" s="110">
        <f t="shared" si="99"/>
        <v>0</v>
      </c>
      <c r="V114" s="110"/>
      <c r="W114" s="110"/>
      <c r="X114" s="110"/>
      <c r="Y114" s="110"/>
      <c r="Z114" s="110"/>
      <c r="AA114" s="110"/>
      <c r="AB114" s="110"/>
      <c r="AC114" s="110"/>
      <c r="AD114" s="110">
        <f t="shared" si="99"/>
        <v>0</v>
      </c>
      <c r="AE114" s="110">
        <f t="shared" si="99"/>
        <v>0</v>
      </c>
      <c r="AF114" s="110">
        <f t="shared" si="99"/>
        <v>0</v>
      </c>
      <c r="AG114" s="110">
        <f t="shared" si="99"/>
        <v>0</v>
      </c>
      <c r="AH114" s="110">
        <f t="shared" si="99"/>
        <v>0</v>
      </c>
      <c r="AI114" s="110">
        <f t="shared" si="99"/>
        <v>0</v>
      </c>
      <c r="AJ114" s="110">
        <f t="shared" si="99"/>
        <v>0</v>
      </c>
      <c r="AK114" s="110">
        <f t="shared" si="99"/>
        <v>0</v>
      </c>
      <c r="AL114" s="110">
        <f t="shared" si="99"/>
        <v>0</v>
      </c>
      <c r="AM114" s="110">
        <f t="shared" si="99"/>
        <v>0</v>
      </c>
      <c r="AN114" s="110">
        <f t="shared" si="99"/>
        <v>0</v>
      </c>
      <c r="AO114" s="110">
        <f t="shared" si="99"/>
        <v>0</v>
      </c>
      <c r="AP114" s="110"/>
      <c r="AQ114" s="110">
        <f t="shared" si="99"/>
        <v>526315.79</v>
      </c>
      <c r="AR114" s="110">
        <f t="shared" si="99"/>
        <v>500000</v>
      </c>
      <c r="AS114" s="110">
        <f t="shared" si="99"/>
        <v>26315.79</v>
      </c>
      <c r="AT114" s="110">
        <f t="shared" si="99"/>
        <v>0</v>
      </c>
      <c r="AU114" s="110">
        <f t="shared" si="99"/>
        <v>0</v>
      </c>
      <c r="AV114" s="110">
        <f t="shared" si="99"/>
        <v>0</v>
      </c>
      <c r="AW114" s="110">
        <f t="shared" si="99"/>
        <v>0</v>
      </c>
      <c r="AX114" s="110">
        <f t="shared" si="99"/>
        <v>0</v>
      </c>
      <c r="AY114" s="110">
        <f t="shared" si="99"/>
        <v>526315.79</v>
      </c>
      <c r="AZ114" s="110">
        <f t="shared" si="99"/>
        <v>500000</v>
      </c>
      <c r="BA114" s="110">
        <f t="shared" si="99"/>
        <v>26315.79</v>
      </c>
      <c r="BB114" s="110">
        <f t="shared" si="99"/>
        <v>0</v>
      </c>
    </row>
    <row r="115" spans="1:54" s="150" customFormat="1" ht="60" hidden="1" x14ac:dyDescent="0.25">
      <c r="A115" s="35" t="s">
        <v>22</v>
      </c>
      <c r="B115" s="120">
        <v>51</v>
      </c>
      <c r="C115" s="120">
        <v>0</v>
      </c>
      <c r="D115" s="143" t="s">
        <v>220</v>
      </c>
      <c r="E115" s="120">
        <v>851</v>
      </c>
      <c r="F115" s="148" t="s">
        <v>35</v>
      </c>
      <c r="G115" s="148" t="s">
        <v>56</v>
      </c>
      <c r="H115" s="148" t="s">
        <v>423</v>
      </c>
      <c r="I115" s="143" t="s">
        <v>93</v>
      </c>
      <c r="J115" s="110">
        <f t="shared" si="99"/>
        <v>315789.46999999997</v>
      </c>
      <c r="K115" s="110">
        <f t="shared" si="99"/>
        <v>300000</v>
      </c>
      <c r="L115" s="110">
        <f t="shared" si="99"/>
        <v>15789.47</v>
      </c>
      <c r="M115" s="110">
        <f t="shared" si="99"/>
        <v>0</v>
      </c>
      <c r="N115" s="110">
        <f t="shared" si="99"/>
        <v>0</v>
      </c>
      <c r="O115" s="110">
        <f t="shared" si="99"/>
        <v>0</v>
      </c>
      <c r="P115" s="110">
        <f t="shared" si="99"/>
        <v>0</v>
      </c>
      <c r="Q115" s="110">
        <f t="shared" si="99"/>
        <v>0</v>
      </c>
      <c r="R115" s="110">
        <f t="shared" si="99"/>
        <v>315789.46999999997</v>
      </c>
      <c r="S115" s="110">
        <f t="shared" si="99"/>
        <v>300000</v>
      </c>
      <c r="T115" s="110">
        <f t="shared" si="99"/>
        <v>15789.47</v>
      </c>
      <c r="U115" s="110">
        <f t="shared" si="99"/>
        <v>0</v>
      </c>
      <c r="V115" s="110"/>
      <c r="W115" s="110"/>
      <c r="X115" s="110"/>
      <c r="Y115" s="110"/>
      <c r="Z115" s="110"/>
      <c r="AA115" s="110"/>
      <c r="AB115" s="110"/>
      <c r="AC115" s="110"/>
      <c r="AD115" s="110">
        <f t="shared" si="99"/>
        <v>0</v>
      </c>
      <c r="AE115" s="110">
        <f t="shared" si="99"/>
        <v>0</v>
      </c>
      <c r="AF115" s="110">
        <f t="shared" si="99"/>
        <v>0</v>
      </c>
      <c r="AG115" s="110">
        <f t="shared" si="99"/>
        <v>0</v>
      </c>
      <c r="AH115" s="110">
        <f t="shared" si="99"/>
        <v>0</v>
      </c>
      <c r="AI115" s="110">
        <f t="shared" si="99"/>
        <v>0</v>
      </c>
      <c r="AJ115" s="110">
        <f t="shared" si="99"/>
        <v>0</v>
      </c>
      <c r="AK115" s="110">
        <f t="shared" si="99"/>
        <v>0</v>
      </c>
      <c r="AL115" s="110">
        <f t="shared" si="99"/>
        <v>0</v>
      </c>
      <c r="AM115" s="110">
        <f t="shared" si="99"/>
        <v>0</v>
      </c>
      <c r="AN115" s="110">
        <f t="shared" si="99"/>
        <v>0</v>
      </c>
      <c r="AO115" s="110">
        <f t="shared" si="99"/>
        <v>0</v>
      </c>
      <c r="AP115" s="110"/>
      <c r="AQ115" s="110">
        <f t="shared" si="99"/>
        <v>526315.79</v>
      </c>
      <c r="AR115" s="110">
        <f t="shared" si="99"/>
        <v>500000</v>
      </c>
      <c r="AS115" s="110">
        <f t="shared" si="99"/>
        <v>26315.79</v>
      </c>
      <c r="AT115" s="110">
        <f t="shared" si="99"/>
        <v>0</v>
      </c>
      <c r="AU115" s="110">
        <f t="shared" si="99"/>
        <v>0</v>
      </c>
      <c r="AV115" s="110">
        <f t="shared" si="99"/>
        <v>0</v>
      </c>
      <c r="AW115" s="110">
        <f t="shared" si="99"/>
        <v>0</v>
      </c>
      <c r="AX115" s="110">
        <f t="shared" si="99"/>
        <v>0</v>
      </c>
      <c r="AY115" s="110">
        <f t="shared" si="99"/>
        <v>526315.79</v>
      </c>
      <c r="AZ115" s="110">
        <f t="shared" si="99"/>
        <v>500000</v>
      </c>
      <c r="BA115" s="110">
        <f t="shared" si="99"/>
        <v>26315.79</v>
      </c>
      <c r="BB115" s="110">
        <f t="shared" si="99"/>
        <v>0</v>
      </c>
    </row>
    <row r="116" spans="1:54" s="150" customFormat="1" ht="60" hidden="1" x14ac:dyDescent="0.25">
      <c r="A116" s="35" t="s">
        <v>9</v>
      </c>
      <c r="B116" s="120">
        <v>51</v>
      </c>
      <c r="C116" s="120">
        <v>0</v>
      </c>
      <c r="D116" s="143" t="s">
        <v>220</v>
      </c>
      <c r="E116" s="120">
        <v>851</v>
      </c>
      <c r="F116" s="148" t="s">
        <v>35</v>
      </c>
      <c r="G116" s="148" t="s">
        <v>56</v>
      </c>
      <c r="H116" s="148" t="s">
        <v>423</v>
      </c>
      <c r="I116" s="143" t="s">
        <v>95</v>
      </c>
      <c r="J116" s="110">
        <f>'6.ВС'!J126</f>
        <v>315789.46999999997</v>
      </c>
      <c r="K116" s="110">
        <f>'6.ВС'!K126</f>
        <v>300000</v>
      </c>
      <c r="L116" s="110">
        <f>'6.ВС'!L126</f>
        <v>15789.47</v>
      </c>
      <c r="M116" s="110">
        <f>'6.ВС'!M126</f>
        <v>0</v>
      </c>
      <c r="N116" s="110">
        <f>'6.ВС'!N126</f>
        <v>0</v>
      </c>
      <c r="O116" s="110">
        <f>'6.ВС'!O126</f>
        <v>0</v>
      </c>
      <c r="P116" s="110">
        <f>'6.ВС'!P126</f>
        <v>0</v>
      </c>
      <c r="Q116" s="110">
        <f>'6.ВС'!Q126</f>
        <v>0</v>
      </c>
      <c r="R116" s="110">
        <f>'6.ВС'!R126</f>
        <v>315789.46999999997</v>
      </c>
      <c r="S116" s="110">
        <f>'6.ВС'!S126</f>
        <v>300000</v>
      </c>
      <c r="T116" s="110">
        <f>'6.ВС'!T126</f>
        <v>15789.47</v>
      </c>
      <c r="U116" s="110">
        <f>'6.ВС'!U126</f>
        <v>0</v>
      </c>
      <c r="V116" s="110"/>
      <c r="W116" s="110"/>
      <c r="X116" s="110"/>
      <c r="Y116" s="110"/>
      <c r="Z116" s="110"/>
      <c r="AA116" s="110"/>
      <c r="AB116" s="110"/>
      <c r="AC116" s="110"/>
      <c r="AD116" s="110">
        <f>'6.ВС'!AE126</f>
        <v>0</v>
      </c>
      <c r="AE116" s="110">
        <f>'6.ВС'!AF126</f>
        <v>0</v>
      </c>
      <c r="AF116" s="110">
        <f>'6.ВС'!AG126</f>
        <v>0</v>
      </c>
      <c r="AG116" s="110">
        <f>'6.ВС'!AH126</f>
        <v>0</v>
      </c>
      <c r="AH116" s="110">
        <f>'6.ВС'!AI126</f>
        <v>0</v>
      </c>
      <c r="AI116" s="110">
        <f>'6.ВС'!AJ126</f>
        <v>0</v>
      </c>
      <c r="AJ116" s="110">
        <f>'6.ВС'!AK126</f>
        <v>0</v>
      </c>
      <c r="AK116" s="110">
        <f>'6.ВС'!AL126</f>
        <v>0</v>
      </c>
      <c r="AL116" s="110">
        <f>'6.ВС'!AM126</f>
        <v>0</v>
      </c>
      <c r="AM116" s="110">
        <f>'6.ВС'!AN126</f>
        <v>0</v>
      </c>
      <c r="AN116" s="110">
        <f>'6.ВС'!AO126</f>
        <v>0</v>
      </c>
      <c r="AO116" s="110">
        <f>'6.ВС'!AP126</f>
        <v>0</v>
      </c>
      <c r="AP116" s="110"/>
      <c r="AQ116" s="110">
        <f>'6.ВС'!AR126</f>
        <v>526315.79</v>
      </c>
      <c r="AR116" s="110">
        <f>'6.ВС'!AS126</f>
        <v>500000</v>
      </c>
      <c r="AS116" s="110">
        <f>'6.ВС'!AT126</f>
        <v>26315.79</v>
      </c>
      <c r="AT116" s="110">
        <f>'6.ВС'!AU126</f>
        <v>0</v>
      </c>
      <c r="AU116" s="110">
        <f>'6.ВС'!AV126</f>
        <v>0</v>
      </c>
      <c r="AV116" s="110">
        <f>'6.ВС'!AW126</f>
        <v>0</v>
      </c>
      <c r="AW116" s="110">
        <f>'6.ВС'!AX126</f>
        <v>0</v>
      </c>
      <c r="AX116" s="110">
        <f>'6.ВС'!AY126</f>
        <v>0</v>
      </c>
      <c r="AY116" s="110">
        <f>'6.ВС'!AZ126</f>
        <v>526315.79</v>
      </c>
      <c r="AZ116" s="110">
        <f>'6.ВС'!BA126</f>
        <v>500000</v>
      </c>
      <c r="BA116" s="110">
        <f>'6.ВС'!BB126</f>
        <v>26315.79</v>
      </c>
      <c r="BB116" s="110">
        <f>'6.ВС'!BC126</f>
        <v>0</v>
      </c>
    </row>
    <row r="117" spans="1:54" s="150" customFormat="1" ht="87" hidden="1" customHeight="1" x14ac:dyDescent="0.25">
      <c r="A117" s="158" t="s">
        <v>221</v>
      </c>
      <c r="B117" s="11">
        <v>51</v>
      </c>
      <c r="C117" s="11">
        <v>0</v>
      </c>
      <c r="D117" s="25" t="s">
        <v>222</v>
      </c>
      <c r="E117" s="11"/>
      <c r="F117" s="25"/>
      <c r="G117" s="25"/>
      <c r="H117" s="25"/>
      <c r="I117" s="25"/>
      <c r="J117" s="26">
        <f t="shared" ref="J117:BB120" si="100">J118</f>
        <v>6640</v>
      </c>
      <c r="K117" s="26">
        <f t="shared" si="100"/>
        <v>6640</v>
      </c>
      <c r="L117" s="26">
        <f t="shared" si="100"/>
        <v>0</v>
      </c>
      <c r="M117" s="26">
        <f t="shared" si="100"/>
        <v>0</v>
      </c>
      <c r="N117" s="26">
        <f t="shared" si="100"/>
        <v>0</v>
      </c>
      <c r="O117" s="26">
        <f t="shared" si="100"/>
        <v>0</v>
      </c>
      <c r="P117" s="26">
        <f t="shared" si="100"/>
        <v>0</v>
      </c>
      <c r="Q117" s="26">
        <f t="shared" si="100"/>
        <v>0</v>
      </c>
      <c r="R117" s="26">
        <f t="shared" si="100"/>
        <v>6640</v>
      </c>
      <c r="S117" s="26">
        <f t="shared" si="100"/>
        <v>6640</v>
      </c>
      <c r="T117" s="26">
        <f t="shared" si="100"/>
        <v>0</v>
      </c>
      <c r="U117" s="26">
        <f t="shared" si="100"/>
        <v>0</v>
      </c>
      <c r="V117" s="26"/>
      <c r="W117" s="26"/>
      <c r="X117" s="26"/>
      <c r="Y117" s="26"/>
      <c r="Z117" s="26"/>
      <c r="AA117" s="26"/>
      <c r="AB117" s="26"/>
      <c r="AC117" s="26"/>
      <c r="AD117" s="26">
        <f t="shared" si="100"/>
        <v>6640</v>
      </c>
      <c r="AE117" s="26">
        <f t="shared" si="100"/>
        <v>6640</v>
      </c>
      <c r="AF117" s="26">
        <f t="shared" si="100"/>
        <v>0</v>
      </c>
      <c r="AG117" s="26">
        <f t="shared" si="100"/>
        <v>0</v>
      </c>
      <c r="AH117" s="26">
        <f t="shared" si="100"/>
        <v>0</v>
      </c>
      <c r="AI117" s="26">
        <f t="shared" si="100"/>
        <v>0</v>
      </c>
      <c r="AJ117" s="26">
        <f t="shared" si="100"/>
        <v>0</v>
      </c>
      <c r="AK117" s="26">
        <f t="shared" si="100"/>
        <v>0</v>
      </c>
      <c r="AL117" s="26">
        <f t="shared" si="100"/>
        <v>6640</v>
      </c>
      <c r="AM117" s="26">
        <f t="shared" si="100"/>
        <v>6640</v>
      </c>
      <c r="AN117" s="26">
        <f t="shared" si="100"/>
        <v>0</v>
      </c>
      <c r="AO117" s="26">
        <f t="shared" si="100"/>
        <v>0</v>
      </c>
      <c r="AP117" s="26"/>
      <c r="AQ117" s="26">
        <f t="shared" si="100"/>
        <v>39214</v>
      </c>
      <c r="AR117" s="26">
        <f t="shared" si="100"/>
        <v>39214</v>
      </c>
      <c r="AS117" s="26">
        <f t="shared" si="100"/>
        <v>0</v>
      </c>
      <c r="AT117" s="26">
        <f t="shared" si="100"/>
        <v>0</v>
      </c>
      <c r="AU117" s="26">
        <f t="shared" si="100"/>
        <v>0</v>
      </c>
      <c r="AV117" s="26">
        <f t="shared" si="100"/>
        <v>0</v>
      </c>
      <c r="AW117" s="26">
        <f t="shared" si="100"/>
        <v>0</v>
      </c>
      <c r="AX117" s="26">
        <f t="shared" si="100"/>
        <v>0</v>
      </c>
      <c r="AY117" s="26">
        <f t="shared" si="100"/>
        <v>39214</v>
      </c>
      <c r="AZ117" s="26">
        <f t="shared" si="100"/>
        <v>39214</v>
      </c>
      <c r="BA117" s="26">
        <f t="shared" si="100"/>
        <v>0</v>
      </c>
      <c r="BB117" s="26">
        <f t="shared" si="100"/>
        <v>0</v>
      </c>
    </row>
    <row r="118" spans="1:54" s="150" customFormat="1" ht="28.5" hidden="1" x14ac:dyDescent="0.25">
      <c r="A118" s="158" t="s">
        <v>6</v>
      </c>
      <c r="B118" s="167">
        <v>51</v>
      </c>
      <c r="C118" s="167">
        <v>0</v>
      </c>
      <c r="D118" s="25" t="s">
        <v>222</v>
      </c>
      <c r="E118" s="167">
        <v>851</v>
      </c>
      <c r="F118" s="25"/>
      <c r="G118" s="25"/>
      <c r="H118" s="25"/>
      <c r="I118" s="143"/>
      <c r="J118" s="169">
        <f t="shared" si="100"/>
        <v>6640</v>
      </c>
      <c r="K118" s="169">
        <f t="shared" si="100"/>
        <v>6640</v>
      </c>
      <c r="L118" s="169">
        <f t="shared" si="100"/>
        <v>0</v>
      </c>
      <c r="M118" s="169">
        <f t="shared" si="100"/>
        <v>0</v>
      </c>
      <c r="N118" s="169">
        <f t="shared" si="100"/>
        <v>0</v>
      </c>
      <c r="O118" s="169">
        <f t="shared" si="100"/>
        <v>0</v>
      </c>
      <c r="P118" s="169">
        <f t="shared" si="100"/>
        <v>0</v>
      </c>
      <c r="Q118" s="169">
        <f t="shared" si="100"/>
        <v>0</v>
      </c>
      <c r="R118" s="169">
        <f t="shared" si="100"/>
        <v>6640</v>
      </c>
      <c r="S118" s="169">
        <f t="shared" si="100"/>
        <v>6640</v>
      </c>
      <c r="T118" s="169">
        <f t="shared" si="100"/>
        <v>0</v>
      </c>
      <c r="U118" s="169">
        <f t="shared" si="100"/>
        <v>0</v>
      </c>
      <c r="V118" s="169"/>
      <c r="W118" s="169"/>
      <c r="X118" s="169"/>
      <c r="Y118" s="169"/>
      <c r="Z118" s="169"/>
      <c r="AA118" s="169"/>
      <c r="AB118" s="169"/>
      <c r="AC118" s="169"/>
      <c r="AD118" s="169">
        <f t="shared" si="100"/>
        <v>6640</v>
      </c>
      <c r="AE118" s="169">
        <f t="shared" si="100"/>
        <v>6640</v>
      </c>
      <c r="AF118" s="169">
        <f t="shared" si="100"/>
        <v>0</v>
      </c>
      <c r="AG118" s="169">
        <f t="shared" si="100"/>
        <v>0</v>
      </c>
      <c r="AH118" s="169">
        <f t="shared" si="100"/>
        <v>0</v>
      </c>
      <c r="AI118" s="169">
        <f t="shared" si="100"/>
        <v>0</v>
      </c>
      <c r="AJ118" s="169">
        <f t="shared" si="100"/>
        <v>0</v>
      </c>
      <c r="AK118" s="169">
        <f t="shared" si="100"/>
        <v>0</v>
      </c>
      <c r="AL118" s="169">
        <f t="shared" si="100"/>
        <v>6640</v>
      </c>
      <c r="AM118" s="169">
        <f t="shared" si="100"/>
        <v>6640</v>
      </c>
      <c r="AN118" s="169">
        <f t="shared" si="100"/>
        <v>0</v>
      </c>
      <c r="AO118" s="169">
        <f t="shared" si="100"/>
        <v>0</v>
      </c>
      <c r="AP118" s="169"/>
      <c r="AQ118" s="169">
        <f t="shared" si="100"/>
        <v>39214</v>
      </c>
      <c r="AR118" s="169">
        <f t="shared" si="100"/>
        <v>39214</v>
      </c>
      <c r="AS118" s="169">
        <f t="shared" si="100"/>
        <v>0</v>
      </c>
      <c r="AT118" s="169">
        <f t="shared" si="100"/>
        <v>0</v>
      </c>
      <c r="AU118" s="169">
        <f t="shared" si="100"/>
        <v>0</v>
      </c>
      <c r="AV118" s="169">
        <f t="shared" si="100"/>
        <v>0</v>
      </c>
      <c r="AW118" s="169">
        <f t="shared" si="100"/>
        <v>0</v>
      </c>
      <c r="AX118" s="169">
        <f t="shared" si="100"/>
        <v>0</v>
      </c>
      <c r="AY118" s="169">
        <f t="shared" si="100"/>
        <v>39214</v>
      </c>
      <c r="AZ118" s="169">
        <f t="shared" si="100"/>
        <v>39214</v>
      </c>
      <c r="BA118" s="169">
        <f t="shared" si="100"/>
        <v>0</v>
      </c>
      <c r="BB118" s="169">
        <f t="shared" si="100"/>
        <v>0</v>
      </c>
    </row>
    <row r="119" spans="1:54" s="150" customFormat="1" ht="91.5" hidden="1" customHeight="1" x14ac:dyDescent="0.25">
      <c r="A119" s="155" t="s">
        <v>223</v>
      </c>
      <c r="B119" s="120">
        <v>51</v>
      </c>
      <c r="C119" s="120">
        <v>0</v>
      </c>
      <c r="D119" s="143" t="s">
        <v>222</v>
      </c>
      <c r="E119" s="120">
        <v>851</v>
      </c>
      <c r="F119" s="143" t="s">
        <v>11</v>
      </c>
      <c r="G119" s="143" t="s">
        <v>35</v>
      </c>
      <c r="H119" s="143" t="s">
        <v>224</v>
      </c>
      <c r="I119" s="143"/>
      <c r="J119" s="110">
        <f t="shared" si="100"/>
        <v>6640</v>
      </c>
      <c r="K119" s="110">
        <f t="shared" si="100"/>
        <v>6640</v>
      </c>
      <c r="L119" s="110">
        <f t="shared" si="100"/>
        <v>0</v>
      </c>
      <c r="M119" s="110">
        <f t="shared" si="100"/>
        <v>0</v>
      </c>
      <c r="N119" s="110">
        <f t="shared" si="100"/>
        <v>0</v>
      </c>
      <c r="O119" s="110">
        <f t="shared" si="100"/>
        <v>0</v>
      </c>
      <c r="P119" s="110">
        <f t="shared" si="100"/>
        <v>0</v>
      </c>
      <c r="Q119" s="110">
        <f t="shared" si="100"/>
        <v>0</v>
      </c>
      <c r="R119" s="110">
        <f t="shared" si="100"/>
        <v>6640</v>
      </c>
      <c r="S119" s="110">
        <f t="shared" si="100"/>
        <v>6640</v>
      </c>
      <c r="T119" s="110">
        <f t="shared" si="100"/>
        <v>0</v>
      </c>
      <c r="U119" s="110">
        <f t="shared" si="100"/>
        <v>0</v>
      </c>
      <c r="V119" s="110"/>
      <c r="W119" s="110"/>
      <c r="X119" s="110"/>
      <c r="Y119" s="110"/>
      <c r="Z119" s="110"/>
      <c r="AA119" s="110"/>
      <c r="AB119" s="110"/>
      <c r="AC119" s="110"/>
      <c r="AD119" s="110">
        <f t="shared" si="100"/>
        <v>6640</v>
      </c>
      <c r="AE119" s="110">
        <f t="shared" si="100"/>
        <v>6640</v>
      </c>
      <c r="AF119" s="110">
        <f t="shared" si="100"/>
        <v>0</v>
      </c>
      <c r="AG119" s="110">
        <f t="shared" si="100"/>
        <v>0</v>
      </c>
      <c r="AH119" s="110">
        <f t="shared" si="100"/>
        <v>0</v>
      </c>
      <c r="AI119" s="110">
        <f t="shared" si="100"/>
        <v>0</v>
      </c>
      <c r="AJ119" s="110">
        <f t="shared" si="100"/>
        <v>0</v>
      </c>
      <c r="AK119" s="110">
        <f t="shared" si="100"/>
        <v>0</v>
      </c>
      <c r="AL119" s="110">
        <f t="shared" si="100"/>
        <v>6640</v>
      </c>
      <c r="AM119" s="110">
        <f t="shared" si="100"/>
        <v>6640</v>
      </c>
      <c r="AN119" s="110">
        <f t="shared" si="100"/>
        <v>0</v>
      </c>
      <c r="AO119" s="110">
        <f t="shared" si="100"/>
        <v>0</v>
      </c>
      <c r="AP119" s="110"/>
      <c r="AQ119" s="110">
        <f t="shared" si="100"/>
        <v>39214</v>
      </c>
      <c r="AR119" s="110">
        <f t="shared" si="100"/>
        <v>39214</v>
      </c>
      <c r="AS119" s="110">
        <f t="shared" si="100"/>
        <v>0</v>
      </c>
      <c r="AT119" s="110">
        <f t="shared" si="100"/>
        <v>0</v>
      </c>
      <c r="AU119" s="110">
        <f t="shared" si="100"/>
        <v>0</v>
      </c>
      <c r="AV119" s="110">
        <f t="shared" si="100"/>
        <v>0</v>
      </c>
      <c r="AW119" s="110">
        <f t="shared" si="100"/>
        <v>0</v>
      </c>
      <c r="AX119" s="110">
        <f t="shared" si="100"/>
        <v>0</v>
      </c>
      <c r="AY119" s="110">
        <f t="shared" si="100"/>
        <v>39214</v>
      </c>
      <c r="AZ119" s="110">
        <f t="shared" si="100"/>
        <v>39214</v>
      </c>
      <c r="BA119" s="110">
        <f t="shared" si="100"/>
        <v>0</v>
      </c>
      <c r="BB119" s="110">
        <f t="shared" si="100"/>
        <v>0</v>
      </c>
    </row>
    <row r="120" spans="1:54" s="185" customFormat="1" ht="48" hidden="1" customHeight="1" x14ac:dyDescent="0.25">
      <c r="A120" s="35" t="s">
        <v>22</v>
      </c>
      <c r="B120" s="120">
        <v>51</v>
      </c>
      <c r="C120" s="120">
        <v>0</v>
      </c>
      <c r="D120" s="143" t="s">
        <v>222</v>
      </c>
      <c r="E120" s="120">
        <v>851</v>
      </c>
      <c r="F120" s="143" t="s">
        <v>11</v>
      </c>
      <c r="G120" s="143" t="s">
        <v>35</v>
      </c>
      <c r="H120" s="143" t="s">
        <v>224</v>
      </c>
      <c r="I120" s="143" t="s">
        <v>23</v>
      </c>
      <c r="J120" s="110">
        <f t="shared" si="100"/>
        <v>6640</v>
      </c>
      <c r="K120" s="110">
        <f t="shared" si="100"/>
        <v>6640</v>
      </c>
      <c r="L120" s="110">
        <f t="shared" si="100"/>
        <v>0</v>
      </c>
      <c r="M120" s="110">
        <f t="shared" si="100"/>
        <v>0</v>
      </c>
      <c r="N120" s="110">
        <f t="shared" si="100"/>
        <v>0</v>
      </c>
      <c r="O120" s="110">
        <f t="shared" si="100"/>
        <v>0</v>
      </c>
      <c r="P120" s="110">
        <f t="shared" si="100"/>
        <v>0</v>
      </c>
      <c r="Q120" s="110">
        <f t="shared" si="100"/>
        <v>0</v>
      </c>
      <c r="R120" s="110">
        <f t="shared" si="100"/>
        <v>6640</v>
      </c>
      <c r="S120" s="110">
        <f t="shared" si="100"/>
        <v>6640</v>
      </c>
      <c r="T120" s="110">
        <f t="shared" si="100"/>
        <v>0</v>
      </c>
      <c r="U120" s="110">
        <f t="shared" si="100"/>
        <v>0</v>
      </c>
      <c r="V120" s="110"/>
      <c r="W120" s="110"/>
      <c r="X120" s="110"/>
      <c r="Y120" s="110"/>
      <c r="Z120" s="110"/>
      <c r="AA120" s="110"/>
      <c r="AB120" s="110"/>
      <c r="AC120" s="110"/>
      <c r="AD120" s="110">
        <f t="shared" si="100"/>
        <v>6640</v>
      </c>
      <c r="AE120" s="110">
        <f t="shared" si="100"/>
        <v>6640</v>
      </c>
      <c r="AF120" s="110">
        <f t="shared" si="100"/>
        <v>0</v>
      </c>
      <c r="AG120" s="110">
        <f t="shared" si="100"/>
        <v>0</v>
      </c>
      <c r="AH120" s="110">
        <f t="shared" si="100"/>
        <v>0</v>
      </c>
      <c r="AI120" s="110">
        <f t="shared" si="100"/>
        <v>0</v>
      </c>
      <c r="AJ120" s="110">
        <f t="shared" si="100"/>
        <v>0</v>
      </c>
      <c r="AK120" s="110">
        <f t="shared" si="100"/>
        <v>0</v>
      </c>
      <c r="AL120" s="110">
        <f t="shared" si="100"/>
        <v>6640</v>
      </c>
      <c r="AM120" s="110">
        <f t="shared" si="100"/>
        <v>6640</v>
      </c>
      <c r="AN120" s="110">
        <f t="shared" si="100"/>
        <v>0</v>
      </c>
      <c r="AO120" s="110">
        <f t="shared" si="100"/>
        <v>0</v>
      </c>
      <c r="AP120" s="110"/>
      <c r="AQ120" s="110">
        <f t="shared" si="100"/>
        <v>39214</v>
      </c>
      <c r="AR120" s="110">
        <f t="shared" si="100"/>
        <v>39214</v>
      </c>
      <c r="AS120" s="110">
        <f t="shared" si="100"/>
        <v>0</v>
      </c>
      <c r="AT120" s="110">
        <f t="shared" si="100"/>
        <v>0</v>
      </c>
      <c r="AU120" s="110">
        <f t="shared" si="100"/>
        <v>0</v>
      </c>
      <c r="AV120" s="110">
        <f t="shared" si="100"/>
        <v>0</v>
      </c>
      <c r="AW120" s="110">
        <f t="shared" si="100"/>
        <v>0</v>
      </c>
      <c r="AX120" s="110">
        <f t="shared" si="100"/>
        <v>0</v>
      </c>
      <c r="AY120" s="110">
        <f t="shared" si="100"/>
        <v>39214</v>
      </c>
      <c r="AZ120" s="110">
        <f t="shared" si="100"/>
        <v>39214</v>
      </c>
      <c r="BA120" s="110">
        <f t="shared" si="100"/>
        <v>0</v>
      </c>
      <c r="BB120" s="110">
        <f t="shared" si="100"/>
        <v>0</v>
      </c>
    </row>
    <row r="121" spans="1:54" s="185" customFormat="1" ht="60" hidden="1" x14ac:dyDescent="0.25">
      <c r="A121" s="35" t="s">
        <v>9</v>
      </c>
      <c r="B121" s="120">
        <v>51</v>
      </c>
      <c r="C121" s="120">
        <v>0</v>
      </c>
      <c r="D121" s="143" t="s">
        <v>222</v>
      </c>
      <c r="E121" s="120">
        <v>851</v>
      </c>
      <c r="F121" s="143" t="s">
        <v>11</v>
      </c>
      <c r="G121" s="143" t="s">
        <v>35</v>
      </c>
      <c r="H121" s="143" t="s">
        <v>224</v>
      </c>
      <c r="I121" s="143" t="s">
        <v>24</v>
      </c>
      <c r="J121" s="110">
        <f>'6.ВС'!J33</f>
        <v>6640</v>
      </c>
      <c r="K121" s="110">
        <f>'6.ВС'!K33</f>
        <v>6640</v>
      </c>
      <c r="L121" s="110">
        <f>'6.ВС'!L33</f>
        <v>0</v>
      </c>
      <c r="M121" s="110">
        <f>'6.ВС'!M33</f>
        <v>0</v>
      </c>
      <c r="N121" s="110">
        <f>'6.ВС'!N33</f>
        <v>0</v>
      </c>
      <c r="O121" s="110">
        <f>'6.ВС'!O33</f>
        <v>0</v>
      </c>
      <c r="P121" s="110">
        <f>'6.ВС'!P33</f>
        <v>0</v>
      </c>
      <c r="Q121" s="110">
        <f>'6.ВС'!Q33</f>
        <v>0</v>
      </c>
      <c r="R121" s="110">
        <f>'6.ВС'!R33</f>
        <v>6640</v>
      </c>
      <c r="S121" s="110">
        <f>'6.ВС'!S33</f>
        <v>6640</v>
      </c>
      <c r="T121" s="110">
        <f>'6.ВС'!T33</f>
        <v>0</v>
      </c>
      <c r="U121" s="110">
        <f>'6.ВС'!U33</f>
        <v>0</v>
      </c>
      <c r="V121" s="110"/>
      <c r="W121" s="110"/>
      <c r="X121" s="110"/>
      <c r="Y121" s="110"/>
      <c r="Z121" s="110"/>
      <c r="AA121" s="110"/>
      <c r="AB121" s="110"/>
      <c r="AC121" s="110"/>
      <c r="AD121" s="110">
        <f>'6.ВС'!AE33</f>
        <v>6640</v>
      </c>
      <c r="AE121" s="110">
        <f>'6.ВС'!AF33</f>
        <v>6640</v>
      </c>
      <c r="AF121" s="110">
        <f>'6.ВС'!AG33</f>
        <v>0</v>
      </c>
      <c r="AG121" s="110">
        <f>'6.ВС'!AH33</f>
        <v>0</v>
      </c>
      <c r="AH121" s="110">
        <f>'6.ВС'!AI33</f>
        <v>0</v>
      </c>
      <c r="AI121" s="110">
        <f>'6.ВС'!AJ33</f>
        <v>0</v>
      </c>
      <c r="AJ121" s="110">
        <f>'6.ВС'!AK33</f>
        <v>0</v>
      </c>
      <c r="AK121" s="110">
        <f>'6.ВС'!AL33</f>
        <v>0</v>
      </c>
      <c r="AL121" s="110">
        <f>'6.ВС'!AM33</f>
        <v>6640</v>
      </c>
      <c r="AM121" s="110">
        <f>'6.ВС'!AN33</f>
        <v>6640</v>
      </c>
      <c r="AN121" s="110">
        <f>'6.ВС'!AO33</f>
        <v>0</v>
      </c>
      <c r="AO121" s="110">
        <f>'6.ВС'!AP33</f>
        <v>0</v>
      </c>
      <c r="AP121" s="110"/>
      <c r="AQ121" s="110">
        <f>'6.ВС'!AR33</f>
        <v>39214</v>
      </c>
      <c r="AR121" s="110">
        <f>'6.ВС'!AS33</f>
        <v>39214</v>
      </c>
      <c r="AS121" s="110">
        <f>'6.ВС'!AT33</f>
        <v>0</v>
      </c>
      <c r="AT121" s="110">
        <f>'6.ВС'!AU33</f>
        <v>0</v>
      </c>
      <c r="AU121" s="110">
        <f>'6.ВС'!AV33</f>
        <v>0</v>
      </c>
      <c r="AV121" s="110">
        <f>'6.ВС'!AW33</f>
        <v>0</v>
      </c>
      <c r="AW121" s="110">
        <f>'6.ВС'!AX33</f>
        <v>0</v>
      </c>
      <c r="AX121" s="110">
        <f>'6.ВС'!AY33</f>
        <v>0</v>
      </c>
      <c r="AY121" s="110">
        <f>'6.ВС'!AZ33</f>
        <v>39214</v>
      </c>
      <c r="AZ121" s="110">
        <f>'6.ВС'!BA33</f>
        <v>39214</v>
      </c>
      <c r="BA121" s="110">
        <f>'6.ВС'!BB33</f>
        <v>0</v>
      </c>
      <c r="BB121" s="110">
        <f>'6.ВС'!BC33</f>
        <v>0</v>
      </c>
    </row>
    <row r="122" spans="1:54" s="150" customFormat="1" ht="42.75" customHeight="1" x14ac:dyDescent="0.25">
      <c r="A122" s="158" t="s">
        <v>225</v>
      </c>
      <c r="B122" s="11">
        <v>51</v>
      </c>
      <c r="C122" s="11">
        <v>0</v>
      </c>
      <c r="D122" s="90" t="s">
        <v>226</v>
      </c>
      <c r="E122" s="11"/>
      <c r="F122" s="90"/>
      <c r="G122" s="90"/>
      <c r="H122" s="90"/>
      <c r="I122" s="90"/>
      <c r="J122" s="112">
        <f t="shared" ref="J122:BB122" si="101">J123</f>
        <v>1590974</v>
      </c>
      <c r="K122" s="112">
        <f t="shared" si="101"/>
        <v>0</v>
      </c>
      <c r="L122" s="112">
        <f t="shared" si="101"/>
        <v>1590974</v>
      </c>
      <c r="M122" s="112">
        <f t="shared" si="101"/>
        <v>0</v>
      </c>
      <c r="N122" s="112">
        <f t="shared" si="101"/>
        <v>580416.75</v>
      </c>
      <c r="O122" s="112">
        <f t="shared" si="101"/>
        <v>0</v>
      </c>
      <c r="P122" s="112">
        <f t="shared" si="101"/>
        <v>580416.75</v>
      </c>
      <c r="Q122" s="112">
        <f t="shared" si="101"/>
        <v>0</v>
      </c>
      <c r="R122" s="112">
        <f t="shared" si="101"/>
        <v>2171390.75</v>
      </c>
      <c r="S122" s="112">
        <f t="shared" si="101"/>
        <v>0</v>
      </c>
      <c r="T122" s="112">
        <f t="shared" si="101"/>
        <v>2171390.75</v>
      </c>
      <c r="U122" s="112">
        <f t="shared" si="101"/>
        <v>0</v>
      </c>
      <c r="V122" s="112"/>
      <c r="W122" s="112"/>
      <c r="X122" s="112"/>
      <c r="Y122" s="112"/>
      <c r="Z122" s="112"/>
      <c r="AA122" s="112"/>
      <c r="AB122" s="112"/>
      <c r="AC122" s="112"/>
      <c r="AD122" s="112">
        <f t="shared" si="101"/>
        <v>1590974</v>
      </c>
      <c r="AE122" s="112">
        <f t="shared" si="101"/>
        <v>0</v>
      </c>
      <c r="AF122" s="112">
        <f t="shared" si="101"/>
        <v>1590974</v>
      </c>
      <c r="AG122" s="112">
        <f t="shared" si="101"/>
        <v>0</v>
      </c>
      <c r="AH122" s="112">
        <f t="shared" si="101"/>
        <v>0</v>
      </c>
      <c r="AI122" s="112">
        <f t="shared" si="101"/>
        <v>0</v>
      </c>
      <c r="AJ122" s="112">
        <f t="shared" si="101"/>
        <v>0</v>
      </c>
      <c r="AK122" s="112">
        <f t="shared" si="101"/>
        <v>0</v>
      </c>
      <c r="AL122" s="112">
        <f t="shared" si="101"/>
        <v>1590974</v>
      </c>
      <c r="AM122" s="112">
        <f t="shared" si="101"/>
        <v>0</v>
      </c>
      <c r="AN122" s="112">
        <f t="shared" si="101"/>
        <v>1590974</v>
      </c>
      <c r="AO122" s="112">
        <f t="shared" si="101"/>
        <v>0</v>
      </c>
      <c r="AP122" s="112"/>
      <c r="AQ122" s="112">
        <f t="shared" si="101"/>
        <v>1590974</v>
      </c>
      <c r="AR122" s="112">
        <f t="shared" si="101"/>
        <v>0</v>
      </c>
      <c r="AS122" s="112">
        <f t="shared" si="101"/>
        <v>1590974</v>
      </c>
      <c r="AT122" s="112">
        <f t="shared" si="101"/>
        <v>0</v>
      </c>
      <c r="AU122" s="112">
        <f t="shared" si="101"/>
        <v>0</v>
      </c>
      <c r="AV122" s="112">
        <f t="shared" si="101"/>
        <v>0</v>
      </c>
      <c r="AW122" s="112">
        <f t="shared" si="101"/>
        <v>0</v>
      </c>
      <c r="AX122" s="112">
        <f t="shared" si="101"/>
        <v>0</v>
      </c>
      <c r="AY122" s="112">
        <f t="shared" si="101"/>
        <v>1590974</v>
      </c>
      <c r="AZ122" s="112">
        <f t="shared" si="101"/>
        <v>0</v>
      </c>
      <c r="BA122" s="112">
        <f t="shared" si="101"/>
        <v>1590974</v>
      </c>
      <c r="BB122" s="112">
        <f t="shared" si="101"/>
        <v>0</v>
      </c>
    </row>
    <row r="123" spans="1:54" s="150" customFormat="1" ht="28.5" x14ac:dyDescent="0.25">
      <c r="A123" s="158" t="s">
        <v>6</v>
      </c>
      <c r="B123" s="120">
        <v>51</v>
      </c>
      <c r="C123" s="120">
        <v>0</v>
      </c>
      <c r="D123" s="148" t="s">
        <v>226</v>
      </c>
      <c r="E123" s="167">
        <v>851</v>
      </c>
      <c r="F123" s="148"/>
      <c r="G123" s="148"/>
      <c r="H123" s="148"/>
      <c r="I123" s="148"/>
      <c r="J123" s="112">
        <f>J124+J127+J130</f>
        <v>1590974</v>
      </c>
      <c r="K123" s="112">
        <f t="shared" ref="K123:M123" si="102">K124+K127+K130</f>
        <v>0</v>
      </c>
      <c r="L123" s="112">
        <f t="shared" si="102"/>
        <v>1590974</v>
      </c>
      <c r="M123" s="112">
        <f t="shared" si="102"/>
        <v>0</v>
      </c>
      <c r="N123" s="112">
        <f>N124+N127+N130</f>
        <v>580416.75</v>
      </c>
      <c r="O123" s="112">
        <f t="shared" ref="O123" si="103">O124+O127+O130</f>
        <v>0</v>
      </c>
      <c r="P123" s="112">
        <f t="shared" ref="P123" si="104">P124+P127+P130</f>
        <v>580416.75</v>
      </c>
      <c r="Q123" s="112">
        <f t="shared" ref="Q123" si="105">Q124+Q127+Q130</f>
        <v>0</v>
      </c>
      <c r="R123" s="112">
        <f>R124+R127+R130</f>
        <v>2171390.75</v>
      </c>
      <c r="S123" s="112">
        <f t="shared" ref="S123" si="106">S124+S127+S130</f>
        <v>0</v>
      </c>
      <c r="T123" s="112">
        <f t="shared" ref="T123" si="107">T124+T127+T130</f>
        <v>2171390.75</v>
      </c>
      <c r="U123" s="112">
        <f t="shared" ref="U123" si="108">U124+U127+U130</f>
        <v>0</v>
      </c>
      <c r="V123" s="112"/>
      <c r="W123" s="112"/>
      <c r="X123" s="112"/>
      <c r="Y123" s="112"/>
      <c r="Z123" s="112"/>
      <c r="AA123" s="112"/>
      <c r="AB123" s="112"/>
      <c r="AC123" s="112"/>
      <c r="AD123" s="112">
        <f t="shared" ref="AD123:AQ123" si="109">AD124+AD127+AD130</f>
        <v>1590974</v>
      </c>
      <c r="AE123" s="112">
        <f t="shared" ref="AE123:AG123" si="110">AE124+AE127+AE130</f>
        <v>0</v>
      </c>
      <c r="AF123" s="112">
        <f t="shared" si="110"/>
        <v>1590974</v>
      </c>
      <c r="AG123" s="112">
        <f t="shared" si="110"/>
        <v>0</v>
      </c>
      <c r="AH123" s="112">
        <f>AH124+AH127+AH130</f>
        <v>0</v>
      </c>
      <c r="AI123" s="112">
        <f t="shared" ref="AI123:AK123" si="111">AI124+AI127+AI130</f>
        <v>0</v>
      </c>
      <c r="AJ123" s="112">
        <f t="shared" si="111"/>
        <v>0</v>
      </c>
      <c r="AK123" s="112">
        <f t="shared" si="111"/>
        <v>0</v>
      </c>
      <c r="AL123" s="112">
        <f>AL124+AL127+AL130</f>
        <v>1590974</v>
      </c>
      <c r="AM123" s="112">
        <f t="shared" ref="AM123:AO123" si="112">AM124+AM127+AM130</f>
        <v>0</v>
      </c>
      <c r="AN123" s="112">
        <f t="shared" si="112"/>
        <v>1590974</v>
      </c>
      <c r="AO123" s="112">
        <f t="shared" si="112"/>
        <v>0</v>
      </c>
      <c r="AP123" s="112"/>
      <c r="AQ123" s="112">
        <f t="shared" si="109"/>
        <v>1590974</v>
      </c>
      <c r="AR123" s="112">
        <f t="shared" ref="AR123:AT123" si="113">AR124+AR127+AR130</f>
        <v>0</v>
      </c>
      <c r="AS123" s="112">
        <f t="shared" si="113"/>
        <v>1590974</v>
      </c>
      <c r="AT123" s="112">
        <f t="shared" si="113"/>
        <v>0</v>
      </c>
      <c r="AU123" s="112">
        <f>AU124+AU127+AU130</f>
        <v>0</v>
      </c>
      <c r="AV123" s="112">
        <f t="shared" ref="AV123:AX123" si="114">AV124+AV127+AV130</f>
        <v>0</v>
      </c>
      <c r="AW123" s="112">
        <f t="shared" si="114"/>
        <v>0</v>
      </c>
      <c r="AX123" s="112">
        <f t="shared" si="114"/>
        <v>0</v>
      </c>
      <c r="AY123" s="112">
        <f>AY124+AY127+AY130</f>
        <v>1590974</v>
      </c>
      <c r="AZ123" s="112">
        <f t="shared" ref="AZ123:BB123" si="115">AZ124+AZ127+AZ130</f>
        <v>0</v>
      </c>
      <c r="BA123" s="112">
        <f t="shared" si="115"/>
        <v>1590974</v>
      </c>
      <c r="BB123" s="112">
        <f t="shared" si="115"/>
        <v>0</v>
      </c>
    </row>
    <row r="124" spans="1:54" s="12" customFormat="1" ht="138.75" customHeight="1" x14ac:dyDescent="0.25">
      <c r="A124" s="155" t="s">
        <v>333</v>
      </c>
      <c r="B124" s="120">
        <v>51</v>
      </c>
      <c r="C124" s="120">
        <v>0</v>
      </c>
      <c r="D124" s="148" t="s">
        <v>226</v>
      </c>
      <c r="E124" s="120">
        <v>851</v>
      </c>
      <c r="F124" s="148" t="s">
        <v>13</v>
      </c>
      <c r="G124" s="148" t="s">
        <v>75</v>
      </c>
      <c r="H124" s="148" t="s">
        <v>268</v>
      </c>
      <c r="I124" s="148"/>
      <c r="J124" s="113">
        <f t="shared" ref="J124:BB130" si="116">J125</f>
        <v>1540814</v>
      </c>
      <c r="K124" s="113">
        <f t="shared" si="116"/>
        <v>0</v>
      </c>
      <c r="L124" s="113">
        <f t="shared" si="116"/>
        <v>1540814</v>
      </c>
      <c r="M124" s="113">
        <f t="shared" si="116"/>
        <v>0</v>
      </c>
      <c r="N124" s="113">
        <f t="shared" si="116"/>
        <v>580416.75</v>
      </c>
      <c r="O124" s="113">
        <f t="shared" si="116"/>
        <v>0</v>
      </c>
      <c r="P124" s="113">
        <f t="shared" si="116"/>
        <v>580416.75</v>
      </c>
      <c r="Q124" s="113">
        <f t="shared" si="116"/>
        <v>0</v>
      </c>
      <c r="R124" s="113">
        <f t="shared" si="116"/>
        <v>2121230.75</v>
      </c>
      <c r="S124" s="113">
        <f t="shared" si="116"/>
        <v>0</v>
      </c>
      <c r="T124" s="113">
        <f t="shared" si="116"/>
        <v>2121230.75</v>
      </c>
      <c r="U124" s="113">
        <f t="shared" si="116"/>
        <v>0</v>
      </c>
      <c r="V124" s="113"/>
      <c r="W124" s="113"/>
      <c r="X124" s="113"/>
      <c r="Y124" s="113"/>
      <c r="Z124" s="113"/>
      <c r="AA124" s="113"/>
      <c r="AB124" s="113"/>
      <c r="AC124" s="113"/>
      <c r="AD124" s="113">
        <f t="shared" si="116"/>
        <v>1540814</v>
      </c>
      <c r="AE124" s="113">
        <f t="shared" si="116"/>
        <v>0</v>
      </c>
      <c r="AF124" s="113">
        <f t="shared" si="116"/>
        <v>1540814</v>
      </c>
      <c r="AG124" s="113">
        <f t="shared" si="116"/>
        <v>0</v>
      </c>
      <c r="AH124" s="113">
        <f t="shared" si="116"/>
        <v>0</v>
      </c>
      <c r="AI124" s="113">
        <f t="shared" si="116"/>
        <v>0</v>
      </c>
      <c r="AJ124" s="113">
        <f t="shared" si="116"/>
        <v>0</v>
      </c>
      <c r="AK124" s="113">
        <f t="shared" si="116"/>
        <v>0</v>
      </c>
      <c r="AL124" s="113">
        <f t="shared" si="116"/>
        <v>1540814</v>
      </c>
      <c r="AM124" s="113">
        <f t="shared" si="116"/>
        <v>0</v>
      </c>
      <c r="AN124" s="113">
        <f t="shared" si="116"/>
        <v>1540814</v>
      </c>
      <c r="AO124" s="113">
        <f t="shared" si="116"/>
        <v>0</v>
      </c>
      <c r="AP124" s="113"/>
      <c r="AQ124" s="113">
        <f t="shared" si="116"/>
        <v>1540814</v>
      </c>
      <c r="AR124" s="113">
        <f t="shared" si="116"/>
        <v>0</v>
      </c>
      <c r="AS124" s="113">
        <f t="shared" si="116"/>
        <v>1540814</v>
      </c>
      <c r="AT124" s="113">
        <f t="shared" si="116"/>
        <v>0</v>
      </c>
      <c r="AU124" s="113">
        <f t="shared" si="116"/>
        <v>0</v>
      </c>
      <c r="AV124" s="113">
        <f t="shared" si="116"/>
        <v>0</v>
      </c>
      <c r="AW124" s="113">
        <f t="shared" si="116"/>
        <v>0</v>
      </c>
      <c r="AX124" s="113">
        <f t="shared" si="116"/>
        <v>0</v>
      </c>
      <c r="AY124" s="113">
        <f t="shared" si="116"/>
        <v>1540814</v>
      </c>
      <c r="AZ124" s="113">
        <f t="shared" si="116"/>
        <v>0</v>
      </c>
      <c r="BA124" s="113">
        <f t="shared" si="116"/>
        <v>1540814</v>
      </c>
      <c r="BB124" s="113">
        <f t="shared" si="116"/>
        <v>0</v>
      </c>
    </row>
    <row r="125" spans="1:54" s="12" customFormat="1" x14ac:dyDescent="0.25">
      <c r="A125" s="35" t="s">
        <v>25</v>
      </c>
      <c r="B125" s="120">
        <v>51</v>
      </c>
      <c r="C125" s="120">
        <v>0</v>
      </c>
      <c r="D125" s="148" t="s">
        <v>226</v>
      </c>
      <c r="E125" s="120">
        <v>851</v>
      </c>
      <c r="F125" s="148"/>
      <c r="G125" s="148"/>
      <c r="H125" s="148" t="s">
        <v>268</v>
      </c>
      <c r="I125" s="148" t="s">
        <v>26</v>
      </c>
      <c r="J125" s="113">
        <f t="shared" si="116"/>
        <v>1540814</v>
      </c>
      <c r="K125" s="113">
        <f t="shared" si="116"/>
        <v>0</v>
      </c>
      <c r="L125" s="113">
        <f t="shared" si="116"/>
        <v>1540814</v>
      </c>
      <c r="M125" s="113">
        <f t="shared" si="116"/>
        <v>0</v>
      </c>
      <c r="N125" s="113">
        <f t="shared" si="116"/>
        <v>580416.75</v>
      </c>
      <c r="O125" s="113">
        <f t="shared" si="116"/>
        <v>0</v>
      </c>
      <c r="P125" s="113">
        <f t="shared" si="116"/>
        <v>580416.75</v>
      </c>
      <c r="Q125" s="113">
        <f t="shared" si="116"/>
        <v>0</v>
      </c>
      <c r="R125" s="113">
        <f t="shared" si="116"/>
        <v>2121230.75</v>
      </c>
      <c r="S125" s="113">
        <f t="shared" si="116"/>
        <v>0</v>
      </c>
      <c r="T125" s="113">
        <f t="shared" si="116"/>
        <v>2121230.75</v>
      </c>
      <c r="U125" s="113">
        <f t="shared" si="116"/>
        <v>0</v>
      </c>
      <c r="V125" s="113"/>
      <c r="W125" s="113"/>
      <c r="X125" s="113"/>
      <c r="Y125" s="113"/>
      <c r="Z125" s="113"/>
      <c r="AA125" s="113"/>
      <c r="AB125" s="113"/>
      <c r="AC125" s="113"/>
      <c r="AD125" s="113">
        <f t="shared" si="116"/>
        <v>1540814</v>
      </c>
      <c r="AE125" s="113">
        <f t="shared" si="116"/>
        <v>0</v>
      </c>
      <c r="AF125" s="113">
        <f t="shared" si="116"/>
        <v>1540814</v>
      </c>
      <c r="AG125" s="113">
        <f t="shared" si="116"/>
        <v>0</v>
      </c>
      <c r="AH125" s="113">
        <f t="shared" si="116"/>
        <v>0</v>
      </c>
      <c r="AI125" s="113">
        <f t="shared" si="116"/>
        <v>0</v>
      </c>
      <c r="AJ125" s="113">
        <f t="shared" si="116"/>
        <v>0</v>
      </c>
      <c r="AK125" s="113">
        <f t="shared" si="116"/>
        <v>0</v>
      </c>
      <c r="AL125" s="113">
        <f t="shared" si="116"/>
        <v>1540814</v>
      </c>
      <c r="AM125" s="113">
        <f t="shared" si="116"/>
        <v>0</v>
      </c>
      <c r="AN125" s="113">
        <f t="shared" si="116"/>
        <v>1540814</v>
      </c>
      <c r="AO125" s="113">
        <f t="shared" si="116"/>
        <v>0</v>
      </c>
      <c r="AP125" s="113"/>
      <c r="AQ125" s="113">
        <f t="shared" si="116"/>
        <v>1540814</v>
      </c>
      <c r="AR125" s="113">
        <f t="shared" si="116"/>
        <v>0</v>
      </c>
      <c r="AS125" s="113">
        <f t="shared" si="116"/>
        <v>1540814</v>
      </c>
      <c r="AT125" s="113">
        <f t="shared" si="116"/>
        <v>0</v>
      </c>
      <c r="AU125" s="113">
        <f t="shared" si="116"/>
        <v>0</v>
      </c>
      <c r="AV125" s="113">
        <f t="shared" si="116"/>
        <v>0</v>
      </c>
      <c r="AW125" s="113">
        <f t="shared" si="116"/>
        <v>0</v>
      </c>
      <c r="AX125" s="113">
        <f t="shared" si="116"/>
        <v>0</v>
      </c>
      <c r="AY125" s="113">
        <f t="shared" si="116"/>
        <v>1540814</v>
      </c>
      <c r="AZ125" s="113">
        <f t="shared" si="116"/>
        <v>0</v>
      </c>
      <c r="BA125" s="113">
        <f t="shared" si="116"/>
        <v>1540814</v>
      </c>
      <c r="BB125" s="113">
        <f t="shared" si="116"/>
        <v>0</v>
      </c>
    </row>
    <row r="126" spans="1:54" s="12" customFormat="1" ht="75" x14ac:dyDescent="0.25">
      <c r="A126" s="35" t="s">
        <v>227</v>
      </c>
      <c r="B126" s="120">
        <v>51</v>
      </c>
      <c r="C126" s="120">
        <v>0</v>
      </c>
      <c r="D126" s="148" t="s">
        <v>226</v>
      </c>
      <c r="E126" s="120">
        <v>851</v>
      </c>
      <c r="F126" s="148"/>
      <c r="G126" s="148"/>
      <c r="H126" s="148" t="s">
        <v>268</v>
      </c>
      <c r="I126" s="148" t="s">
        <v>73</v>
      </c>
      <c r="J126" s="113">
        <f>'6.ВС'!J86</f>
        <v>1540814</v>
      </c>
      <c r="K126" s="113">
        <f>'6.ВС'!K86</f>
        <v>0</v>
      </c>
      <c r="L126" s="113">
        <f>'6.ВС'!L86</f>
        <v>1540814</v>
      </c>
      <c r="M126" s="113">
        <f>'6.ВС'!M86</f>
        <v>0</v>
      </c>
      <c r="N126" s="113">
        <f>'6.ВС'!N86</f>
        <v>580416.75</v>
      </c>
      <c r="O126" s="113">
        <f>'6.ВС'!O86</f>
        <v>0</v>
      </c>
      <c r="P126" s="113">
        <f>'6.ВС'!P86</f>
        <v>580416.75</v>
      </c>
      <c r="Q126" s="113">
        <f>'6.ВС'!Q86</f>
        <v>0</v>
      </c>
      <c r="R126" s="113">
        <f>'6.ВС'!R86</f>
        <v>2121230.75</v>
      </c>
      <c r="S126" s="113">
        <f>'6.ВС'!S86</f>
        <v>0</v>
      </c>
      <c r="T126" s="113">
        <f>'6.ВС'!T86</f>
        <v>2121230.75</v>
      </c>
      <c r="U126" s="113">
        <f>'6.ВС'!U86</f>
        <v>0</v>
      </c>
      <c r="V126" s="113"/>
      <c r="W126" s="113"/>
      <c r="X126" s="113"/>
      <c r="Y126" s="113"/>
      <c r="Z126" s="113"/>
      <c r="AA126" s="113"/>
      <c r="AB126" s="113"/>
      <c r="AC126" s="113"/>
      <c r="AD126" s="113">
        <f>'6.ВС'!AE86</f>
        <v>1540814</v>
      </c>
      <c r="AE126" s="113">
        <f>'6.ВС'!AF86</f>
        <v>0</v>
      </c>
      <c r="AF126" s="113">
        <f>'6.ВС'!AG86</f>
        <v>1540814</v>
      </c>
      <c r="AG126" s="113">
        <f>'6.ВС'!AH86</f>
        <v>0</v>
      </c>
      <c r="AH126" s="113">
        <f>'6.ВС'!AI86</f>
        <v>0</v>
      </c>
      <c r="AI126" s="113">
        <f>'6.ВС'!AJ86</f>
        <v>0</v>
      </c>
      <c r="AJ126" s="113">
        <f>'6.ВС'!AK86</f>
        <v>0</v>
      </c>
      <c r="AK126" s="113">
        <f>'6.ВС'!AL86</f>
        <v>0</v>
      </c>
      <c r="AL126" s="113">
        <f>'6.ВС'!AM86</f>
        <v>1540814</v>
      </c>
      <c r="AM126" s="113">
        <f>'6.ВС'!AN86</f>
        <v>0</v>
      </c>
      <c r="AN126" s="113">
        <f>'6.ВС'!AO86</f>
        <v>1540814</v>
      </c>
      <c r="AO126" s="113">
        <f>'6.ВС'!AP86</f>
        <v>0</v>
      </c>
      <c r="AP126" s="113"/>
      <c r="AQ126" s="113">
        <f>'6.ВС'!AR86</f>
        <v>1540814</v>
      </c>
      <c r="AR126" s="113">
        <f>'6.ВС'!AS86</f>
        <v>0</v>
      </c>
      <c r="AS126" s="113">
        <f>'6.ВС'!AT86</f>
        <v>1540814</v>
      </c>
      <c r="AT126" s="113">
        <f>'6.ВС'!AU86</f>
        <v>0</v>
      </c>
      <c r="AU126" s="113">
        <f>'6.ВС'!AV86</f>
        <v>0</v>
      </c>
      <c r="AV126" s="113">
        <f>'6.ВС'!AW86</f>
        <v>0</v>
      </c>
      <c r="AW126" s="113">
        <f>'6.ВС'!AX86</f>
        <v>0</v>
      </c>
      <c r="AX126" s="113">
        <f>'6.ВС'!AY86</f>
        <v>0</v>
      </c>
      <c r="AY126" s="113">
        <f>'6.ВС'!AZ86</f>
        <v>1540814</v>
      </c>
      <c r="AZ126" s="113">
        <f>'6.ВС'!BA86</f>
        <v>0</v>
      </c>
      <c r="BA126" s="113">
        <f>'6.ВС'!BB86</f>
        <v>1540814</v>
      </c>
      <c r="BB126" s="113">
        <f>'6.ВС'!BC86</f>
        <v>0</v>
      </c>
    </row>
    <row r="127" spans="1:54" s="12" customFormat="1" ht="45" hidden="1" customHeight="1" x14ac:dyDescent="0.25">
      <c r="A127" s="149" t="s">
        <v>369</v>
      </c>
      <c r="B127" s="120">
        <v>51</v>
      </c>
      <c r="C127" s="120">
        <v>0</v>
      </c>
      <c r="D127" s="148" t="s">
        <v>226</v>
      </c>
      <c r="E127" s="120">
        <v>851</v>
      </c>
      <c r="F127" s="148"/>
      <c r="G127" s="148"/>
      <c r="H127" s="148" t="s">
        <v>371</v>
      </c>
      <c r="I127" s="148"/>
      <c r="J127" s="113">
        <f t="shared" si="116"/>
        <v>0</v>
      </c>
      <c r="K127" s="113">
        <f t="shared" si="116"/>
        <v>0</v>
      </c>
      <c r="L127" s="113">
        <f t="shared" si="116"/>
        <v>0</v>
      </c>
      <c r="M127" s="113">
        <f t="shared" si="116"/>
        <v>0</v>
      </c>
      <c r="N127" s="113">
        <f t="shared" si="116"/>
        <v>0</v>
      </c>
      <c r="O127" s="113">
        <f t="shared" si="116"/>
        <v>0</v>
      </c>
      <c r="P127" s="113">
        <f t="shared" si="116"/>
        <v>0</v>
      </c>
      <c r="Q127" s="113">
        <f t="shared" si="116"/>
        <v>0</v>
      </c>
      <c r="R127" s="113">
        <f t="shared" si="116"/>
        <v>0</v>
      </c>
      <c r="S127" s="113">
        <f t="shared" si="116"/>
        <v>0</v>
      </c>
      <c r="T127" s="113">
        <f t="shared" si="116"/>
        <v>0</v>
      </c>
      <c r="U127" s="113">
        <f t="shared" si="116"/>
        <v>0</v>
      </c>
      <c r="V127" s="113"/>
      <c r="W127" s="113"/>
      <c r="X127" s="113"/>
      <c r="Y127" s="113"/>
      <c r="Z127" s="113"/>
      <c r="AA127" s="113"/>
      <c r="AB127" s="113"/>
      <c r="AC127" s="113"/>
      <c r="AD127" s="113">
        <f t="shared" si="116"/>
        <v>0</v>
      </c>
      <c r="AE127" s="113">
        <f t="shared" si="116"/>
        <v>0</v>
      </c>
      <c r="AF127" s="113">
        <f t="shared" si="116"/>
        <v>0</v>
      </c>
      <c r="AG127" s="113">
        <f t="shared" si="116"/>
        <v>0</v>
      </c>
      <c r="AH127" s="113">
        <f t="shared" si="116"/>
        <v>0</v>
      </c>
      <c r="AI127" s="113">
        <f t="shared" si="116"/>
        <v>0</v>
      </c>
      <c r="AJ127" s="113">
        <f t="shared" si="116"/>
        <v>0</v>
      </c>
      <c r="AK127" s="113">
        <f t="shared" si="116"/>
        <v>0</v>
      </c>
      <c r="AL127" s="113">
        <f t="shared" si="116"/>
        <v>0</v>
      </c>
      <c r="AM127" s="113">
        <f t="shared" si="116"/>
        <v>0</v>
      </c>
      <c r="AN127" s="113">
        <f t="shared" si="116"/>
        <v>0</v>
      </c>
      <c r="AO127" s="113">
        <f t="shared" si="116"/>
        <v>0</v>
      </c>
      <c r="AP127" s="113"/>
      <c r="AQ127" s="113">
        <f t="shared" si="116"/>
        <v>0</v>
      </c>
      <c r="AR127" s="113">
        <f t="shared" si="116"/>
        <v>0</v>
      </c>
      <c r="AS127" s="113">
        <f t="shared" si="116"/>
        <v>0</v>
      </c>
      <c r="AT127" s="113">
        <f t="shared" si="116"/>
        <v>0</v>
      </c>
      <c r="AU127" s="113">
        <f t="shared" si="116"/>
        <v>0</v>
      </c>
      <c r="AV127" s="113">
        <f t="shared" si="116"/>
        <v>0</v>
      </c>
      <c r="AW127" s="113">
        <f t="shared" si="116"/>
        <v>0</v>
      </c>
      <c r="AX127" s="113">
        <f t="shared" si="116"/>
        <v>0</v>
      </c>
      <c r="AY127" s="113">
        <f t="shared" si="116"/>
        <v>0</v>
      </c>
      <c r="AZ127" s="113">
        <f t="shared" si="116"/>
        <v>0</v>
      </c>
      <c r="BA127" s="113">
        <f t="shared" si="116"/>
        <v>0</v>
      </c>
      <c r="BB127" s="113">
        <f t="shared" si="116"/>
        <v>0</v>
      </c>
    </row>
    <row r="128" spans="1:54" s="12" customFormat="1" ht="60" hidden="1" x14ac:dyDescent="0.25">
      <c r="A128" s="35" t="s">
        <v>22</v>
      </c>
      <c r="B128" s="120">
        <v>51</v>
      </c>
      <c r="C128" s="120">
        <v>0</v>
      </c>
      <c r="D128" s="148" t="s">
        <v>226</v>
      </c>
      <c r="E128" s="120">
        <v>851</v>
      </c>
      <c r="F128" s="148"/>
      <c r="G128" s="148"/>
      <c r="H128" s="148" t="s">
        <v>371</v>
      </c>
      <c r="I128" s="148" t="s">
        <v>23</v>
      </c>
      <c r="J128" s="113">
        <f t="shared" si="116"/>
        <v>0</v>
      </c>
      <c r="K128" s="113">
        <f t="shared" si="116"/>
        <v>0</v>
      </c>
      <c r="L128" s="113">
        <f t="shared" si="116"/>
        <v>0</v>
      </c>
      <c r="M128" s="113">
        <f t="shared" si="116"/>
        <v>0</v>
      </c>
      <c r="N128" s="113">
        <f t="shared" si="116"/>
        <v>0</v>
      </c>
      <c r="O128" s="113">
        <f t="shared" si="116"/>
        <v>0</v>
      </c>
      <c r="P128" s="113">
        <f t="shared" si="116"/>
        <v>0</v>
      </c>
      <c r="Q128" s="113">
        <f t="shared" si="116"/>
        <v>0</v>
      </c>
      <c r="R128" s="113">
        <f t="shared" si="116"/>
        <v>0</v>
      </c>
      <c r="S128" s="113">
        <f t="shared" si="116"/>
        <v>0</v>
      </c>
      <c r="T128" s="113">
        <f t="shared" si="116"/>
        <v>0</v>
      </c>
      <c r="U128" s="113">
        <f t="shared" si="116"/>
        <v>0</v>
      </c>
      <c r="V128" s="113"/>
      <c r="W128" s="113"/>
      <c r="X128" s="113"/>
      <c r="Y128" s="113"/>
      <c r="Z128" s="113"/>
      <c r="AA128" s="113"/>
      <c r="AB128" s="113"/>
      <c r="AC128" s="113"/>
      <c r="AD128" s="113">
        <f t="shared" si="116"/>
        <v>0</v>
      </c>
      <c r="AE128" s="113">
        <f t="shared" si="116"/>
        <v>0</v>
      </c>
      <c r="AF128" s="113">
        <f t="shared" si="116"/>
        <v>0</v>
      </c>
      <c r="AG128" s="113">
        <f t="shared" si="116"/>
        <v>0</v>
      </c>
      <c r="AH128" s="113">
        <f t="shared" si="116"/>
        <v>0</v>
      </c>
      <c r="AI128" s="113">
        <f t="shared" si="116"/>
        <v>0</v>
      </c>
      <c r="AJ128" s="113">
        <f t="shared" si="116"/>
        <v>0</v>
      </c>
      <c r="AK128" s="113">
        <f t="shared" si="116"/>
        <v>0</v>
      </c>
      <c r="AL128" s="113">
        <f t="shared" si="116"/>
        <v>0</v>
      </c>
      <c r="AM128" s="113">
        <f t="shared" si="116"/>
        <v>0</v>
      </c>
      <c r="AN128" s="113">
        <f t="shared" si="116"/>
        <v>0</v>
      </c>
      <c r="AO128" s="113">
        <f t="shared" si="116"/>
        <v>0</v>
      </c>
      <c r="AP128" s="113"/>
      <c r="AQ128" s="113">
        <f t="shared" si="116"/>
        <v>0</v>
      </c>
      <c r="AR128" s="113">
        <f t="shared" si="116"/>
        <v>0</v>
      </c>
      <c r="AS128" s="113">
        <f t="shared" si="116"/>
        <v>0</v>
      </c>
      <c r="AT128" s="113">
        <f t="shared" si="116"/>
        <v>0</v>
      </c>
      <c r="AU128" s="113">
        <f t="shared" si="116"/>
        <v>0</v>
      </c>
      <c r="AV128" s="113">
        <f t="shared" si="116"/>
        <v>0</v>
      </c>
      <c r="AW128" s="113">
        <f t="shared" si="116"/>
        <v>0</v>
      </c>
      <c r="AX128" s="113">
        <f t="shared" si="116"/>
        <v>0</v>
      </c>
      <c r="AY128" s="113">
        <f t="shared" si="116"/>
        <v>0</v>
      </c>
      <c r="AZ128" s="113">
        <f t="shared" si="116"/>
        <v>0</v>
      </c>
      <c r="BA128" s="113">
        <f t="shared" si="116"/>
        <v>0</v>
      </c>
      <c r="BB128" s="113">
        <f t="shared" si="116"/>
        <v>0</v>
      </c>
    </row>
    <row r="129" spans="1:54" s="12" customFormat="1" ht="60" hidden="1" x14ac:dyDescent="0.25">
      <c r="A129" s="35" t="s">
        <v>9</v>
      </c>
      <c r="B129" s="120">
        <v>51</v>
      </c>
      <c r="C129" s="120">
        <v>0</v>
      </c>
      <c r="D129" s="148" t="s">
        <v>226</v>
      </c>
      <c r="E129" s="120">
        <v>851</v>
      </c>
      <c r="F129" s="148"/>
      <c r="G129" s="148"/>
      <c r="H129" s="148" t="s">
        <v>371</v>
      </c>
      <c r="I129" s="148" t="s">
        <v>24</v>
      </c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</row>
    <row r="130" spans="1:54" s="12" customFormat="1" ht="30" hidden="1" x14ac:dyDescent="0.25">
      <c r="A130" s="155" t="s">
        <v>77</v>
      </c>
      <c r="B130" s="120">
        <v>51</v>
      </c>
      <c r="C130" s="120">
        <v>0</v>
      </c>
      <c r="D130" s="148" t="s">
        <v>226</v>
      </c>
      <c r="E130" s="120">
        <v>851</v>
      </c>
      <c r="F130" s="148" t="s">
        <v>13</v>
      </c>
      <c r="G130" s="148" t="s">
        <v>75</v>
      </c>
      <c r="H130" s="148" t="s">
        <v>270</v>
      </c>
      <c r="I130" s="148"/>
      <c r="J130" s="113">
        <f t="shared" si="116"/>
        <v>50160</v>
      </c>
      <c r="K130" s="113">
        <f t="shared" si="116"/>
        <v>0</v>
      </c>
      <c r="L130" s="113">
        <f t="shared" si="116"/>
        <v>50160</v>
      </c>
      <c r="M130" s="113">
        <f t="shared" si="116"/>
        <v>0</v>
      </c>
      <c r="N130" s="113">
        <f t="shared" si="116"/>
        <v>0</v>
      </c>
      <c r="O130" s="113">
        <f t="shared" si="116"/>
        <v>0</v>
      </c>
      <c r="P130" s="113">
        <f t="shared" si="116"/>
        <v>0</v>
      </c>
      <c r="Q130" s="113">
        <f t="shared" si="116"/>
        <v>0</v>
      </c>
      <c r="R130" s="113">
        <f t="shared" si="116"/>
        <v>50160</v>
      </c>
      <c r="S130" s="113">
        <f t="shared" si="116"/>
        <v>0</v>
      </c>
      <c r="T130" s="113">
        <f t="shared" si="116"/>
        <v>50160</v>
      </c>
      <c r="U130" s="113">
        <f t="shared" si="116"/>
        <v>0</v>
      </c>
      <c r="V130" s="113"/>
      <c r="W130" s="113"/>
      <c r="X130" s="113"/>
      <c r="Y130" s="113"/>
      <c r="Z130" s="113"/>
      <c r="AA130" s="113"/>
      <c r="AB130" s="113"/>
      <c r="AC130" s="113"/>
      <c r="AD130" s="113">
        <f t="shared" si="116"/>
        <v>50160</v>
      </c>
      <c r="AE130" s="113">
        <f t="shared" si="116"/>
        <v>0</v>
      </c>
      <c r="AF130" s="113">
        <f t="shared" si="116"/>
        <v>50160</v>
      </c>
      <c r="AG130" s="113">
        <f t="shared" si="116"/>
        <v>0</v>
      </c>
      <c r="AH130" s="113">
        <f t="shared" si="116"/>
        <v>0</v>
      </c>
      <c r="AI130" s="113">
        <f t="shared" si="116"/>
        <v>0</v>
      </c>
      <c r="AJ130" s="113">
        <f t="shared" si="116"/>
        <v>0</v>
      </c>
      <c r="AK130" s="113">
        <f t="shared" si="116"/>
        <v>0</v>
      </c>
      <c r="AL130" s="113">
        <f t="shared" si="116"/>
        <v>50160</v>
      </c>
      <c r="AM130" s="113">
        <f t="shared" si="116"/>
        <v>0</v>
      </c>
      <c r="AN130" s="113">
        <f t="shared" si="116"/>
        <v>50160</v>
      </c>
      <c r="AO130" s="113">
        <f t="shared" si="116"/>
        <v>0</v>
      </c>
      <c r="AP130" s="113"/>
      <c r="AQ130" s="113">
        <f t="shared" si="116"/>
        <v>50160</v>
      </c>
      <c r="AR130" s="113">
        <f t="shared" si="116"/>
        <v>0</v>
      </c>
      <c r="AS130" s="113">
        <f t="shared" si="116"/>
        <v>50160</v>
      </c>
      <c r="AT130" s="113">
        <f t="shared" si="116"/>
        <v>0</v>
      </c>
      <c r="AU130" s="113">
        <f t="shared" si="116"/>
        <v>0</v>
      </c>
      <c r="AV130" s="113">
        <f t="shared" si="116"/>
        <v>0</v>
      </c>
      <c r="AW130" s="113">
        <f t="shared" si="116"/>
        <v>0</v>
      </c>
      <c r="AX130" s="113">
        <f t="shared" si="116"/>
        <v>0</v>
      </c>
      <c r="AY130" s="113">
        <f t="shared" si="116"/>
        <v>50160</v>
      </c>
      <c r="AZ130" s="113">
        <f t="shared" si="116"/>
        <v>0</v>
      </c>
      <c r="BA130" s="113">
        <f t="shared" si="116"/>
        <v>50160</v>
      </c>
      <c r="BB130" s="113">
        <f t="shared" si="116"/>
        <v>0</v>
      </c>
    </row>
    <row r="131" spans="1:54" s="12" customFormat="1" hidden="1" x14ac:dyDescent="0.25">
      <c r="A131" s="35" t="s">
        <v>25</v>
      </c>
      <c r="B131" s="120">
        <v>51</v>
      </c>
      <c r="C131" s="120">
        <v>0</v>
      </c>
      <c r="D131" s="148" t="s">
        <v>226</v>
      </c>
      <c r="E131" s="120">
        <v>851</v>
      </c>
      <c r="F131" s="148" t="s">
        <v>13</v>
      </c>
      <c r="G131" s="148" t="s">
        <v>75</v>
      </c>
      <c r="H131" s="148" t="s">
        <v>270</v>
      </c>
      <c r="I131" s="148" t="s">
        <v>26</v>
      </c>
      <c r="J131" s="113">
        <f t="shared" ref="J131:BB131" si="117">J132</f>
        <v>50160</v>
      </c>
      <c r="K131" s="113">
        <f t="shared" si="117"/>
        <v>0</v>
      </c>
      <c r="L131" s="113">
        <f t="shared" si="117"/>
        <v>50160</v>
      </c>
      <c r="M131" s="113">
        <f t="shared" si="117"/>
        <v>0</v>
      </c>
      <c r="N131" s="113">
        <f t="shared" si="117"/>
        <v>0</v>
      </c>
      <c r="O131" s="113">
        <f t="shared" si="117"/>
        <v>0</v>
      </c>
      <c r="P131" s="113">
        <f t="shared" si="117"/>
        <v>0</v>
      </c>
      <c r="Q131" s="113">
        <f t="shared" si="117"/>
        <v>0</v>
      </c>
      <c r="R131" s="113">
        <f t="shared" si="117"/>
        <v>50160</v>
      </c>
      <c r="S131" s="113">
        <f t="shared" si="117"/>
        <v>0</v>
      </c>
      <c r="T131" s="113">
        <f t="shared" si="117"/>
        <v>50160</v>
      </c>
      <c r="U131" s="113">
        <f t="shared" si="117"/>
        <v>0</v>
      </c>
      <c r="V131" s="113"/>
      <c r="W131" s="113"/>
      <c r="X131" s="113"/>
      <c r="Y131" s="113"/>
      <c r="Z131" s="113"/>
      <c r="AA131" s="113"/>
      <c r="AB131" s="113"/>
      <c r="AC131" s="113"/>
      <c r="AD131" s="113">
        <f t="shared" si="117"/>
        <v>50160</v>
      </c>
      <c r="AE131" s="113">
        <f t="shared" si="117"/>
        <v>0</v>
      </c>
      <c r="AF131" s="113">
        <f t="shared" si="117"/>
        <v>50160</v>
      </c>
      <c r="AG131" s="113">
        <f t="shared" si="117"/>
        <v>0</v>
      </c>
      <c r="AH131" s="113">
        <f t="shared" si="117"/>
        <v>0</v>
      </c>
      <c r="AI131" s="113">
        <f t="shared" si="117"/>
        <v>0</v>
      </c>
      <c r="AJ131" s="113">
        <f t="shared" si="117"/>
        <v>0</v>
      </c>
      <c r="AK131" s="113">
        <f t="shared" si="117"/>
        <v>0</v>
      </c>
      <c r="AL131" s="113">
        <f t="shared" si="117"/>
        <v>50160</v>
      </c>
      <c r="AM131" s="113">
        <f t="shared" si="117"/>
        <v>0</v>
      </c>
      <c r="AN131" s="113">
        <f t="shared" si="117"/>
        <v>50160</v>
      </c>
      <c r="AO131" s="113">
        <f t="shared" si="117"/>
        <v>0</v>
      </c>
      <c r="AP131" s="113"/>
      <c r="AQ131" s="113">
        <f t="shared" si="117"/>
        <v>50160</v>
      </c>
      <c r="AR131" s="113">
        <f t="shared" si="117"/>
        <v>0</v>
      </c>
      <c r="AS131" s="113">
        <f t="shared" si="117"/>
        <v>50160</v>
      </c>
      <c r="AT131" s="113">
        <f t="shared" si="117"/>
        <v>0</v>
      </c>
      <c r="AU131" s="113">
        <f t="shared" si="117"/>
        <v>0</v>
      </c>
      <c r="AV131" s="113">
        <f t="shared" si="117"/>
        <v>0</v>
      </c>
      <c r="AW131" s="113">
        <f t="shared" si="117"/>
        <v>0</v>
      </c>
      <c r="AX131" s="113">
        <f t="shared" si="117"/>
        <v>0</v>
      </c>
      <c r="AY131" s="113">
        <f t="shared" si="117"/>
        <v>50160</v>
      </c>
      <c r="AZ131" s="113">
        <f t="shared" si="117"/>
        <v>0</v>
      </c>
      <c r="BA131" s="113">
        <f t="shared" si="117"/>
        <v>50160</v>
      </c>
      <c r="BB131" s="113">
        <f t="shared" si="117"/>
        <v>0</v>
      </c>
    </row>
    <row r="132" spans="1:54" s="12" customFormat="1" ht="30" hidden="1" x14ac:dyDescent="0.25">
      <c r="A132" s="35" t="s">
        <v>27</v>
      </c>
      <c r="B132" s="120">
        <v>51</v>
      </c>
      <c r="C132" s="120">
        <v>0</v>
      </c>
      <c r="D132" s="148" t="s">
        <v>226</v>
      </c>
      <c r="E132" s="120">
        <v>851</v>
      </c>
      <c r="F132" s="148" t="s">
        <v>13</v>
      </c>
      <c r="G132" s="148" t="s">
        <v>75</v>
      </c>
      <c r="H132" s="148" t="s">
        <v>270</v>
      </c>
      <c r="I132" s="148" t="s">
        <v>28</v>
      </c>
      <c r="J132" s="113">
        <f>'6.ВС'!J89</f>
        <v>50160</v>
      </c>
      <c r="K132" s="113">
        <f>'6.ВС'!K89</f>
        <v>0</v>
      </c>
      <c r="L132" s="113">
        <f>'6.ВС'!L89</f>
        <v>50160</v>
      </c>
      <c r="M132" s="113">
        <f>'6.ВС'!M89</f>
        <v>0</v>
      </c>
      <c r="N132" s="113">
        <f>'6.ВС'!N89</f>
        <v>0</v>
      </c>
      <c r="O132" s="113">
        <f>'6.ВС'!O89</f>
        <v>0</v>
      </c>
      <c r="P132" s="113">
        <f>'6.ВС'!P89</f>
        <v>0</v>
      </c>
      <c r="Q132" s="113">
        <f>'6.ВС'!Q89</f>
        <v>0</v>
      </c>
      <c r="R132" s="113">
        <f>'6.ВС'!R89</f>
        <v>50160</v>
      </c>
      <c r="S132" s="113">
        <f>'6.ВС'!S89</f>
        <v>0</v>
      </c>
      <c r="T132" s="113">
        <f>'6.ВС'!T89</f>
        <v>50160</v>
      </c>
      <c r="U132" s="113">
        <f>'6.ВС'!U89</f>
        <v>0</v>
      </c>
      <c r="V132" s="113"/>
      <c r="W132" s="113"/>
      <c r="X132" s="113"/>
      <c r="Y132" s="113"/>
      <c r="Z132" s="113"/>
      <c r="AA132" s="113"/>
      <c r="AB132" s="113"/>
      <c r="AC132" s="113"/>
      <c r="AD132" s="113">
        <f>'6.ВС'!AE89</f>
        <v>50160</v>
      </c>
      <c r="AE132" s="113">
        <f>'6.ВС'!AF89</f>
        <v>0</v>
      </c>
      <c r="AF132" s="113">
        <f>'6.ВС'!AG89</f>
        <v>50160</v>
      </c>
      <c r="AG132" s="113">
        <f>'6.ВС'!AH89</f>
        <v>0</v>
      </c>
      <c r="AH132" s="113">
        <f>'6.ВС'!AI89</f>
        <v>0</v>
      </c>
      <c r="AI132" s="113">
        <f>'6.ВС'!AJ89</f>
        <v>0</v>
      </c>
      <c r="AJ132" s="113">
        <f>'6.ВС'!AK89</f>
        <v>0</v>
      </c>
      <c r="AK132" s="113">
        <f>'6.ВС'!AL89</f>
        <v>0</v>
      </c>
      <c r="AL132" s="113">
        <f>'6.ВС'!AM89</f>
        <v>50160</v>
      </c>
      <c r="AM132" s="113">
        <f>'6.ВС'!AN89</f>
        <v>0</v>
      </c>
      <c r="AN132" s="113">
        <f>'6.ВС'!AO89</f>
        <v>50160</v>
      </c>
      <c r="AO132" s="113">
        <f>'6.ВС'!AP89</f>
        <v>0</v>
      </c>
      <c r="AP132" s="113"/>
      <c r="AQ132" s="113">
        <f>'6.ВС'!AR89</f>
        <v>50160</v>
      </c>
      <c r="AR132" s="113">
        <f>'6.ВС'!AS89</f>
        <v>0</v>
      </c>
      <c r="AS132" s="113">
        <f>'6.ВС'!AT89</f>
        <v>50160</v>
      </c>
      <c r="AT132" s="113">
        <f>'6.ВС'!AU89</f>
        <v>0</v>
      </c>
      <c r="AU132" s="113">
        <f>'6.ВС'!AV89</f>
        <v>0</v>
      </c>
      <c r="AV132" s="113">
        <f>'6.ВС'!AW89</f>
        <v>0</v>
      </c>
      <c r="AW132" s="113">
        <f>'6.ВС'!AX89</f>
        <v>0</v>
      </c>
      <c r="AX132" s="113">
        <f>'6.ВС'!AY89</f>
        <v>0</v>
      </c>
      <c r="AY132" s="113">
        <f>'6.ВС'!AZ89</f>
        <v>50160</v>
      </c>
      <c r="AZ132" s="113">
        <f>'6.ВС'!BA89</f>
        <v>0</v>
      </c>
      <c r="BA132" s="113">
        <f>'6.ВС'!BB89</f>
        <v>50160</v>
      </c>
      <c r="BB132" s="113">
        <f>'6.ВС'!BC89</f>
        <v>0</v>
      </c>
    </row>
    <row r="133" spans="1:54" s="12" customFormat="1" ht="75" customHeight="1" x14ac:dyDescent="0.25">
      <c r="A133" s="158" t="s">
        <v>228</v>
      </c>
      <c r="B133" s="11">
        <v>51</v>
      </c>
      <c r="C133" s="11">
        <v>0</v>
      </c>
      <c r="D133" s="90" t="s">
        <v>229</v>
      </c>
      <c r="E133" s="11"/>
      <c r="F133" s="90"/>
      <c r="G133" s="90"/>
      <c r="H133" s="90"/>
      <c r="I133" s="90"/>
      <c r="J133" s="112">
        <f t="shared" ref="J133:BB134" si="118">J134</f>
        <v>7317800</v>
      </c>
      <c r="K133" s="112">
        <f t="shared" si="118"/>
        <v>0</v>
      </c>
      <c r="L133" s="112">
        <f t="shared" si="118"/>
        <v>7317800</v>
      </c>
      <c r="M133" s="112">
        <f t="shared" si="118"/>
        <v>0</v>
      </c>
      <c r="N133" s="112">
        <f t="shared" si="118"/>
        <v>1567973.08</v>
      </c>
      <c r="O133" s="112">
        <f t="shared" si="118"/>
        <v>0</v>
      </c>
      <c r="P133" s="112">
        <f t="shared" si="118"/>
        <v>1567973.08</v>
      </c>
      <c r="Q133" s="112">
        <f t="shared" si="118"/>
        <v>0</v>
      </c>
      <c r="R133" s="112">
        <f t="shared" si="118"/>
        <v>8885773.0800000001</v>
      </c>
      <c r="S133" s="112">
        <f t="shared" si="118"/>
        <v>0</v>
      </c>
      <c r="T133" s="112">
        <f t="shared" si="118"/>
        <v>8885773.0800000001</v>
      </c>
      <c r="U133" s="112">
        <f t="shared" si="118"/>
        <v>0</v>
      </c>
      <c r="V133" s="112"/>
      <c r="W133" s="112"/>
      <c r="X133" s="112"/>
      <c r="Y133" s="112"/>
      <c r="Z133" s="112"/>
      <c r="AA133" s="112"/>
      <c r="AB133" s="112"/>
      <c r="AC133" s="112"/>
      <c r="AD133" s="112">
        <f t="shared" si="118"/>
        <v>7700000</v>
      </c>
      <c r="AE133" s="112">
        <f t="shared" si="118"/>
        <v>0</v>
      </c>
      <c r="AF133" s="112">
        <f t="shared" si="118"/>
        <v>7700000</v>
      </c>
      <c r="AG133" s="112">
        <f t="shared" si="118"/>
        <v>0</v>
      </c>
      <c r="AH133" s="112">
        <f t="shared" si="118"/>
        <v>0</v>
      </c>
      <c r="AI133" s="112">
        <f t="shared" si="118"/>
        <v>0</v>
      </c>
      <c r="AJ133" s="112">
        <f t="shared" si="118"/>
        <v>0</v>
      </c>
      <c r="AK133" s="112">
        <f t="shared" si="118"/>
        <v>0</v>
      </c>
      <c r="AL133" s="112">
        <f t="shared" si="118"/>
        <v>7700000</v>
      </c>
      <c r="AM133" s="112">
        <f t="shared" si="118"/>
        <v>0</v>
      </c>
      <c r="AN133" s="112">
        <f t="shared" si="118"/>
        <v>7700000</v>
      </c>
      <c r="AO133" s="112">
        <f t="shared" si="118"/>
        <v>0</v>
      </c>
      <c r="AP133" s="112"/>
      <c r="AQ133" s="112">
        <f t="shared" si="118"/>
        <v>8171500</v>
      </c>
      <c r="AR133" s="112">
        <f t="shared" si="118"/>
        <v>0</v>
      </c>
      <c r="AS133" s="112">
        <f t="shared" si="118"/>
        <v>8171500</v>
      </c>
      <c r="AT133" s="112">
        <f t="shared" si="118"/>
        <v>0</v>
      </c>
      <c r="AU133" s="112">
        <f t="shared" si="118"/>
        <v>0</v>
      </c>
      <c r="AV133" s="112">
        <f t="shared" si="118"/>
        <v>0</v>
      </c>
      <c r="AW133" s="112">
        <f t="shared" si="118"/>
        <v>0</v>
      </c>
      <c r="AX133" s="112">
        <f t="shared" si="118"/>
        <v>0</v>
      </c>
      <c r="AY133" s="112">
        <f t="shared" si="118"/>
        <v>8171500</v>
      </c>
      <c r="AZ133" s="112">
        <f t="shared" si="118"/>
        <v>0</v>
      </c>
      <c r="BA133" s="112">
        <f t="shared" si="118"/>
        <v>8171500</v>
      </c>
      <c r="BB133" s="112">
        <f t="shared" si="118"/>
        <v>0</v>
      </c>
    </row>
    <row r="134" spans="1:54" s="12" customFormat="1" ht="28.5" x14ac:dyDescent="0.25">
      <c r="A134" s="158" t="s">
        <v>6</v>
      </c>
      <c r="B134" s="120">
        <v>51</v>
      </c>
      <c r="C134" s="120">
        <v>0</v>
      </c>
      <c r="D134" s="148" t="s">
        <v>229</v>
      </c>
      <c r="E134" s="120">
        <v>851</v>
      </c>
      <c r="F134" s="90"/>
      <c r="G134" s="90"/>
      <c r="H134" s="90"/>
      <c r="I134" s="90"/>
      <c r="J134" s="112">
        <f t="shared" si="118"/>
        <v>7317800</v>
      </c>
      <c r="K134" s="112">
        <f t="shared" si="118"/>
        <v>0</v>
      </c>
      <c r="L134" s="112">
        <f t="shared" si="118"/>
        <v>7317800</v>
      </c>
      <c r="M134" s="112">
        <f t="shared" si="118"/>
        <v>0</v>
      </c>
      <c r="N134" s="112">
        <f t="shared" si="118"/>
        <v>1567973.08</v>
      </c>
      <c r="O134" s="112">
        <f t="shared" si="118"/>
        <v>0</v>
      </c>
      <c r="P134" s="112">
        <f t="shared" si="118"/>
        <v>1567973.08</v>
      </c>
      <c r="Q134" s="112">
        <f t="shared" si="118"/>
        <v>0</v>
      </c>
      <c r="R134" s="112">
        <f t="shared" si="118"/>
        <v>8885773.0800000001</v>
      </c>
      <c r="S134" s="112">
        <f t="shared" si="118"/>
        <v>0</v>
      </c>
      <c r="T134" s="112">
        <f t="shared" si="118"/>
        <v>8885773.0800000001</v>
      </c>
      <c r="U134" s="112">
        <f t="shared" si="118"/>
        <v>0</v>
      </c>
      <c r="V134" s="112"/>
      <c r="W134" s="112"/>
      <c r="X134" s="112"/>
      <c r="Y134" s="112"/>
      <c r="Z134" s="112"/>
      <c r="AA134" s="112"/>
      <c r="AB134" s="112"/>
      <c r="AC134" s="112"/>
      <c r="AD134" s="112">
        <f t="shared" si="118"/>
        <v>7700000</v>
      </c>
      <c r="AE134" s="112">
        <f t="shared" si="118"/>
        <v>0</v>
      </c>
      <c r="AF134" s="112">
        <f t="shared" si="118"/>
        <v>7700000</v>
      </c>
      <c r="AG134" s="112">
        <f t="shared" si="118"/>
        <v>0</v>
      </c>
      <c r="AH134" s="112">
        <f t="shared" si="118"/>
        <v>0</v>
      </c>
      <c r="AI134" s="112">
        <f t="shared" si="118"/>
        <v>0</v>
      </c>
      <c r="AJ134" s="112">
        <f t="shared" si="118"/>
        <v>0</v>
      </c>
      <c r="AK134" s="112">
        <f t="shared" si="118"/>
        <v>0</v>
      </c>
      <c r="AL134" s="112">
        <f t="shared" si="118"/>
        <v>7700000</v>
      </c>
      <c r="AM134" s="112">
        <f t="shared" si="118"/>
        <v>0</v>
      </c>
      <c r="AN134" s="112">
        <f t="shared" si="118"/>
        <v>7700000</v>
      </c>
      <c r="AO134" s="112">
        <f t="shared" si="118"/>
        <v>0</v>
      </c>
      <c r="AP134" s="112"/>
      <c r="AQ134" s="112">
        <f t="shared" si="118"/>
        <v>8171500</v>
      </c>
      <c r="AR134" s="112">
        <f t="shared" si="118"/>
        <v>0</v>
      </c>
      <c r="AS134" s="112">
        <f t="shared" si="118"/>
        <v>8171500</v>
      </c>
      <c r="AT134" s="112">
        <f t="shared" si="118"/>
        <v>0</v>
      </c>
      <c r="AU134" s="112">
        <f t="shared" si="118"/>
        <v>0</v>
      </c>
      <c r="AV134" s="112">
        <f t="shared" si="118"/>
        <v>0</v>
      </c>
      <c r="AW134" s="112">
        <f t="shared" si="118"/>
        <v>0</v>
      </c>
      <c r="AX134" s="112">
        <f t="shared" si="118"/>
        <v>0</v>
      </c>
      <c r="AY134" s="112">
        <f t="shared" si="118"/>
        <v>8171500</v>
      </c>
      <c r="AZ134" s="112">
        <f t="shared" si="118"/>
        <v>0</v>
      </c>
      <c r="BA134" s="112">
        <f t="shared" si="118"/>
        <v>8171500</v>
      </c>
      <c r="BB134" s="112">
        <f t="shared" si="118"/>
        <v>0</v>
      </c>
    </row>
    <row r="135" spans="1:54" s="109" customFormat="1" ht="350.25" customHeight="1" x14ac:dyDescent="0.25">
      <c r="A135" s="155" t="s">
        <v>272</v>
      </c>
      <c r="B135" s="120">
        <v>51</v>
      </c>
      <c r="C135" s="120">
        <v>0</v>
      </c>
      <c r="D135" s="148" t="s">
        <v>229</v>
      </c>
      <c r="E135" s="120">
        <v>851</v>
      </c>
      <c r="F135" s="148" t="s">
        <v>13</v>
      </c>
      <c r="G135" s="148" t="s">
        <v>75</v>
      </c>
      <c r="H135" s="148" t="s">
        <v>273</v>
      </c>
      <c r="I135" s="148"/>
      <c r="J135" s="113">
        <f t="shared" ref="J135:BB136" si="119">J136</f>
        <v>7317800</v>
      </c>
      <c r="K135" s="113">
        <f t="shared" si="119"/>
        <v>0</v>
      </c>
      <c r="L135" s="113">
        <f t="shared" si="119"/>
        <v>7317800</v>
      </c>
      <c r="M135" s="113">
        <f t="shared" si="119"/>
        <v>0</v>
      </c>
      <c r="N135" s="113">
        <f t="shared" si="119"/>
        <v>1567973.08</v>
      </c>
      <c r="O135" s="113">
        <f t="shared" si="119"/>
        <v>0</v>
      </c>
      <c r="P135" s="113">
        <f t="shared" si="119"/>
        <v>1567973.08</v>
      </c>
      <c r="Q135" s="113">
        <f t="shared" si="119"/>
        <v>0</v>
      </c>
      <c r="R135" s="113">
        <f t="shared" si="119"/>
        <v>8885773.0800000001</v>
      </c>
      <c r="S135" s="113">
        <f t="shared" si="119"/>
        <v>0</v>
      </c>
      <c r="T135" s="113">
        <f t="shared" si="119"/>
        <v>8885773.0800000001</v>
      </c>
      <c r="U135" s="113">
        <f t="shared" si="119"/>
        <v>0</v>
      </c>
      <c r="V135" s="113"/>
      <c r="W135" s="113"/>
      <c r="X135" s="113"/>
      <c r="Y135" s="113"/>
      <c r="Z135" s="113"/>
      <c r="AA135" s="113"/>
      <c r="AB135" s="113"/>
      <c r="AC135" s="113"/>
      <c r="AD135" s="113">
        <f t="shared" si="119"/>
        <v>7700000</v>
      </c>
      <c r="AE135" s="113">
        <f t="shared" si="119"/>
        <v>0</v>
      </c>
      <c r="AF135" s="113">
        <f t="shared" si="119"/>
        <v>7700000</v>
      </c>
      <c r="AG135" s="113">
        <f t="shared" si="119"/>
        <v>0</v>
      </c>
      <c r="AH135" s="113">
        <f t="shared" si="119"/>
        <v>0</v>
      </c>
      <c r="AI135" s="113">
        <f t="shared" si="119"/>
        <v>0</v>
      </c>
      <c r="AJ135" s="113">
        <f t="shared" si="119"/>
        <v>0</v>
      </c>
      <c r="AK135" s="113">
        <f t="shared" si="119"/>
        <v>0</v>
      </c>
      <c r="AL135" s="113">
        <f t="shared" si="119"/>
        <v>7700000</v>
      </c>
      <c r="AM135" s="113">
        <f t="shared" si="119"/>
        <v>0</v>
      </c>
      <c r="AN135" s="113">
        <f t="shared" si="119"/>
        <v>7700000</v>
      </c>
      <c r="AO135" s="113">
        <f t="shared" si="119"/>
        <v>0</v>
      </c>
      <c r="AP135" s="113"/>
      <c r="AQ135" s="113">
        <f t="shared" si="119"/>
        <v>8171500</v>
      </c>
      <c r="AR135" s="113">
        <f t="shared" si="119"/>
        <v>0</v>
      </c>
      <c r="AS135" s="113">
        <f t="shared" si="119"/>
        <v>8171500</v>
      </c>
      <c r="AT135" s="113">
        <f t="shared" si="119"/>
        <v>0</v>
      </c>
      <c r="AU135" s="113">
        <f t="shared" si="119"/>
        <v>0</v>
      </c>
      <c r="AV135" s="113">
        <f t="shared" si="119"/>
        <v>0</v>
      </c>
      <c r="AW135" s="113">
        <f t="shared" si="119"/>
        <v>0</v>
      </c>
      <c r="AX135" s="113">
        <f t="shared" si="119"/>
        <v>0</v>
      </c>
      <c r="AY135" s="113">
        <f t="shared" si="119"/>
        <v>8171500</v>
      </c>
      <c r="AZ135" s="113">
        <f t="shared" si="119"/>
        <v>0</v>
      </c>
      <c r="BA135" s="113">
        <f t="shared" si="119"/>
        <v>8171500</v>
      </c>
      <c r="BB135" s="113">
        <f t="shared" si="119"/>
        <v>0</v>
      </c>
    </row>
    <row r="136" spans="1:54" s="109" customFormat="1" ht="19.5" customHeight="1" x14ac:dyDescent="0.25">
      <c r="A136" s="111" t="s">
        <v>42</v>
      </c>
      <c r="B136" s="120">
        <v>51</v>
      </c>
      <c r="C136" s="120">
        <v>0</v>
      </c>
      <c r="D136" s="148" t="s">
        <v>229</v>
      </c>
      <c r="E136" s="120">
        <v>851</v>
      </c>
      <c r="F136" s="148"/>
      <c r="G136" s="148"/>
      <c r="H136" s="148" t="s">
        <v>273</v>
      </c>
      <c r="I136" s="148" t="s">
        <v>43</v>
      </c>
      <c r="J136" s="113">
        <f t="shared" si="119"/>
        <v>7317800</v>
      </c>
      <c r="K136" s="113">
        <f t="shared" si="119"/>
        <v>0</v>
      </c>
      <c r="L136" s="113">
        <f t="shared" si="119"/>
        <v>7317800</v>
      </c>
      <c r="M136" s="113">
        <f t="shared" si="119"/>
        <v>0</v>
      </c>
      <c r="N136" s="113">
        <f t="shared" si="119"/>
        <v>1567973.08</v>
      </c>
      <c r="O136" s="113">
        <f t="shared" si="119"/>
        <v>0</v>
      </c>
      <c r="P136" s="113">
        <f t="shared" si="119"/>
        <v>1567973.08</v>
      </c>
      <c r="Q136" s="113">
        <f t="shared" si="119"/>
        <v>0</v>
      </c>
      <c r="R136" s="113">
        <f t="shared" si="119"/>
        <v>8885773.0800000001</v>
      </c>
      <c r="S136" s="113">
        <f t="shared" si="119"/>
        <v>0</v>
      </c>
      <c r="T136" s="113">
        <f t="shared" si="119"/>
        <v>8885773.0800000001</v>
      </c>
      <c r="U136" s="113">
        <f t="shared" si="119"/>
        <v>0</v>
      </c>
      <c r="V136" s="113"/>
      <c r="W136" s="113"/>
      <c r="X136" s="113"/>
      <c r="Y136" s="113"/>
      <c r="Z136" s="113"/>
      <c r="AA136" s="113"/>
      <c r="AB136" s="113"/>
      <c r="AC136" s="113"/>
      <c r="AD136" s="113">
        <f t="shared" si="119"/>
        <v>7700000</v>
      </c>
      <c r="AE136" s="113">
        <f t="shared" si="119"/>
        <v>0</v>
      </c>
      <c r="AF136" s="113">
        <f t="shared" si="119"/>
        <v>7700000</v>
      </c>
      <c r="AG136" s="113">
        <f t="shared" si="119"/>
        <v>0</v>
      </c>
      <c r="AH136" s="113">
        <f t="shared" si="119"/>
        <v>0</v>
      </c>
      <c r="AI136" s="113">
        <f t="shared" si="119"/>
        <v>0</v>
      </c>
      <c r="AJ136" s="113">
        <f t="shared" si="119"/>
        <v>0</v>
      </c>
      <c r="AK136" s="113">
        <f t="shared" si="119"/>
        <v>0</v>
      </c>
      <c r="AL136" s="113">
        <f t="shared" si="119"/>
        <v>7700000</v>
      </c>
      <c r="AM136" s="113">
        <f t="shared" si="119"/>
        <v>0</v>
      </c>
      <c r="AN136" s="113">
        <f t="shared" si="119"/>
        <v>7700000</v>
      </c>
      <c r="AO136" s="113">
        <f t="shared" si="119"/>
        <v>0</v>
      </c>
      <c r="AP136" s="113"/>
      <c r="AQ136" s="113">
        <f t="shared" si="119"/>
        <v>8171500</v>
      </c>
      <c r="AR136" s="113">
        <f t="shared" si="119"/>
        <v>0</v>
      </c>
      <c r="AS136" s="113">
        <f t="shared" si="119"/>
        <v>8171500</v>
      </c>
      <c r="AT136" s="113">
        <f t="shared" si="119"/>
        <v>0</v>
      </c>
      <c r="AU136" s="113">
        <f t="shared" si="119"/>
        <v>0</v>
      </c>
      <c r="AV136" s="113">
        <f t="shared" si="119"/>
        <v>0</v>
      </c>
      <c r="AW136" s="113">
        <f t="shared" si="119"/>
        <v>0</v>
      </c>
      <c r="AX136" s="113">
        <f t="shared" si="119"/>
        <v>0</v>
      </c>
      <c r="AY136" s="113">
        <f t="shared" si="119"/>
        <v>8171500</v>
      </c>
      <c r="AZ136" s="113">
        <f t="shared" si="119"/>
        <v>0</v>
      </c>
      <c r="BA136" s="113">
        <f t="shared" si="119"/>
        <v>8171500</v>
      </c>
      <c r="BB136" s="113">
        <f t="shared" si="119"/>
        <v>0</v>
      </c>
    </row>
    <row r="137" spans="1:54" s="109" customFormat="1" ht="19.5" customHeight="1" x14ac:dyDescent="0.25">
      <c r="A137" s="35" t="s">
        <v>79</v>
      </c>
      <c r="B137" s="120">
        <v>51</v>
      </c>
      <c r="C137" s="120">
        <v>0</v>
      </c>
      <c r="D137" s="148" t="s">
        <v>229</v>
      </c>
      <c r="E137" s="120">
        <v>851</v>
      </c>
      <c r="F137" s="148"/>
      <c r="G137" s="148"/>
      <c r="H137" s="148" t="s">
        <v>273</v>
      </c>
      <c r="I137" s="148" t="s">
        <v>80</v>
      </c>
      <c r="J137" s="113">
        <f>'6.ВС'!J93</f>
        <v>7317800</v>
      </c>
      <c r="K137" s="113">
        <f>'6.ВС'!K93</f>
        <v>0</v>
      </c>
      <c r="L137" s="113">
        <f>'6.ВС'!L93</f>
        <v>7317800</v>
      </c>
      <c r="M137" s="113">
        <f>'6.ВС'!M93</f>
        <v>0</v>
      </c>
      <c r="N137" s="113">
        <f>'6.ВС'!N93</f>
        <v>1567973.08</v>
      </c>
      <c r="O137" s="113">
        <f>'6.ВС'!O93</f>
        <v>0</v>
      </c>
      <c r="P137" s="113">
        <f>'6.ВС'!P93</f>
        <v>1567973.08</v>
      </c>
      <c r="Q137" s="113">
        <f>'6.ВС'!Q93</f>
        <v>0</v>
      </c>
      <c r="R137" s="113">
        <f>'6.ВС'!R93</f>
        <v>8885773.0800000001</v>
      </c>
      <c r="S137" s="113">
        <f>'6.ВС'!S93</f>
        <v>0</v>
      </c>
      <c r="T137" s="113">
        <f>'6.ВС'!T93</f>
        <v>8885773.0800000001</v>
      </c>
      <c r="U137" s="113">
        <f>'6.ВС'!U93</f>
        <v>0</v>
      </c>
      <c r="V137" s="113"/>
      <c r="W137" s="113"/>
      <c r="X137" s="113"/>
      <c r="Y137" s="113"/>
      <c r="Z137" s="113"/>
      <c r="AA137" s="113"/>
      <c r="AB137" s="113"/>
      <c r="AC137" s="113"/>
      <c r="AD137" s="113">
        <f>'6.ВС'!AE93</f>
        <v>7700000</v>
      </c>
      <c r="AE137" s="113">
        <f>'6.ВС'!AF93</f>
        <v>0</v>
      </c>
      <c r="AF137" s="113">
        <f>'6.ВС'!AG93</f>
        <v>7700000</v>
      </c>
      <c r="AG137" s="113">
        <f>'6.ВС'!AH93</f>
        <v>0</v>
      </c>
      <c r="AH137" s="113">
        <f>'6.ВС'!AI93</f>
        <v>0</v>
      </c>
      <c r="AI137" s="113">
        <f>'6.ВС'!AJ93</f>
        <v>0</v>
      </c>
      <c r="AJ137" s="113">
        <f>'6.ВС'!AK93</f>
        <v>0</v>
      </c>
      <c r="AK137" s="113">
        <f>'6.ВС'!AL93</f>
        <v>0</v>
      </c>
      <c r="AL137" s="113">
        <f>'6.ВС'!AM93</f>
        <v>7700000</v>
      </c>
      <c r="AM137" s="113">
        <f>'6.ВС'!AN93</f>
        <v>0</v>
      </c>
      <c r="AN137" s="113">
        <f>'6.ВС'!AO93</f>
        <v>7700000</v>
      </c>
      <c r="AO137" s="113">
        <f>'6.ВС'!AP93</f>
        <v>0</v>
      </c>
      <c r="AP137" s="113"/>
      <c r="AQ137" s="113">
        <f>'6.ВС'!AR93</f>
        <v>8171500</v>
      </c>
      <c r="AR137" s="113">
        <f>'6.ВС'!AS93</f>
        <v>0</v>
      </c>
      <c r="AS137" s="113">
        <f>'6.ВС'!AT93</f>
        <v>8171500</v>
      </c>
      <c r="AT137" s="113">
        <f>'6.ВС'!AU93</f>
        <v>0</v>
      </c>
      <c r="AU137" s="113">
        <f>'6.ВС'!AV93</f>
        <v>0</v>
      </c>
      <c r="AV137" s="113">
        <f>'6.ВС'!AW93</f>
        <v>0</v>
      </c>
      <c r="AW137" s="113">
        <f>'6.ВС'!AX93</f>
        <v>0</v>
      </c>
      <c r="AX137" s="113">
        <f>'6.ВС'!AY93</f>
        <v>0</v>
      </c>
      <c r="AY137" s="113">
        <f>'6.ВС'!AZ93</f>
        <v>8171500</v>
      </c>
      <c r="AZ137" s="113">
        <f>'6.ВС'!BA93</f>
        <v>0</v>
      </c>
      <c r="BA137" s="113">
        <f>'6.ВС'!BB93</f>
        <v>8171500</v>
      </c>
      <c r="BB137" s="113">
        <f>'6.ВС'!BC93</f>
        <v>0</v>
      </c>
    </row>
    <row r="138" spans="1:54" s="12" customFormat="1" ht="146.25" hidden="1" customHeight="1" x14ac:dyDescent="0.25">
      <c r="A138" s="180" t="s">
        <v>421</v>
      </c>
      <c r="B138" s="11">
        <v>51</v>
      </c>
      <c r="C138" s="11">
        <v>0</v>
      </c>
      <c r="D138" s="90" t="s">
        <v>418</v>
      </c>
      <c r="E138" s="11"/>
      <c r="F138" s="90"/>
      <c r="G138" s="90"/>
      <c r="H138" s="90"/>
      <c r="I138" s="90"/>
      <c r="J138" s="112">
        <f t="shared" ref="J138:BB141" si="120">J139</f>
        <v>0</v>
      </c>
      <c r="K138" s="112">
        <f t="shared" si="120"/>
        <v>0</v>
      </c>
      <c r="L138" s="112">
        <f t="shared" si="120"/>
        <v>0</v>
      </c>
      <c r="M138" s="112">
        <f t="shared" si="120"/>
        <v>0</v>
      </c>
      <c r="N138" s="112">
        <f t="shared" si="120"/>
        <v>0</v>
      </c>
      <c r="O138" s="112">
        <f t="shared" si="120"/>
        <v>0</v>
      </c>
      <c r="P138" s="112">
        <f t="shared" si="120"/>
        <v>0</v>
      </c>
      <c r="Q138" s="112">
        <f t="shared" si="120"/>
        <v>0</v>
      </c>
      <c r="R138" s="112">
        <f t="shared" si="120"/>
        <v>0</v>
      </c>
      <c r="S138" s="112">
        <f t="shared" si="120"/>
        <v>0</v>
      </c>
      <c r="T138" s="112">
        <f t="shared" si="120"/>
        <v>0</v>
      </c>
      <c r="U138" s="112">
        <f t="shared" si="120"/>
        <v>0</v>
      </c>
      <c r="V138" s="112"/>
      <c r="W138" s="112"/>
      <c r="X138" s="112"/>
      <c r="Y138" s="112"/>
      <c r="Z138" s="112"/>
      <c r="AA138" s="112"/>
      <c r="AB138" s="112"/>
      <c r="AC138" s="112"/>
      <c r="AD138" s="112">
        <f t="shared" si="120"/>
        <v>309648</v>
      </c>
      <c r="AE138" s="112">
        <f t="shared" si="120"/>
        <v>294165</v>
      </c>
      <c r="AF138" s="112">
        <f t="shared" si="120"/>
        <v>15483</v>
      </c>
      <c r="AG138" s="112">
        <f t="shared" si="120"/>
        <v>0</v>
      </c>
      <c r="AH138" s="112">
        <f t="shared" si="120"/>
        <v>0</v>
      </c>
      <c r="AI138" s="112">
        <f t="shared" si="120"/>
        <v>0</v>
      </c>
      <c r="AJ138" s="112">
        <f t="shared" si="120"/>
        <v>0</v>
      </c>
      <c r="AK138" s="112">
        <f t="shared" si="120"/>
        <v>0</v>
      </c>
      <c r="AL138" s="112">
        <f t="shared" si="120"/>
        <v>309648</v>
      </c>
      <c r="AM138" s="112">
        <f t="shared" si="120"/>
        <v>294165</v>
      </c>
      <c r="AN138" s="112">
        <f t="shared" si="120"/>
        <v>15483</v>
      </c>
      <c r="AO138" s="112">
        <f t="shared" si="120"/>
        <v>0</v>
      </c>
      <c r="AP138" s="112"/>
      <c r="AQ138" s="112">
        <f t="shared" si="120"/>
        <v>0</v>
      </c>
      <c r="AR138" s="112">
        <f t="shared" si="120"/>
        <v>0</v>
      </c>
      <c r="AS138" s="112">
        <f t="shared" si="120"/>
        <v>0</v>
      </c>
      <c r="AT138" s="112">
        <f t="shared" si="120"/>
        <v>0</v>
      </c>
      <c r="AU138" s="112">
        <f t="shared" si="120"/>
        <v>0</v>
      </c>
      <c r="AV138" s="112">
        <f t="shared" si="120"/>
        <v>0</v>
      </c>
      <c r="AW138" s="112">
        <f t="shared" si="120"/>
        <v>0</v>
      </c>
      <c r="AX138" s="112">
        <f t="shared" si="120"/>
        <v>0</v>
      </c>
      <c r="AY138" s="112">
        <f t="shared" si="120"/>
        <v>0</v>
      </c>
      <c r="AZ138" s="112">
        <f t="shared" si="120"/>
        <v>0</v>
      </c>
      <c r="BA138" s="112">
        <f t="shared" si="120"/>
        <v>0</v>
      </c>
      <c r="BB138" s="112">
        <f t="shared" si="120"/>
        <v>0</v>
      </c>
    </row>
    <row r="139" spans="1:54" s="109" customFormat="1" ht="27" hidden="1" customHeight="1" x14ac:dyDescent="0.25">
      <c r="A139" s="158" t="s">
        <v>6</v>
      </c>
      <c r="B139" s="120">
        <v>51</v>
      </c>
      <c r="C139" s="120">
        <v>0</v>
      </c>
      <c r="D139" s="148" t="s">
        <v>418</v>
      </c>
      <c r="E139" s="120">
        <v>851</v>
      </c>
      <c r="F139" s="148"/>
      <c r="G139" s="148"/>
      <c r="H139" s="148"/>
      <c r="I139" s="148"/>
      <c r="J139" s="113">
        <f t="shared" si="120"/>
        <v>0</v>
      </c>
      <c r="K139" s="113">
        <f t="shared" si="120"/>
        <v>0</v>
      </c>
      <c r="L139" s="113">
        <f t="shared" si="120"/>
        <v>0</v>
      </c>
      <c r="M139" s="113">
        <f t="shared" si="120"/>
        <v>0</v>
      </c>
      <c r="N139" s="113">
        <f t="shared" si="120"/>
        <v>0</v>
      </c>
      <c r="O139" s="113">
        <f t="shared" si="120"/>
        <v>0</v>
      </c>
      <c r="P139" s="113">
        <f t="shared" si="120"/>
        <v>0</v>
      </c>
      <c r="Q139" s="113">
        <f t="shared" si="120"/>
        <v>0</v>
      </c>
      <c r="R139" s="113">
        <f t="shared" si="120"/>
        <v>0</v>
      </c>
      <c r="S139" s="113">
        <f t="shared" si="120"/>
        <v>0</v>
      </c>
      <c r="T139" s="113">
        <f t="shared" si="120"/>
        <v>0</v>
      </c>
      <c r="U139" s="113">
        <f t="shared" si="120"/>
        <v>0</v>
      </c>
      <c r="V139" s="113"/>
      <c r="W139" s="113"/>
      <c r="X139" s="113"/>
      <c r="Y139" s="113"/>
      <c r="Z139" s="113"/>
      <c r="AA139" s="113"/>
      <c r="AB139" s="113"/>
      <c r="AC139" s="113"/>
      <c r="AD139" s="113">
        <f t="shared" si="120"/>
        <v>309648</v>
      </c>
      <c r="AE139" s="113">
        <f t="shared" si="120"/>
        <v>294165</v>
      </c>
      <c r="AF139" s="113">
        <f t="shared" si="120"/>
        <v>15483</v>
      </c>
      <c r="AG139" s="113">
        <f t="shared" si="120"/>
        <v>0</v>
      </c>
      <c r="AH139" s="113">
        <f t="shared" si="120"/>
        <v>0</v>
      </c>
      <c r="AI139" s="113">
        <f t="shared" si="120"/>
        <v>0</v>
      </c>
      <c r="AJ139" s="113">
        <f t="shared" si="120"/>
        <v>0</v>
      </c>
      <c r="AK139" s="113">
        <f t="shared" si="120"/>
        <v>0</v>
      </c>
      <c r="AL139" s="113">
        <f t="shared" si="120"/>
        <v>309648</v>
      </c>
      <c r="AM139" s="113">
        <f t="shared" si="120"/>
        <v>294165</v>
      </c>
      <c r="AN139" s="113">
        <f t="shared" si="120"/>
        <v>15483</v>
      </c>
      <c r="AO139" s="113">
        <f t="shared" si="120"/>
        <v>0</v>
      </c>
      <c r="AP139" s="113"/>
      <c r="AQ139" s="113">
        <f t="shared" si="120"/>
        <v>0</v>
      </c>
      <c r="AR139" s="113">
        <f t="shared" si="120"/>
        <v>0</v>
      </c>
      <c r="AS139" s="113">
        <f t="shared" si="120"/>
        <v>0</v>
      </c>
      <c r="AT139" s="113">
        <f t="shared" si="120"/>
        <v>0</v>
      </c>
      <c r="AU139" s="113">
        <f t="shared" si="120"/>
        <v>0</v>
      </c>
      <c r="AV139" s="113">
        <f t="shared" si="120"/>
        <v>0</v>
      </c>
      <c r="AW139" s="113">
        <f t="shared" si="120"/>
        <v>0</v>
      </c>
      <c r="AX139" s="113">
        <f t="shared" si="120"/>
        <v>0</v>
      </c>
      <c r="AY139" s="113">
        <f t="shared" si="120"/>
        <v>0</v>
      </c>
      <c r="AZ139" s="113">
        <f t="shared" si="120"/>
        <v>0</v>
      </c>
      <c r="BA139" s="113">
        <f t="shared" si="120"/>
        <v>0</v>
      </c>
      <c r="BB139" s="113">
        <f t="shared" si="120"/>
        <v>0</v>
      </c>
    </row>
    <row r="140" spans="1:54" s="109" customFormat="1" ht="44.25" hidden="1" customHeight="1" x14ac:dyDescent="0.25">
      <c r="A140" s="149" t="s">
        <v>798</v>
      </c>
      <c r="B140" s="120">
        <v>51</v>
      </c>
      <c r="C140" s="120">
        <v>0</v>
      </c>
      <c r="D140" s="148" t="s">
        <v>418</v>
      </c>
      <c r="E140" s="120">
        <v>851</v>
      </c>
      <c r="F140" s="148"/>
      <c r="G140" s="148"/>
      <c r="H140" s="148" t="s">
        <v>419</v>
      </c>
      <c r="I140" s="148"/>
      <c r="J140" s="113">
        <f t="shared" si="120"/>
        <v>0</v>
      </c>
      <c r="K140" s="113">
        <f t="shared" si="120"/>
        <v>0</v>
      </c>
      <c r="L140" s="113">
        <f t="shared" si="120"/>
        <v>0</v>
      </c>
      <c r="M140" s="113">
        <f t="shared" si="120"/>
        <v>0</v>
      </c>
      <c r="N140" s="113">
        <f t="shared" si="120"/>
        <v>0</v>
      </c>
      <c r="O140" s="113">
        <f t="shared" si="120"/>
        <v>0</v>
      </c>
      <c r="P140" s="113">
        <f t="shared" si="120"/>
        <v>0</v>
      </c>
      <c r="Q140" s="113">
        <f t="shared" si="120"/>
        <v>0</v>
      </c>
      <c r="R140" s="113">
        <f t="shared" si="120"/>
        <v>0</v>
      </c>
      <c r="S140" s="113">
        <f t="shared" si="120"/>
        <v>0</v>
      </c>
      <c r="T140" s="113">
        <f t="shared" si="120"/>
        <v>0</v>
      </c>
      <c r="U140" s="113">
        <f t="shared" si="120"/>
        <v>0</v>
      </c>
      <c r="V140" s="113"/>
      <c r="W140" s="113"/>
      <c r="X140" s="113"/>
      <c r="Y140" s="113"/>
      <c r="Z140" s="113"/>
      <c r="AA140" s="113"/>
      <c r="AB140" s="113"/>
      <c r="AC140" s="113"/>
      <c r="AD140" s="113">
        <f t="shared" si="120"/>
        <v>309648</v>
      </c>
      <c r="AE140" s="113">
        <f t="shared" si="120"/>
        <v>294165</v>
      </c>
      <c r="AF140" s="113">
        <f t="shared" si="120"/>
        <v>15483</v>
      </c>
      <c r="AG140" s="113">
        <f t="shared" si="120"/>
        <v>0</v>
      </c>
      <c r="AH140" s="113">
        <f t="shared" si="120"/>
        <v>0</v>
      </c>
      <c r="AI140" s="113">
        <f t="shared" si="120"/>
        <v>0</v>
      </c>
      <c r="AJ140" s="113">
        <f t="shared" si="120"/>
        <v>0</v>
      </c>
      <c r="AK140" s="113">
        <f t="shared" si="120"/>
        <v>0</v>
      </c>
      <c r="AL140" s="113">
        <f t="shared" si="120"/>
        <v>309648</v>
      </c>
      <c r="AM140" s="113">
        <f t="shared" si="120"/>
        <v>294165</v>
      </c>
      <c r="AN140" s="113">
        <f t="shared" si="120"/>
        <v>15483</v>
      </c>
      <c r="AO140" s="113">
        <f t="shared" si="120"/>
        <v>0</v>
      </c>
      <c r="AP140" s="113"/>
      <c r="AQ140" s="113">
        <f t="shared" si="120"/>
        <v>0</v>
      </c>
      <c r="AR140" s="113">
        <f t="shared" si="120"/>
        <v>0</v>
      </c>
      <c r="AS140" s="113">
        <f t="shared" si="120"/>
        <v>0</v>
      </c>
      <c r="AT140" s="113">
        <f t="shared" si="120"/>
        <v>0</v>
      </c>
      <c r="AU140" s="113">
        <f t="shared" si="120"/>
        <v>0</v>
      </c>
      <c r="AV140" s="113">
        <f t="shared" si="120"/>
        <v>0</v>
      </c>
      <c r="AW140" s="113">
        <f t="shared" si="120"/>
        <v>0</v>
      </c>
      <c r="AX140" s="113">
        <f t="shared" si="120"/>
        <v>0</v>
      </c>
      <c r="AY140" s="113">
        <f t="shared" si="120"/>
        <v>0</v>
      </c>
      <c r="AZ140" s="113">
        <f t="shared" si="120"/>
        <v>0</v>
      </c>
      <c r="BA140" s="113">
        <f t="shared" si="120"/>
        <v>0</v>
      </c>
      <c r="BB140" s="113">
        <f t="shared" si="120"/>
        <v>0</v>
      </c>
    </row>
    <row r="141" spans="1:54" s="109" customFormat="1" ht="19.5" hidden="1" customHeight="1" x14ac:dyDescent="0.25">
      <c r="A141" s="35" t="s">
        <v>22</v>
      </c>
      <c r="B141" s="120">
        <v>51</v>
      </c>
      <c r="C141" s="120">
        <v>0</v>
      </c>
      <c r="D141" s="148" t="s">
        <v>418</v>
      </c>
      <c r="E141" s="120">
        <v>851</v>
      </c>
      <c r="F141" s="148"/>
      <c r="G141" s="148"/>
      <c r="H141" s="148" t="s">
        <v>419</v>
      </c>
      <c r="I141" s="148" t="s">
        <v>23</v>
      </c>
      <c r="J141" s="113">
        <f t="shared" si="120"/>
        <v>0</v>
      </c>
      <c r="K141" s="113">
        <f t="shared" si="120"/>
        <v>0</v>
      </c>
      <c r="L141" s="113">
        <f t="shared" si="120"/>
        <v>0</v>
      </c>
      <c r="M141" s="113">
        <f t="shared" si="120"/>
        <v>0</v>
      </c>
      <c r="N141" s="113">
        <f t="shared" si="120"/>
        <v>0</v>
      </c>
      <c r="O141" s="113">
        <f t="shared" si="120"/>
        <v>0</v>
      </c>
      <c r="P141" s="113">
        <f t="shared" si="120"/>
        <v>0</v>
      </c>
      <c r="Q141" s="113">
        <f t="shared" si="120"/>
        <v>0</v>
      </c>
      <c r="R141" s="113">
        <f t="shared" si="120"/>
        <v>0</v>
      </c>
      <c r="S141" s="113">
        <f t="shared" si="120"/>
        <v>0</v>
      </c>
      <c r="T141" s="113">
        <f t="shared" si="120"/>
        <v>0</v>
      </c>
      <c r="U141" s="113">
        <f t="shared" si="120"/>
        <v>0</v>
      </c>
      <c r="V141" s="113"/>
      <c r="W141" s="113"/>
      <c r="X141" s="113"/>
      <c r="Y141" s="113"/>
      <c r="Z141" s="113"/>
      <c r="AA141" s="113"/>
      <c r="AB141" s="113"/>
      <c r="AC141" s="113"/>
      <c r="AD141" s="113">
        <f t="shared" si="120"/>
        <v>309648</v>
      </c>
      <c r="AE141" s="113">
        <f t="shared" si="120"/>
        <v>294165</v>
      </c>
      <c r="AF141" s="113">
        <f t="shared" si="120"/>
        <v>15483</v>
      </c>
      <c r="AG141" s="113">
        <f t="shared" si="120"/>
        <v>0</v>
      </c>
      <c r="AH141" s="113">
        <f t="shared" si="120"/>
        <v>0</v>
      </c>
      <c r="AI141" s="113">
        <f t="shared" si="120"/>
        <v>0</v>
      </c>
      <c r="AJ141" s="113">
        <f t="shared" si="120"/>
        <v>0</v>
      </c>
      <c r="AK141" s="113">
        <f t="shared" si="120"/>
        <v>0</v>
      </c>
      <c r="AL141" s="113">
        <f t="shared" si="120"/>
        <v>309648</v>
      </c>
      <c r="AM141" s="113">
        <f t="shared" si="120"/>
        <v>294165</v>
      </c>
      <c r="AN141" s="113">
        <f t="shared" si="120"/>
        <v>15483</v>
      </c>
      <c r="AO141" s="113">
        <f t="shared" si="120"/>
        <v>0</v>
      </c>
      <c r="AP141" s="113"/>
      <c r="AQ141" s="113">
        <f t="shared" si="120"/>
        <v>0</v>
      </c>
      <c r="AR141" s="113">
        <f t="shared" si="120"/>
        <v>0</v>
      </c>
      <c r="AS141" s="113">
        <f t="shared" si="120"/>
        <v>0</v>
      </c>
      <c r="AT141" s="113">
        <f t="shared" si="120"/>
        <v>0</v>
      </c>
      <c r="AU141" s="113">
        <f t="shared" si="120"/>
        <v>0</v>
      </c>
      <c r="AV141" s="113">
        <f t="shared" si="120"/>
        <v>0</v>
      </c>
      <c r="AW141" s="113">
        <f t="shared" si="120"/>
        <v>0</v>
      </c>
      <c r="AX141" s="113">
        <f t="shared" si="120"/>
        <v>0</v>
      </c>
      <c r="AY141" s="113">
        <f t="shared" si="120"/>
        <v>0</v>
      </c>
      <c r="AZ141" s="113">
        <f t="shared" si="120"/>
        <v>0</v>
      </c>
      <c r="BA141" s="113">
        <f t="shared" si="120"/>
        <v>0</v>
      </c>
      <c r="BB141" s="113">
        <f t="shared" si="120"/>
        <v>0</v>
      </c>
    </row>
    <row r="142" spans="1:54" s="109" customFormat="1" ht="19.5" hidden="1" customHeight="1" x14ac:dyDescent="0.25">
      <c r="A142" s="35" t="s">
        <v>9</v>
      </c>
      <c r="B142" s="120">
        <v>51</v>
      </c>
      <c r="C142" s="120">
        <v>0</v>
      </c>
      <c r="D142" s="148" t="s">
        <v>418</v>
      </c>
      <c r="E142" s="120">
        <v>851</v>
      </c>
      <c r="F142" s="148"/>
      <c r="G142" s="148"/>
      <c r="H142" s="148" t="s">
        <v>419</v>
      </c>
      <c r="I142" s="148" t="s">
        <v>24</v>
      </c>
      <c r="J142" s="113">
        <f>'6.ВС'!J130</f>
        <v>0</v>
      </c>
      <c r="K142" s="113">
        <f>'6.ВС'!K130</f>
        <v>0</v>
      </c>
      <c r="L142" s="113">
        <f>'6.ВС'!L130</f>
        <v>0</v>
      </c>
      <c r="M142" s="113">
        <f>'6.ВС'!M130</f>
        <v>0</v>
      </c>
      <c r="N142" s="113">
        <f>'6.ВС'!N130</f>
        <v>0</v>
      </c>
      <c r="O142" s="113">
        <f>'6.ВС'!O130</f>
        <v>0</v>
      </c>
      <c r="P142" s="113">
        <f>'6.ВС'!P130</f>
        <v>0</v>
      </c>
      <c r="Q142" s="113">
        <f>'6.ВС'!Q130</f>
        <v>0</v>
      </c>
      <c r="R142" s="113">
        <f>'6.ВС'!R130</f>
        <v>0</v>
      </c>
      <c r="S142" s="113">
        <f>'6.ВС'!S130</f>
        <v>0</v>
      </c>
      <c r="T142" s="113">
        <f>'6.ВС'!T130</f>
        <v>0</v>
      </c>
      <c r="U142" s="113">
        <f>'6.ВС'!U130</f>
        <v>0</v>
      </c>
      <c r="V142" s="113"/>
      <c r="W142" s="113"/>
      <c r="X142" s="113"/>
      <c r="Y142" s="113"/>
      <c r="Z142" s="113"/>
      <c r="AA142" s="113"/>
      <c r="AB142" s="113"/>
      <c r="AC142" s="113"/>
      <c r="AD142" s="113">
        <f>'6.ВС'!AE130</f>
        <v>309648</v>
      </c>
      <c r="AE142" s="113">
        <f>'6.ВС'!AF130</f>
        <v>294165</v>
      </c>
      <c r="AF142" s="113">
        <f>'6.ВС'!AG130</f>
        <v>15483</v>
      </c>
      <c r="AG142" s="113">
        <f>'6.ВС'!AH130</f>
        <v>0</v>
      </c>
      <c r="AH142" s="113">
        <f>'6.ВС'!AI130</f>
        <v>0</v>
      </c>
      <c r="AI142" s="113">
        <f>'6.ВС'!AJ130</f>
        <v>0</v>
      </c>
      <c r="AJ142" s="113">
        <f>'6.ВС'!AK130</f>
        <v>0</v>
      </c>
      <c r="AK142" s="113">
        <f>'6.ВС'!AL130</f>
        <v>0</v>
      </c>
      <c r="AL142" s="113">
        <f>'6.ВС'!AM130</f>
        <v>309648</v>
      </c>
      <c r="AM142" s="113">
        <f>'6.ВС'!AN130</f>
        <v>294165</v>
      </c>
      <c r="AN142" s="113">
        <f>'6.ВС'!AO130</f>
        <v>15483</v>
      </c>
      <c r="AO142" s="113">
        <f>'6.ВС'!AP130</f>
        <v>0</v>
      </c>
      <c r="AP142" s="113"/>
      <c r="AQ142" s="113">
        <f>'6.ВС'!AR130</f>
        <v>0</v>
      </c>
      <c r="AR142" s="113">
        <f>'6.ВС'!AS130</f>
        <v>0</v>
      </c>
      <c r="AS142" s="113">
        <f>'6.ВС'!AT130</f>
        <v>0</v>
      </c>
      <c r="AT142" s="113">
        <f>'6.ВС'!AU130</f>
        <v>0</v>
      </c>
      <c r="AU142" s="113">
        <f>'6.ВС'!AV130</f>
        <v>0</v>
      </c>
      <c r="AV142" s="113">
        <f>'6.ВС'!AW130</f>
        <v>0</v>
      </c>
      <c r="AW142" s="113">
        <f>'6.ВС'!AX130</f>
        <v>0</v>
      </c>
      <c r="AX142" s="113">
        <f>'6.ВС'!AY130</f>
        <v>0</v>
      </c>
      <c r="AY142" s="113">
        <f>'6.ВС'!AZ130</f>
        <v>0</v>
      </c>
      <c r="AZ142" s="113">
        <f>'6.ВС'!BA130</f>
        <v>0</v>
      </c>
      <c r="BA142" s="113">
        <f>'6.ВС'!BB130</f>
        <v>0</v>
      </c>
      <c r="BB142" s="113">
        <f>'6.ВС'!BC130</f>
        <v>0</v>
      </c>
    </row>
    <row r="143" spans="1:54" s="12" customFormat="1" ht="30.75" hidden="1" customHeight="1" x14ac:dyDescent="0.25">
      <c r="A143" s="180" t="s">
        <v>422</v>
      </c>
      <c r="B143" s="11">
        <v>51</v>
      </c>
      <c r="C143" s="11">
        <v>0</v>
      </c>
      <c r="D143" s="25" t="s">
        <v>385</v>
      </c>
      <c r="E143" s="11"/>
      <c r="F143" s="90"/>
      <c r="G143" s="90"/>
      <c r="H143" s="90"/>
      <c r="I143" s="90"/>
      <c r="J143" s="112">
        <f t="shared" ref="J143:BB144" si="121">J144</f>
        <v>0</v>
      </c>
      <c r="K143" s="112">
        <f t="shared" si="121"/>
        <v>0</v>
      </c>
      <c r="L143" s="112">
        <f t="shared" si="121"/>
        <v>0</v>
      </c>
      <c r="M143" s="112">
        <f t="shared" si="121"/>
        <v>0</v>
      </c>
      <c r="N143" s="112">
        <f t="shared" si="121"/>
        <v>0</v>
      </c>
      <c r="O143" s="112">
        <f t="shared" si="121"/>
        <v>0</v>
      </c>
      <c r="P143" s="112">
        <f t="shared" si="121"/>
        <v>0</v>
      </c>
      <c r="Q143" s="112">
        <f t="shared" si="121"/>
        <v>0</v>
      </c>
      <c r="R143" s="112">
        <f t="shared" si="121"/>
        <v>0</v>
      </c>
      <c r="S143" s="112">
        <f t="shared" si="121"/>
        <v>0</v>
      </c>
      <c r="T143" s="112">
        <f t="shared" si="121"/>
        <v>0</v>
      </c>
      <c r="U143" s="112">
        <f t="shared" si="121"/>
        <v>0</v>
      </c>
      <c r="V143" s="112"/>
      <c r="W143" s="112"/>
      <c r="X143" s="112"/>
      <c r="Y143" s="112"/>
      <c r="Z143" s="112"/>
      <c r="AA143" s="112"/>
      <c r="AB143" s="112"/>
      <c r="AC143" s="112"/>
      <c r="AD143" s="112">
        <f t="shared" si="121"/>
        <v>18721968.02</v>
      </c>
      <c r="AE143" s="112">
        <f t="shared" si="121"/>
        <v>18532800</v>
      </c>
      <c r="AF143" s="112">
        <f t="shared" si="121"/>
        <v>189168.02</v>
      </c>
      <c r="AG143" s="112">
        <f t="shared" si="121"/>
        <v>0</v>
      </c>
      <c r="AH143" s="112">
        <f t="shared" si="121"/>
        <v>0</v>
      </c>
      <c r="AI143" s="112">
        <f t="shared" si="121"/>
        <v>0</v>
      </c>
      <c r="AJ143" s="112">
        <f t="shared" si="121"/>
        <v>0</v>
      </c>
      <c r="AK143" s="112">
        <f t="shared" si="121"/>
        <v>0</v>
      </c>
      <c r="AL143" s="112">
        <f t="shared" si="121"/>
        <v>18721968.02</v>
      </c>
      <c r="AM143" s="112">
        <f t="shared" si="121"/>
        <v>18532800</v>
      </c>
      <c r="AN143" s="112">
        <f t="shared" si="121"/>
        <v>189168.02</v>
      </c>
      <c r="AO143" s="112">
        <f t="shared" si="121"/>
        <v>0</v>
      </c>
      <c r="AP143" s="112"/>
      <c r="AQ143" s="112">
        <f t="shared" si="121"/>
        <v>12351771.51</v>
      </c>
      <c r="AR143" s="112">
        <f t="shared" si="121"/>
        <v>12226500</v>
      </c>
      <c r="AS143" s="112">
        <f t="shared" si="121"/>
        <v>125271.51</v>
      </c>
      <c r="AT143" s="112">
        <f t="shared" si="121"/>
        <v>0</v>
      </c>
      <c r="AU143" s="112">
        <f t="shared" si="121"/>
        <v>0</v>
      </c>
      <c r="AV143" s="112">
        <f t="shared" si="121"/>
        <v>0</v>
      </c>
      <c r="AW143" s="112">
        <f t="shared" si="121"/>
        <v>0</v>
      </c>
      <c r="AX143" s="112">
        <f t="shared" si="121"/>
        <v>0</v>
      </c>
      <c r="AY143" s="112">
        <f t="shared" si="121"/>
        <v>12351771.51</v>
      </c>
      <c r="AZ143" s="112">
        <f t="shared" si="121"/>
        <v>12226500</v>
      </c>
      <c r="BA143" s="112">
        <f t="shared" si="121"/>
        <v>125271.51</v>
      </c>
      <c r="BB143" s="112">
        <f t="shared" si="121"/>
        <v>0</v>
      </c>
    </row>
    <row r="144" spans="1:54" s="109" customFormat="1" ht="19.5" hidden="1" customHeight="1" x14ac:dyDescent="0.25">
      <c r="A144" s="158" t="s">
        <v>6</v>
      </c>
      <c r="B144" s="120">
        <v>51</v>
      </c>
      <c r="C144" s="120">
        <v>0</v>
      </c>
      <c r="D144" s="143" t="s">
        <v>385</v>
      </c>
      <c r="E144" s="120">
        <v>851</v>
      </c>
      <c r="F144" s="148"/>
      <c r="G144" s="148"/>
      <c r="H144" s="148"/>
      <c r="I144" s="148"/>
      <c r="J144" s="113">
        <f t="shared" si="121"/>
        <v>0</v>
      </c>
      <c r="K144" s="113">
        <f t="shared" si="121"/>
        <v>0</v>
      </c>
      <c r="L144" s="113">
        <f t="shared" si="121"/>
        <v>0</v>
      </c>
      <c r="M144" s="113">
        <f t="shared" si="121"/>
        <v>0</v>
      </c>
      <c r="N144" s="113">
        <f t="shared" si="121"/>
        <v>0</v>
      </c>
      <c r="O144" s="113">
        <f t="shared" si="121"/>
        <v>0</v>
      </c>
      <c r="P144" s="113">
        <f t="shared" si="121"/>
        <v>0</v>
      </c>
      <c r="Q144" s="113">
        <f t="shared" si="121"/>
        <v>0</v>
      </c>
      <c r="R144" s="113">
        <f t="shared" si="121"/>
        <v>0</v>
      </c>
      <c r="S144" s="113">
        <f t="shared" si="121"/>
        <v>0</v>
      </c>
      <c r="T144" s="113">
        <f t="shared" si="121"/>
        <v>0</v>
      </c>
      <c r="U144" s="113">
        <f t="shared" si="121"/>
        <v>0</v>
      </c>
      <c r="V144" s="113"/>
      <c r="W144" s="113"/>
      <c r="X144" s="113"/>
      <c r="Y144" s="113"/>
      <c r="Z144" s="113"/>
      <c r="AA144" s="113"/>
      <c r="AB144" s="113"/>
      <c r="AC144" s="113"/>
      <c r="AD144" s="113">
        <f t="shared" si="121"/>
        <v>18721968.02</v>
      </c>
      <c r="AE144" s="113">
        <f t="shared" si="121"/>
        <v>18532800</v>
      </c>
      <c r="AF144" s="113">
        <f t="shared" si="121"/>
        <v>189168.02</v>
      </c>
      <c r="AG144" s="113">
        <f t="shared" si="121"/>
        <v>0</v>
      </c>
      <c r="AH144" s="113">
        <f t="shared" si="121"/>
        <v>0</v>
      </c>
      <c r="AI144" s="113">
        <f t="shared" si="121"/>
        <v>0</v>
      </c>
      <c r="AJ144" s="113">
        <f t="shared" si="121"/>
        <v>0</v>
      </c>
      <c r="AK144" s="113">
        <f t="shared" si="121"/>
        <v>0</v>
      </c>
      <c r="AL144" s="113">
        <f t="shared" si="121"/>
        <v>18721968.02</v>
      </c>
      <c r="AM144" s="113">
        <f t="shared" si="121"/>
        <v>18532800</v>
      </c>
      <c r="AN144" s="113">
        <f t="shared" si="121"/>
        <v>189168.02</v>
      </c>
      <c r="AO144" s="113">
        <f t="shared" si="121"/>
        <v>0</v>
      </c>
      <c r="AP144" s="113"/>
      <c r="AQ144" s="113">
        <f t="shared" si="121"/>
        <v>12351771.51</v>
      </c>
      <c r="AR144" s="113">
        <f t="shared" si="121"/>
        <v>12226500</v>
      </c>
      <c r="AS144" s="113">
        <f t="shared" si="121"/>
        <v>125271.51</v>
      </c>
      <c r="AT144" s="113">
        <f t="shared" si="121"/>
        <v>0</v>
      </c>
      <c r="AU144" s="113">
        <f t="shared" si="121"/>
        <v>0</v>
      </c>
      <c r="AV144" s="113">
        <f t="shared" si="121"/>
        <v>0</v>
      </c>
      <c r="AW144" s="113">
        <f t="shared" si="121"/>
        <v>0</v>
      </c>
      <c r="AX144" s="113">
        <f t="shared" si="121"/>
        <v>0</v>
      </c>
      <c r="AY144" s="113">
        <f t="shared" si="121"/>
        <v>12351771.51</v>
      </c>
      <c r="AZ144" s="113">
        <f t="shared" si="121"/>
        <v>12226500</v>
      </c>
      <c r="BA144" s="113">
        <f t="shared" si="121"/>
        <v>125271.51</v>
      </c>
      <c r="BB144" s="113">
        <f t="shared" si="121"/>
        <v>0</v>
      </c>
    </row>
    <row r="145" spans="1:54" s="150" customFormat="1" ht="45" hidden="1" x14ac:dyDescent="0.25">
      <c r="A145" s="149" t="s">
        <v>391</v>
      </c>
      <c r="B145" s="120">
        <v>51</v>
      </c>
      <c r="C145" s="120">
        <v>0</v>
      </c>
      <c r="D145" s="143" t="s">
        <v>385</v>
      </c>
      <c r="E145" s="120">
        <v>851</v>
      </c>
      <c r="F145" s="148"/>
      <c r="G145" s="148"/>
      <c r="H145" s="148" t="s">
        <v>392</v>
      </c>
      <c r="I145" s="143"/>
      <c r="J145" s="110">
        <f t="shared" ref="J145:BB146" si="122">J146</f>
        <v>0</v>
      </c>
      <c r="K145" s="110">
        <f t="shared" si="122"/>
        <v>0</v>
      </c>
      <c r="L145" s="110">
        <f t="shared" si="122"/>
        <v>0</v>
      </c>
      <c r="M145" s="110">
        <f t="shared" si="122"/>
        <v>0</v>
      </c>
      <c r="N145" s="110">
        <f t="shared" si="122"/>
        <v>0</v>
      </c>
      <c r="O145" s="110">
        <f t="shared" si="122"/>
        <v>0</v>
      </c>
      <c r="P145" s="110">
        <f t="shared" si="122"/>
        <v>0</v>
      </c>
      <c r="Q145" s="110">
        <f t="shared" si="122"/>
        <v>0</v>
      </c>
      <c r="R145" s="110">
        <f t="shared" si="122"/>
        <v>0</v>
      </c>
      <c r="S145" s="110">
        <f t="shared" si="122"/>
        <v>0</v>
      </c>
      <c r="T145" s="110">
        <f t="shared" si="122"/>
        <v>0</v>
      </c>
      <c r="U145" s="110">
        <f t="shared" si="122"/>
        <v>0</v>
      </c>
      <c r="V145" s="110"/>
      <c r="W145" s="110"/>
      <c r="X145" s="110"/>
      <c r="Y145" s="110"/>
      <c r="Z145" s="110"/>
      <c r="AA145" s="110"/>
      <c r="AB145" s="110"/>
      <c r="AC145" s="110"/>
      <c r="AD145" s="110">
        <f t="shared" si="122"/>
        <v>18721968.02</v>
      </c>
      <c r="AE145" s="110">
        <f t="shared" si="122"/>
        <v>18532800</v>
      </c>
      <c r="AF145" s="110">
        <f t="shared" si="122"/>
        <v>189168.02</v>
      </c>
      <c r="AG145" s="110">
        <f t="shared" si="122"/>
        <v>0</v>
      </c>
      <c r="AH145" s="110">
        <f t="shared" si="122"/>
        <v>0</v>
      </c>
      <c r="AI145" s="110">
        <f t="shared" si="122"/>
        <v>0</v>
      </c>
      <c r="AJ145" s="110">
        <f t="shared" si="122"/>
        <v>0</v>
      </c>
      <c r="AK145" s="110">
        <f t="shared" si="122"/>
        <v>0</v>
      </c>
      <c r="AL145" s="110">
        <f t="shared" si="122"/>
        <v>18721968.02</v>
      </c>
      <c r="AM145" s="110">
        <f t="shared" si="122"/>
        <v>18532800</v>
      </c>
      <c r="AN145" s="110">
        <f t="shared" si="122"/>
        <v>189168.02</v>
      </c>
      <c r="AO145" s="110">
        <f t="shared" si="122"/>
        <v>0</v>
      </c>
      <c r="AP145" s="110"/>
      <c r="AQ145" s="110">
        <f t="shared" si="122"/>
        <v>12351771.51</v>
      </c>
      <c r="AR145" s="110">
        <f t="shared" si="122"/>
        <v>12226500</v>
      </c>
      <c r="AS145" s="110">
        <f t="shared" si="122"/>
        <v>125271.51</v>
      </c>
      <c r="AT145" s="110">
        <f t="shared" si="122"/>
        <v>0</v>
      </c>
      <c r="AU145" s="110">
        <f t="shared" si="122"/>
        <v>0</v>
      </c>
      <c r="AV145" s="110">
        <f t="shared" si="122"/>
        <v>0</v>
      </c>
      <c r="AW145" s="110">
        <f t="shared" si="122"/>
        <v>0</v>
      </c>
      <c r="AX145" s="110">
        <f t="shared" si="122"/>
        <v>0</v>
      </c>
      <c r="AY145" s="110">
        <f t="shared" si="122"/>
        <v>12351771.51</v>
      </c>
      <c r="AZ145" s="110">
        <f t="shared" si="122"/>
        <v>12226500</v>
      </c>
      <c r="BA145" s="110">
        <f t="shared" si="122"/>
        <v>125271.51</v>
      </c>
      <c r="BB145" s="110">
        <f t="shared" si="122"/>
        <v>0</v>
      </c>
    </row>
    <row r="146" spans="1:54" s="150" customFormat="1" ht="45" hidden="1" x14ac:dyDescent="0.25">
      <c r="A146" s="35" t="s">
        <v>92</v>
      </c>
      <c r="B146" s="120">
        <v>51</v>
      </c>
      <c r="C146" s="120">
        <v>0</v>
      </c>
      <c r="D146" s="143" t="s">
        <v>385</v>
      </c>
      <c r="E146" s="120">
        <v>851</v>
      </c>
      <c r="F146" s="148"/>
      <c r="G146" s="148"/>
      <c r="H146" s="148" t="s">
        <v>392</v>
      </c>
      <c r="I146" s="143" t="s">
        <v>93</v>
      </c>
      <c r="J146" s="110">
        <f t="shared" si="122"/>
        <v>0</v>
      </c>
      <c r="K146" s="110">
        <f t="shared" si="122"/>
        <v>0</v>
      </c>
      <c r="L146" s="110">
        <f t="shared" si="122"/>
        <v>0</v>
      </c>
      <c r="M146" s="110">
        <f t="shared" si="122"/>
        <v>0</v>
      </c>
      <c r="N146" s="110">
        <f t="shared" si="122"/>
        <v>0</v>
      </c>
      <c r="O146" s="110">
        <f t="shared" si="122"/>
        <v>0</v>
      </c>
      <c r="P146" s="110">
        <f t="shared" si="122"/>
        <v>0</v>
      </c>
      <c r="Q146" s="110">
        <f t="shared" si="122"/>
        <v>0</v>
      </c>
      <c r="R146" s="110">
        <f t="shared" si="122"/>
        <v>0</v>
      </c>
      <c r="S146" s="110">
        <f t="shared" si="122"/>
        <v>0</v>
      </c>
      <c r="T146" s="110">
        <f t="shared" si="122"/>
        <v>0</v>
      </c>
      <c r="U146" s="110">
        <f t="shared" si="122"/>
        <v>0</v>
      </c>
      <c r="V146" s="110"/>
      <c r="W146" s="110"/>
      <c r="X146" s="110"/>
      <c r="Y146" s="110"/>
      <c r="Z146" s="110"/>
      <c r="AA146" s="110"/>
      <c r="AB146" s="110"/>
      <c r="AC146" s="110"/>
      <c r="AD146" s="110">
        <f t="shared" si="122"/>
        <v>18721968.02</v>
      </c>
      <c r="AE146" s="110">
        <f t="shared" si="122"/>
        <v>18532800</v>
      </c>
      <c r="AF146" s="110">
        <f t="shared" si="122"/>
        <v>189168.02</v>
      </c>
      <c r="AG146" s="110">
        <f t="shared" si="122"/>
        <v>0</v>
      </c>
      <c r="AH146" s="110">
        <f t="shared" si="122"/>
        <v>0</v>
      </c>
      <c r="AI146" s="110">
        <f t="shared" si="122"/>
        <v>0</v>
      </c>
      <c r="AJ146" s="110">
        <f t="shared" si="122"/>
        <v>0</v>
      </c>
      <c r="AK146" s="110">
        <f t="shared" si="122"/>
        <v>0</v>
      </c>
      <c r="AL146" s="110">
        <f t="shared" si="122"/>
        <v>18721968.02</v>
      </c>
      <c r="AM146" s="110">
        <f t="shared" si="122"/>
        <v>18532800</v>
      </c>
      <c r="AN146" s="110">
        <f t="shared" si="122"/>
        <v>189168.02</v>
      </c>
      <c r="AO146" s="110">
        <f t="shared" si="122"/>
        <v>0</v>
      </c>
      <c r="AP146" s="110"/>
      <c r="AQ146" s="110">
        <f t="shared" si="122"/>
        <v>12351771.51</v>
      </c>
      <c r="AR146" s="110">
        <f t="shared" si="122"/>
        <v>12226500</v>
      </c>
      <c r="AS146" s="110">
        <f t="shared" si="122"/>
        <v>125271.51</v>
      </c>
      <c r="AT146" s="110">
        <f t="shared" si="122"/>
        <v>0</v>
      </c>
      <c r="AU146" s="110">
        <f t="shared" si="122"/>
        <v>0</v>
      </c>
      <c r="AV146" s="110">
        <f t="shared" si="122"/>
        <v>0</v>
      </c>
      <c r="AW146" s="110">
        <f t="shared" si="122"/>
        <v>0</v>
      </c>
      <c r="AX146" s="110">
        <f t="shared" si="122"/>
        <v>0</v>
      </c>
      <c r="AY146" s="110">
        <f t="shared" si="122"/>
        <v>12351771.51</v>
      </c>
      <c r="AZ146" s="110">
        <f t="shared" si="122"/>
        <v>12226500</v>
      </c>
      <c r="BA146" s="110">
        <f t="shared" si="122"/>
        <v>125271.51</v>
      </c>
      <c r="BB146" s="110">
        <f t="shared" si="122"/>
        <v>0</v>
      </c>
    </row>
    <row r="147" spans="1:54" s="150" customFormat="1" hidden="1" x14ac:dyDescent="0.25">
      <c r="A147" s="35" t="s">
        <v>94</v>
      </c>
      <c r="B147" s="120">
        <v>51</v>
      </c>
      <c r="C147" s="120">
        <v>0</v>
      </c>
      <c r="D147" s="143" t="s">
        <v>385</v>
      </c>
      <c r="E147" s="120">
        <v>851</v>
      </c>
      <c r="F147" s="148"/>
      <c r="G147" s="148"/>
      <c r="H147" s="148" t="s">
        <v>392</v>
      </c>
      <c r="I147" s="143" t="s">
        <v>95</v>
      </c>
      <c r="J147" s="110">
        <f>'6.ВС'!J134</f>
        <v>0</v>
      </c>
      <c r="K147" s="110">
        <f>'6.ВС'!K134</f>
        <v>0</v>
      </c>
      <c r="L147" s="110">
        <f>'6.ВС'!L134</f>
        <v>0</v>
      </c>
      <c r="M147" s="110">
        <f>'6.ВС'!M134</f>
        <v>0</v>
      </c>
      <c r="N147" s="110">
        <f>'6.ВС'!N134</f>
        <v>0</v>
      </c>
      <c r="O147" s="110">
        <f>'6.ВС'!O134</f>
        <v>0</v>
      </c>
      <c r="P147" s="110">
        <f>'6.ВС'!P134</f>
        <v>0</v>
      </c>
      <c r="Q147" s="110">
        <f>'6.ВС'!Q134</f>
        <v>0</v>
      </c>
      <c r="R147" s="110">
        <f>'6.ВС'!R134</f>
        <v>0</v>
      </c>
      <c r="S147" s="110">
        <f>'6.ВС'!S134</f>
        <v>0</v>
      </c>
      <c r="T147" s="110">
        <f>'6.ВС'!T134</f>
        <v>0</v>
      </c>
      <c r="U147" s="110">
        <f>'6.ВС'!U134</f>
        <v>0</v>
      </c>
      <c r="V147" s="110"/>
      <c r="W147" s="110"/>
      <c r="X147" s="110"/>
      <c r="Y147" s="110"/>
      <c r="Z147" s="110"/>
      <c r="AA147" s="110"/>
      <c r="AB147" s="110"/>
      <c r="AC147" s="110"/>
      <c r="AD147" s="110">
        <f>'6.ВС'!AE134</f>
        <v>18721968.02</v>
      </c>
      <c r="AE147" s="110">
        <f>'6.ВС'!AF134</f>
        <v>18532800</v>
      </c>
      <c r="AF147" s="110">
        <f>'6.ВС'!AG134</f>
        <v>189168.02</v>
      </c>
      <c r="AG147" s="110">
        <f>'6.ВС'!AH134</f>
        <v>0</v>
      </c>
      <c r="AH147" s="110">
        <f>'6.ВС'!AI134</f>
        <v>0</v>
      </c>
      <c r="AI147" s="110">
        <f>'6.ВС'!AJ134</f>
        <v>0</v>
      </c>
      <c r="AJ147" s="110">
        <f>'6.ВС'!AK134</f>
        <v>0</v>
      </c>
      <c r="AK147" s="110">
        <f>'6.ВС'!AL134</f>
        <v>0</v>
      </c>
      <c r="AL147" s="110">
        <f>'6.ВС'!AM134</f>
        <v>18721968.02</v>
      </c>
      <c r="AM147" s="110">
        <f>'6.ВС'!AN134</f>
        <v>18532800</v>
      </c>
      <c r="AN147" s="110">
        <f>'6.ВС'!AO134</f>
        <v>189168.02</v>
      </c>
      <c r="AO147" s="110">
        <f>'6.ВС'!AP134</f>
        <v>0</v>
      </c>
      <c r="AP147" s="110"/>
      <c r="AQ147" s="110">
        <f>'6.ВС'!AR134</f>
        <v>12351771.51</v>
      </c>
      <c r="AR147" s="110">
        <f>'6.ВС'!AS134</f>
        <v>12226500</v>
      </c>
      <c r="AS147" s="110">
        <f>'6.ВС'!AT134</f>
        <v>125271.51</v>
      </c>
      <c r="AT147" s="110">
        <f>'6.ВС'!AU134</f>
        <v>0</v>
      </c>
      <c r="AU147" s="110">
        <f>'6.ВС'!AV134</f>
        <v>0</v>
      </c>
      <c r="AV147" s="110">
        <f>'6.ВС'!AW134</f>
        <v>0</v>
      </c>
      <c r="AW147" s="110">
        <f>'6.ВС'!AX134</f>
        <v>0</v>
      </c>
      <c r="AX147" s="110">
        <f>'6.ВС'!AY134</f>
        <v>0</v>
      </c>
      <c r="AY147" s="110">
        <f>'6.ВС'!AZ134</f>
        <v>12351771.51</v>
      </c>
      <c r="AZ147" s="110">
        <f>'6.ВС'!BA134</f>
        <v>12226500</v>
      </c>
      <c r="BA147" s="110">
        <f>'6.ВС'!BB134</f>
        <v>125271.51</v>
      </c>
      <c r="BB147" s="110">
        <f>'6.ВС'!BC134</f>
        <v>0</v>
      </c>
    </row>
    <row r="148" spans="1:54" s="109" customFormat="1" ht="28.5" x14ac:dyDescent="0.25">
      <c r="A148" s="158" t="s">
        <v>381</v>
      </c>
      <c r="B148" s="11">
        <v>51</v>
      </c>
      <c r="C148" s="11">
        <v>2</v>
      </c>
      <c r="D148" s="90"/>
      <c r="E148" s="11"/>
      <c r="F148" s="25"/>
      <c r="G148" s="90"/>
      <c r="H148" s="90"/>
      <c r="I148" s="25"/>
      <c r="J148" s="26">
        <f t="shared" ref="J148:AQ148" si="123">J150</f>
        <v>21377668.420000002</v>
      </c>
      <c r="K148" s="26">
        <f t="shared" ref="K148:N148" si="124">K150</f>
        <v>2502100</v>
      </c>
      <c r="L148" s="26">
        <f t="shared" si="124"/>
        <v>13275568.42</v>
      </c>
      <c r="M148" s="26">
        <f t="shared" si="124"/>
        <v>5600000</v>
      </c>
      <c r="N148" s="26">
        <f t="shared" si="124"/>
        <v>204613.58000000007</v>
      </c>
      <c r="O148" s="26">
        <f t="shared" ref="O148:U148" si="125">O150</f>
        <v>-350815</v>
      </c>
      <c r="P148" s="26">
        <f t="shared" si="125"/>
        <v>555428.58000000007</v>
      </c>
      <c r="Q148" s="26">
        <f t="shared" si="125"/>
        <v>0</v>
      </c>
      <c r="R148" s="26">
        <f t="shared" si="125"/>
        <v>21582282</v>
      </c>
      <c r="S148" s="26">
        <f t="shared" si="125"/>
        <v>2151285</v>
      </c>
      <c r="T148" s="26">
        <f t="shared" si="125"/>
        <v>13830997</v>
      </c>
      <c r="U148" s="26">
        <f t="shared" si="125"/>
        <v>5600000</v>
      </c>
      <c r="V148" s="26"/>
      <c r="W148" s="26"/>
      <c r="X148" s="26"/>
      <c r="Y148" s="26"/>
      <c r="Z148" s="26"/>
      <c r="AA148" s="26"/>
      <c r="AB148" s="26"/>
      <c r="AC148" s="26"/>
      <c r="AD148" s="26">
        <f t="shared" si="123"/>
        <v>19456690.16</v>
      </c>
      <c r="AE148" s="26">
        <f t="shared" ref="AE148:AO148" si="126">AE150</f>
        <v>1613769</v>
      </c>
      <c r="AF148" s="26">
        <f t="shared" si="126"/>
        <v>12242921.16</v>
      </c>
      <c r="AG148" s="26">
        <f t="shared" si="126"/>
        <v>5600000</v>
      </c>
      <c r="AH148" s="26">
        <f t="shared" si="126"/>
        <v>0.84</v>
      </c>
      <c r="AI148" s="26">
        <f t="shared" si="126"/>
        <v>0</v>
      </c>
      <c r="AJ148" s="26">
        <f t="shared" si="126"/>
        <v>0.84</v>
      </c>
      <c r="AK148" s="26">
        <f t="shared" si="126"/>
        <v>0</v>
      </c>
      <c r="AL148" s="26">
        <f t="shared" si="126"/>
        <v>19456691</v>
      </c>
      <c r="AM148" s="26">
        <f t="shared" si="126"/>
        <v>1613769</v>
      </c>
      <c r="AN148" s="26">
        <f t="shared" si="126"/>
        <v>12242922</v>
      </c>
      <c r="AO148" s="26">
        <f t="shared" si="126"/>
        <v>5600000</v>
      </c>
      <c r="AP148" s="26"/>
      <c r="AQ148" s="26">
        <f t="shared" si="123"/>
        <v>20525985.949999999</v>
      </c>
      <c r="AR148" s="26">
        <f t="shared" ref="AR148:BB148" si="127">AR150</f>
        <v>2629600</v>
      </c>
      <c r="AS148" s="26">
        <f t="shared" si="127"/>
        <v>12296385.949999999</v>
      </c>
      <c r="AT148" s="26">
        <f t="shared" si="127"/>
        <v>5600000</v>
      </c>
      <c r="AU148" s="26">
        <f t="shared" si="127"/>
        <v>0.05</v>
      </c>
      <c r="AV148" s="26">
        <f t="shared" si="127"/>
        <v>0</v>
      </c>
      <c r="AW148" s="26">
        <f t="shared" si="127"/>
        <v>0.05</v>
      </c>
      <c r="AX148" s="26">
        <f t="shared" si="127"/>
        <v>0</v>
      </c>
      <c r="AY148" s="26">
        <f t="shared" si="127"/>
        <v>20525986</v>
      </c>
      <c r="AZ148" s="26">
        <f t="shared" si="127"/>
        <v>2629600</v>
      </c>
      <c r="BA148" s="26">
        <f t="shared" si="127"/>
        <v>12296386</v>
      </c>
      <c r="BB148" s="26">
        <f t="shared" si="127"/>
        <v>5600000</v>
      </c>
    </row>
    <row r="149" spans="1:54" s="109" customFormat="1" ht="71.25" x14ac:dyDescent="0.25">
      <c r="A149" s="158" t="s">
        <v>230</v>
      </c>
      <c r="B149" s="11">
        <v>51</v>
      </c>
      <c r="C149" s="11">
        <v>2</v>
      </c>
      <c r="D149" s="90" t="s">
        <v>139</v>
      </c>
      <c r="E149" s="11"/>
      <c r="F149" s="25"/>
      <c r="G149" s="90"/>
      <c r="H149" s="90"/>
      <c r="I149" s="25"/>
      <c r="J149" s="26">
        <f t="shared" ref="J149:BB149" si="128">J150</f>
        <v>21377668.420000002</v>
      </c>
      <c r="K149" s="26">
        <f t="shared" si="128"/>
        <v>2502100</v>
      </c>
      <c r="L149" s="26">
        <f t="shared" si="128"/>
        <v>13275568.42</v>
      </c>
      <c r="M149" s="26">
        <f t="shared" si="128"/>
        <v>5600000</v>
      </c>
      <c r="N149" s="26">
        <f t="shared" si="128"/>
        <v>204613.58000000007</v>
      </c>
      <c r="O149" s="26">
        <f t="shared" si="128"/>
        <v>-350815</v>
      </c>
      <c r="P149" s="26">
        <f t="shared" si="128"/>
        <v>555428.58000000007</v>
      </c>
      <c r="Q149" s="26">
        <f t="shared" si="128"/>
        <v>0</v>
      </c>
      <c r="R149" s="26">
        <f t="shared" si="128"/>
        <v>21582282</v>
      </c>
      <c r="S149" s="26">
        <f t="shared" si="128"/>
        <v>2151285</v>
      </c>
      <c r="T149" s="26">
        <f t="shared" si="128"/>
        <v>13830997</v>
      </c>
      <c r="U149" s="26">
        <f t="shared" si="128"/>
        <v>5600000</v>
      </c>
      <c r="V149" s="26"/>
      <c r="W149" s="26"/>
      <c r="X149" s="26"/>
      <c r="Y149" s="26"/>
      <c r="Z149" s="26"/>
      <c r="AA149" s="26"/>
      <c r="AB149" s="26"/>
      <c r="AC149" s="26"/>
      <c r="AD149" s="26">
        <f t="shared" si="128"/>
        <v>19456690.16</v>
      </c>
      <c r="AE149" s="26">
        <f t="shared" si="128"/>
        <v>1613769</v>
      </c>
      <c r="AF149" s="26">
        <f t="shared" si="128"/>
        <v>12242921.16</v>
      </c>
      <c r="AG149" s="26">
        <f t="shared" si="128"/>
        <v>5600000</v>
      </c>
      <c r="AH149" s="26">
        <f t="shared" si="128"/>
        <v>0.84</v>
      </c>
      <c r="AI149" s="26">
        <f t="shared" si="128"/>
        <v>0</v>
      </c>
      <c r="AJ149" s="26">
        <f t="shared" si="128"/>
        <v>0.84</v>
      </c>
      <c r="AK149" s="26">
        <f t="shared" si="128"/>
        <v>0</v>
      </c>
      <c r="AL149" s="26">
        <f t="shared" si="128"/>
        <v>19456691</v>
      </c>
      <c r="AM149" s="26">
        <f t="shared" si="128"/>
        <v>1613769</v>
      </c>
      <c r="AN149" s="26">
        <f t="shared" si="128"/>
        <v>12242922</v>
      </c>
      <c r="AO149" s="26">
        <f t="shared" si="128"/>
        <v>5600000</v>
      </c>
      <c r="AP149" s="26"/>
      <c r="AQ149" s="26">
        <f t="shared" si="128"/>
        <v>20525985.949999999</v>
      </c>
      <c r="AR149" s="26">
        <f t="shared" si="128"/>
        <v>2629600</v>
      </c>
      <c r="AS149" s="26">
        <f t="shared" si="128"/>
        <v>12296385.949999999</v>
      </c>
      <c r="AT149" s="26">
        <f t="shared" si="128"/>
        <v>5600000</v>
      </c>
      <c r="AU149" s="26">
        <f t="shared" si="128"/>
        <v>0.05</v>
      </c>
      <c r="AV149" s="26">
        <f t="shared" si="128"/>
        <v>0</v>
      </c>
      <c r="AW149" s="26">
        <f t="shared" si="128"/>
        <v>0.05</v>
      </c>
      <c r="AX149" s="26">
        <f t="shared" si="128"/>
        <v>0</v>
      </c>
      <c r="AY149" s="26">
        <f t="shared" si="128"/>
        <v>20525986</v>
      </c>
      <c r="AZ149" s="26">
        <f t="shared" si="128"/>
        <v>2629600</v>
      </c>
      <c r="BA149" s="26">
        <f t="shared" si="128"/>
        <v>12296386</v>
      </c>
      <c r="BB149" s="26">
        <f t="shared" si="128"/>
        <v>5600000</v>
      </c>
    </row>
    <row r="150" spans="1:54" s="109" customFormat="1" ht="28.5" x14ac:dyDescent="0.25">
      <c r="A150" s="158" t="s">
        <v>6</v>
      </c>
      <c r="B150" s="11">
        <v>51</v>
      </c>
      <c r="C150" s="11">
        <v>2</v>
      </c>
      <c r="D150" s="90" t="s">
        <v>139</v>
      </c>
      <c r="E150" s="11">
        <v>851</v>
      </c>
      <c r="F150" s="25"/>
      <c r="G150" s="90"/>
      <c r="H150" s="90"/>
      <c r="I150" s="25"/>
      <c r="J150" s="26">
        <f>J154+J157+J160+J168+J151+J165+J173+J176+J179</f>
        <v>21377668.420000002</v>
      </c>
      <c r="K150" s="26">
        <f t="shared" ref="K150:M150" si="129">K154+K157+K160+K168+K151+K165+K173+K176+K179</f>
        <v>2502100</v>
      </c>
      <c r="L150" s="26">
        <f t="shared" si="129"/>
        <v>13275568.42</v>
      </c>
      <c r="M150" s="26">
        <f t="shared" si="129"/>
        <v>5600000</v>
      </c>
      <c r="N150" s="26">
        <f>N154+N157+N160+N168+N151+N165+N173+N176+N179</f>
        <v>204613.58000000007</v>
      </c>
      <c r="O150" s="26">
        <f t="shared" ref="O150" si="130">O154+O157+O160+O168+O151+O165+O173+O176+O179</f>
        <v>-350815</v>
      </c>
      <c r="P150" s="26">
        <f t="shared" ref="P150" si="131">P154+P157+P160+P168+P151+P165+P173+P176+P179</f>
        <v>555428.58000000007</v>
      </c>
      <c r="Q150" s="26">
        <f t="shared" ref="Q150" si="132">Q154+Q157+Q160+Q168+Q151+Q165+Q173+Q176+Q179</f>
        <v>0</v>
      </c>
      <c r="R150" s="26">
        <f>R154+R157+R160+R168+R151+R165+R173+R176+R179</f>
        <v>21582282</v>
      </c>
      <c r="S150" s="26">
        <f t="shared" ref="S150" si="133">S154+S157+S160+S168+S151+S165+S173+S176+S179</f>
        <v>2151285</v>
      </c>
      <c r="T150" s="26">
        <f t="shared" ref="T150" si="134">T154+T157+T160+T168+T151+T165+T173+T176+T179</f>
        <v>13830997</v>
      </c>
      <c r="U150" s="26">
        <f t="shared" ref="U150" si="135">U154+U157+U160+U168+U151+U165+U173+U176+U179</f>
        <v>5600000</v>
      </c>
      <c r="V150" s="26"/>
      <c r="W150" s="26"/>
      <c r="X150" s="26"/>
      <c r="Y150" s="26"/>
      <c r="Z150" s="26"/>
      <c r="AA150" s="26"/>
      <c r="AB150" s="26"/>
      <c r="AC150" s="26"/>
      <c r="AD150" s="26">
        <f t="shared" ref="AD150:AQ150" si="136">AD154+AD157+AD160+AD168+AD151+AD165+AD173+AD176+AD179</f>
        <v>19456690.16</v>
      </c>
      <c r="AE150" s="26">
        <f t="shared" ref="AE150:AG150" si="137">AE154+AE157+AE160+AE168+AE151+AE165+AE173+AE176+AE179</f>
        <v>1613769</v>
      </c>
      <c r="AF150" s="26">
        <f t="shared" si="137"/>
        <v>12242921.16</v>
      </c>
      <c r="AG150" s="26">
        <f t="shared" si="137"/>
        <v>5600000</v>
      </c>
      <c r="AH150" s="26">
        <f>AH154+AH157+AH160+AH168+AH151+AH165+AH173+AH176+AH179</f>
        <v>0.84</v>
      </c>
      <c r="AI150" s="26">
        <f t="shared" ref="AI150:AK150" si="138">AI154+AI157+AI160+AI168+AI151+AI165+AI173+AI176+AI179</f>
        <v>0</v>
      </c>
      <c r="AJ150" s="26">
        <f t="shared" si="138"/>
        <v>0.84</v>
      </c>
      <c r="AK150" s="26">
        <f t="shared" si="138"/>
        <v>0</v>
      </c>
      <c r="AL150" s="26">
        <f>AL154+AL157+AL160+AL168+AL151+AL165+AL173+AL176+AL179</f>
        <v>19456691</v>
      </c>
      <c r="AM150" s="26">
        <f t="shared" ref="AM150:AO150" si="139">AM154+AM157+AM160+AM168+AM151+AM165+AM173+AM176+AM179</f>
        <v>1613769</v>
      </c>
      <c r="AN150" s="26">
        <f t="shared" si="139"/>
        <v>12242922</v>
      </c>
      <c r="AO150" s="26">
        <f t="shared" si="139"/>
        <v>5600000</v>
      </c>
      <c r="AP150" s="26"/>
      <c r="AQ150" s="26">
        <f t="shared" si="136"/>
        <v>20525985.949999999</v>
      </c>
      <c r="AR150" s="26">
        <f t="shared" ref="AR150:AT150" si="140">AR154+AR157+AR160+AR168+AR151+AR165+AR173+AR176+AR179</f>
        <v>2629600</v>
      </c>
      <c r="AS150" s="26">
        <f t="shared" si="140"/>
        <v>12296385.949999999</v>
      </c>
      <c r="AT150" s="26">
        <f t="shared" si="140"/>
        <v>5600000</v>
      </c>
      <c r="AU150" s="26">
        <f>AU154+AU157+AU160+AU168+AU151+AU165+AU173+AU176+AU179</f>
        <v>0.05</v>
      </c>
      <c r="AV150" s="26">
        <f t="shared" ref="AV150:AX150" si="141">AV154+AV157+AV160+AV168+AV151+AV165+AV173+AV176+AV179</f>
        <v>0</v>
      </c>
      <c r="AW150" s="26">
        <f t="shared" si="141"/>
        <v>0.05</v>
      </c>
      <c r="AX150" s="26">
        <f t="shared" si="141"/>
        <v>0</v>
      </c>
      <c r="AY150" s="26">
        <f>AY154+AY157+AY160+AY168+AY151+AY165+AY173+AY176+AY179</f>
        <v>20525986</v>
      </c>
      <c r="AZ150" s="26">
        <f t="shared" ref="AZ150:BB150" si="142">AZ154+AZ157+AZ160+AZ168+AZ151+AZ165+AZ173+AZ176+AZ179</f>
        <v>2629600</v>
      </c>
      <c r="BA150" s="26">
        <f t="shared" si="142"/>
        <v>12296386</v>
      </c>
      <c r="BB150" s="26">
        <f t="shared" si="142"/>
        <v>5600000</v>
      </c>
    </row>
    <row r="151" spans="1:54" s="109" customFormat="1" ht="122.25" hidden="1" customHeight="1" x14ac:dyDescent="0.25">
      <c r="A151" s="155" t="s">
        <v>114</v>
      </c>
      <c r="B151" s="120">
        <v>51</v>
      </c>
      <c r="C151" s="120">
        <v>2</v>
      </c>
      <c r="D151" s="143" t="s">
        <v>139</v>
      </c>
      <c r="E151" s="120">
        <v>851</v>
      </c>
      <c r="F151" s="143" t="s">
        <v>75</v>
      </c>
      <c r="G151" s="143" t="s">
        <v>11</v>
      </c>
      <c r="H151" s="143" t="s">
        <v>231</v>
      </c>
      <c r="I151" s="143"/>
      <c r="J151" s="110">
        <f t="shared" ref="J151:BB152" si="143">J152</f>
        <v>129600</v>
      </c>
      <c r="K151" s="110">
        <f t="shared" si="143"/>
        <v>129600</v>
      </c>
      <c r="L151" s="110">
        <f t="shared" si="143"/>
        <v>0</v>
      </c>
      <c r="M151" s="110">
        <f t="shared" si="143"/>
        <v>0</v>
      </c>
      <c r="N151" s="110">
        <f t="shared" si="143"/>
        <v>0</v>
      </c>
      <c r="O151" s="110">
        <f t="shared" si="143"/>
        <v>0</v>
      </c>
      <c r="P151" s="110">
        <f t="shared" si="143"/>
        <v>0</v>
      </c>
      <c r="Q151" s="110">
        <f t="shared" si="143"/>
        <v>0</v>
      </c>
      <c r="R151" s="110">
        <f t="shared" si="143"/>
        <v>129600</v>
      </c>
      <c r="S151" s="110">
        <f t="shared" si="143"/>
        <v>129600</v>
      </c>
      <c r="T151" s="110">
        <f t="shared" si="143"/>
        <v>0</v>
      </c>
      <c r="U151" s="110">
        <f t="shared" si="143"/>
        <v>0</v>
      </c>
      <c r="V151" s="110"/>
      <c r="W151" s="110"/>
      <c r="X151" s="110"/>
      <c r="Y151" s="110"/>
      <c r="Z151" s="110"/>
      <c r="AA151" s="110"/>
      <c r="AB151" s="110"/>
      <c r="AC151" s="110"/>
      <c r="AD151" s="110">
        <f t="shared" si="143"/>
        <v>129600</v>
      </c>
      <c r="AE151" s="110">
        <f t="shared" si="143"/>
        <v>129600</v>
      </c>
      <c r="AF151" s="110">
        <f t="shared" si="143"/>
        <v>0</v>
      </c>
      <c r="AG151" s="110">
        <f t="shared" si="143"/>
        <v>0</v>
      </c>
      <c r="AH151" s="110">
        <f t="shared" si="143"/>
        <v>0</v>
      </c>
      <c r="AI151" s="110">
        <f t="shared" si="143"/>
        <v>0</v>
      </c>
      <c r="AJ151" s="110">
        <f t="shared" si="143"/>
        <v>0</v>
      </c>
      <c r="AK151" s="110">
        <f t="shared" si="143"/>
        <v>0</v>
      </c>
      <c r="AL151" s="110">
        <f t="shared" si="143"/>
        <v>129600</v>
      </c>
      <c r="AM151" s="110">
        <f t="shared" si="143"/>
        <v>129600</v>
      </c>
      <c r="AN151" s="110">
        <f t="shared" si="143"/>
        <v>0</v>
      </c>
      <c r="AO151" s="110">
        <f t="shared" si="143"/>
        <v>0</v>
      </c>
      <c r="AP151" s="110"/>
      <c r="AQ151" s="110">
        <f t="shared" si="143"/>
        <v>129600</v>
      </c>
      <c r="AR151" s="110">
        <f t="shared" si="143"/>
        <v>129600</v>
      </c>
      <c r="AS151" s="110">
        <f t="shared" si="143"/>
        <v>0</v>
      </c>
      <c r="AT151" s="110">
        <f t="shared" si="143"/>
        <v>0</v>
      </c>
      <c r="AU151" s="110">
        <f t="shared" si="143"/>
        <v>0</v>
      </c>
      <c r="AV151" s="110">
        <f t="shared" si="143"/>
        <v>0</v>
      </c>
      <c r="AW151" s="110">
        <f t="shared" si="143"/>
        <v>0</v>
      </c>
      <c r="AX151" s="110">
        <f t="shared" si="143"/>
        <v>0</v>
      </c>
      <c r="AY151" s="110">
        <f t="shared" si="143"/>
        <v>129600</v>
      </c>
      <c r="AZ151" s="110">
        <f t="shared" si="143"/>
        <v>129600</v>
      </c>
      <c r="BA151" s="110">
        <f t="shared" si="143"/>
        <v>0</v>
      </c>
      <c r="BB151" s="110">
        <f t="shared" si="143"/>
        <v>0</v>
      </c>
    </row>
    <row r="152" spans="1:54" s="109" customFormat="1" ht="60" hidden="1" x14ac:dyDescent="0.25">
      <c r="A152" s="35" t="s">
        <v>53</v>
      </c>
      <c r="B152" s="120">
        <v>51</v>
      </c>
      <c r="C152" s="120">
        <v>2</v>
      </c>
      <c r="D152" s="143" t="s">
        <v>139</v>
      </c>
      <c r="E152" s="120">
        <v>851</v>
      </c>
      <c r="F152" s="143" t="s">
        <v>75</v>
      </c>
      <c r="G152" s="143" t="s">
        <v>11</v>
      </c>
      <c r="H152" s="143" t="s">
        <v>231</v>
      </c>
      <c r="I152" s="143" t="s">
        <v>107</v>
      </c>
      <c r="J152" s="110">
        <f t="shared" si="143"/>
        <v>129600</v>
      </c>
      <c r="K152" s="110">
        <f t="shared" si="143"/>
        <v>129600</v>
      </c>
      <c r="L152" s="110">
        <f t="shared" si="143"/>
        <v>0</v>
      </c>
      <c r="M152" s="110">
        <f t="shared" si="143"/>
        <v>0</v>
      </c>
      <c r="N152" s="110">
        <f t="shared" si="143"/>
        <v>0</v>
      </c>
      <c r="O152" s="110">
        <f t="shared" si="143"/>
        <v>0</v>
      </c>
      <c r="P152" s="110">
        <f t="shared" si="143"/>
        <v>0</v>
      </c>
      <c r="Q152" s="110">
        <f t="shared" si="143"/>
        <v>0</v>
      </c>
      <c r="R152" s="110">
        <f t="shared" si="143"/>
        <v>129600</v>
      </c>
      <c r="S152" s="110">
        <f t="shared" si="143"/>
        <v>129600</v>
      </c>
      <c r="T152" s="110">
        <f t="shared" si="143"/>
        <v>0</v>
      </c>
      <c r="U152" s="110">
        <f t="shared" si="143"/>
        <v>0</v>
      </c>
      <c r="V152" s="110"/>
      <c r="W152" s="110"/>
      <c r="X152" s="110"/>
      <c r="Y152" s="110"/>
      <c r="Z152" s="110"/>
      <c r="AA152" s="110"/>
      <c r="AB152" s="110"/>
      <c r="AC152" s="110"/>
      <c r="AD152" s="110">
        <f t="shared" si="143"/>
        <v>129600</v>
      </c>
      <c r="AE152" s="110">
        <f t="shared" si="143"/>
        <v>129600</v>
      </c>
      <c r="AF152" s="110">
        <f t="shared" si="143"/>
        <v>0</v>
      </c>
      <c r="AG152" s="110">
        <f t="shared" si="143"/>
        <v>0</v>
      </c>
      <c r="AH152" s="110">
        <f t="shared" si="143"/>
        <v>0</v>
      </c>
      <c r="AI152" s="110">
        <f t="shared" si="143"/>
        <v>0</v>
      </c>
      <c r="AJ152" s="110">
        <f t="shared" si="143"/>
        <v>0</v>
      </c>
      <c r="AK152" s="110">
        <f t="shared" si="143"/>
        <v>0</v>
      </c>
      <c r="AL152" s="110">
        <f t="shared" si="143"/>
        <v>129600</v>
      </c>
      <c r="AM152" s="110">
        <f t="shared" si="143"/>
        <v>129600</v>
      </c>
      <c r="AN152" s="110">
        <f t="shared" si="143"/>
        <v>0</v>
      </c>
      <c r="AO152" s="110">
        <f t="shared" si="143"/>
        <v>0</v>
      </c>
      <c r="AP152" s="110"/>
      <c r="AQ152" s="110">
        <f t="shared" si="143"/>
        <v>129600</v>
      </c>
      <c r="AR152" s="110">
        <f t="shared" si="143"/>
        <v>129600</v>
      </c>
      <c r="AS152" s="110">
        <f t="shared" si="143"/>
        <v>0</v>
      </c>
      <c r="AT152" s="110">
        <f t="shared" si="143"/>
        <v>0</v>
      </c>
      <c r="AU152" s="110">
        <f t="shared" si="143"/>
        <v>0</v>
      </c>
      <c r="AV152" s="110">
        <f t="shared" si="143"/>
        <v>0</v>
      </c>
      <c r="AW152" s="110">
        <f t="shared" si="143"/>
        <v>0</v>
      </c>
      <c r="AX152" s="110">
        <f t="shared" si="143"/>
        <v>0</v>
      </c>
      <c r="AY152" s="110">
        <f t="shared" si="143"/>
        <v>129600</v>
      </c>
      <c r="AZ152" s="110">
        <f t="shared" si="143"/>
        <v>129600</v>
      </c>
      <c r="BA152" s="110">
        <f t="shared" si="143"/>
        <v>0</v>
      </c>
      <c r="BB152" s="110">
        <f t="shared" si="143"/>
        <v>0</v>
      </c>
    </row>
    <row r="153" spans="1:54" s="109" customFormat="1" ht="30" hidden="1" x14ac:dyDescent="0.25">
      <c r="A153" s="35" t="s">
        <v>108</v>
      </c>
      <c r="B153" s="120">
        <v>51</v>
      </c>
      <c r="C153" s="120">
        <v>2</v>
      </c>
      <c r="D153" s="143" t="s">
        <v>139</v>
      </c>
      <c r="E153" s="120">
        <v>851</v>
      </c>
      <c r="F153" s="143" t="s">
        <v>75</v>
      </c>
      <c r="G153" s="143" t="s">
        <v>11</v>
      </c>
      <c r="H153" s="143" t="s">
        <v>231</v>
      </c>
      <c r="I153" s="143" t="s">
        <v>109</v>
      </c>
      <c r="J153" s="110">
        <f>'6.ВС'!J139</f>
        <v>129600</v>
      </c>
      <c r="K153" s="110">
        <f>'6.ВС'!K139</f>
        <v>129600</v>
      </c>
      <c r="L153" s="110">
        <f>'6.ВС'!L139</f>
        <v>0</v>
      </c>
      <c r="M153" s="110">
        <f>'6.ВС'!M139</f>
        <v>0</v>
      </c>
      <c r="N153" s="110">
        <f>'6.ВС'!N139</f>
        <v>0</v>
      </c>
      <c r="O153" s="110">
        <f>'6.ВС'!O139</f>
        <v>0</v>
      </c>
      <c r="P153" s="110">
        <f>'6.ВС'!P139</f>
        <v>0</v>
      </c>
      <c r="Q153" s="110">
        <f>'6.ВС'!Q139</f>
        <v>0</v>
      </c>
      <c r="R153" s="110">
        <f>'6.ВС'!R139</f>
        <v>129600</v>
      </c>
      <c r="S153" s="110">
        <f>'6.ВС'!S139</f>
        <v>129600</v>
      </c>
      <c r="T153" s="110">
        <f>'6.ВС'!T139</f>
        <v>0</v>
      </c>
      <c r="U153" s="110">
        <f>'6.ВС'!U139</f>
        <v>0</v>
      </c>
      <c r="V153" s="110"/>
      <c r="W153" s="110"/>
      <c r="X153" s="110"/>
      <c r="Y153" s="110"/>
      <c r="Z153" s="110"/>
      <c r="AA153" s="110"/>
      <c r="AB153" s="110"/>
      <c r="AC153" s="110"/>
      <c r="AD153" s="110">
        <f>'6.ВС'!AE139</f>
        <v>129600</v>
      </c>
      <c r="AE153" s="110">
        <f>'6.ВС'!AF139</f>
        <v>129600</v>
      </c>
      <c r="AF153" s="110">
        <f>'6.ВС'!AG139</f>
        <v>0</v>
      </c>
      <c r="AG153" s="110">
        <f>'6.ВС'!AH139</f>
        <v>0</v>
      </c>
      <c r="AH153" s="110">
        <f>'6.ВС'!AI139</f>
        <v>0</v>
      </c>
      <c r="AI153" s="110">
        <f>'6.ВС'!AJ139</f>
        <v>0</v>
      </c>
      <c r="AJ153" s="110">
        <f>'6.ВС'!AK139</f>
        <v>0</v>
      </c>
      <c r="AK153" s="110">
        <f>'6.ВС'!AL139</f>
        <v>0</v>
      </c>
      <c r="AL153" s="110">
        <f>'6.ВС'!AM139</f>
        <v>129600</v>
      </c>
      <c r="AM153" s="110">
        <f>'6.ВС'!AN139</f>
        <v>129600</v>
      </c>
      <c r="AN153" s="110">
        <f>'6.ВС'!AO139</f>
        <v>0</v>
      </c>
      <c r="AO153" s="110">
        <f>'6.ВС'!AP139</f>
        <v>0</v>
      </c>
      <c r="AP153" s="110"/>
      <c r="AQ153" s="110">
        <f>'6.ВС'!AR139</f>
        <v>129600</v>
      </c>
      <c r="AR153" s="110">
        <f>'6.ВС'!AS139</f>
        <v>129600</v>
      </c>
      <c r="AS153" s="110">
        <f>'6.ВС'!AT139</f>
        <v>0</v>
      </c>
      <c r="AT153" s="110">
        <f>'6.ВС'!AU139</f>
        <v>0</v>
      </c>
      <c r="AU153" s="110">
        <f>'6.ВС'!AV139</f>
        <v>0</v>
      </c>
      <c r="AV153" s="110">
        <f>'6.ВС'!AW139</f>
        <v>0</v>
      </c>
      <c r="AW153" s="110">
        <f>'6.ВС'!AX139</f>
        <v>0</v>
      </c>
      <c r="AX153" s="110">
        <f>'6.ВС'!AY139</f>
        <v>0</v>
      </c>
      <c r="AY153" s="110">
        <f>'6.ВС'!AZ139</f>
        <v>129600</v>
      </c>
      <c r="AZ153" s="110">
        <f>'6.ВС'!BA139</f>
        <v>129600</v>
      </c>
      <c r="BA153" s="110">
        <f>'6.ВС'!BB139</f>
        <v>0</v>
      </c>
      <c r="BB153" s="110">
        <f>'6.ВС'!BC139</f>
        <v>0</v>
      </c>
    </row>
    <row r="154" spans="1:54" s="109" customFormat="1" x14ac:dyDescent="0.25">
      <c r="A154" s="155" t="s">
        <v>105</v>
      </c>
      <c r="B154" s="120">
        <v>51</v>
      </c>
      <c r="C154" s="120">
        <v>2</v>
      </c>
      <c r="D154" s="143" t="s">
        <v>139</v>
      </c>
      <c r="E154" s="120">
        <v>851</v>
      </c>
      <c r="F154" s="143" t="s">
        <v>75</v>
      </c>
      <c r="G154" s="143" t="s">
        <v>11</v>
      </c>
      <c r="H154" s="143" t="s">
        <v>278</v>
      </c>
      <c r="I154" s="143"/>
      <c r="J154" s="110">
        <f t="shared" ref="J154:BB154" si="144">J155</f>
        <v>6937900</v>
      </c>
      <c r="K154" s="110">
        <f t="shared" si="144"/>
        <v>0</v>
      </c>
      <c r="L154" s="110">
        <f t="shared" si="144"/>
        <v>6937900</v>
      </c>
      <c r="M154" s="110">
        <f t="shared" si="144"/>
        <v>0</v>
      </c>
      <c r="N154" s="110">
        <f t="shared" si="144"/>
        <v>100000</v>
      </c>
      <c r="O154" s="110">
        <f t="shared" si="144"/>
        <v>0</v>
      </c>
      <c r="P154" s="110">
        <f t="shared" si="144"/>
        <v>100000</v>
      </c>
      <c r="Q154" s="110">
        <f t="shared" si="144"/>
        <v>0</v>
      </c>
      <c r="R154" s="110">
        <f t="shared" si="144"/>
        <v>7037900</v>
      </c>
      <c r="S154" s="110">
        <f t="shared" si="144"/>
        <v>0</v>
      </c>
      <c r="T154" s="110">
        <f t="shared" si="144"/>
        <v>7037900</v>
      </c>
      <c r="U154" s="110">
        <f t="shared" si="144"/>
        <v>0</v>
      </c>
      <c r="V154" s="110"/>
      <c r="W154" s="110"/>
      <c r="X154" s="110"/>
      <c r="Y154" s="110"/>
      <c r="Z154" s="110"/>
      <c r="AA154" s="110"/>
      <c r="AB154" s="110"/>
      <c r="AC154" s="110"/>
      <c r="AD154" s="110">
        <f t="shared" si="144"/>
        <v>6532460</v>
      </c>
      <c r="AE154" s="110">
        <f t="shared" si="144"/>
        <v>0</v>
      </c>
      <c r="AF154" s="110">
        <f t="shared" si="144"/>
        <v>6532460</v>
      </c>
      <c r="AG154" s="110">
        <f t="shared" si="144"/>
        <v>0</v>
      </c>
      <c r="AH154" s="110">
        <f t="shared" si="144"/>
        <v>0</v>
      </c>
      <c r="AI154" s="110">
        <f t="shared" si="144"/>
        <v>0</v>
      </c>
      <c r="AJ154" s="110">
        <f t="shared" si="144"/>
        <v>0</v>
      </c>
      <c r="AK154" s="110">
        <f t="shared" si="144"/>
        <v>0</v>
      </c>
      <c r="AL154" s="110">
        <f t="shared" si="144"/>
        <v>6532460</v>
      </c>
      <c r="AM154" s="110">
        <f t="shared" si="144"/>
        <v>0</v>
      </c>
      <c r="AN154" s="110">
        <f t="shared" si="144"/>
        <v>6532460</v>
      </c>
      <c r="AO154" s="110">
        <f t="shared" si="144"/>
        <v>0</v>
      </c>
      <c r="AP154" s="110"/>
      <c r="AQ154" s="110">
        <f t="shared" si="144"/>
        <v>6532460</v>
      </c>
      <c r="AR154" s="110">
        <f t="shared" si="144"/>
        <v>0</v>
      </c>
      <c r="AS154" s="110">
        <f t="shared" si="144"/>
        <v>6532460</v>
      </c>
      <c r="AT154" s="110">
        <f t="shared" si="144"/>
        <v>0</v>
      </c>
      <c r="AU154" s="110">
        <f t="shared" si="144"/>
        <v>0</v>
      </c>
      <c r="AV154" s="110">
        <f t="shared" si="144"/>
        <v>0</v>
      </c>
      <c r="AW154" s="110">
        <f t="shared" si="144"/>
        <v>0</v>
      </c>
      <c r="AX154" s="110">
        <f t="shared" si="144"/>
        <v>0</v>
      </c>
      <c r="AY154" s="110">
        <f t="shared" si="144"/>
        <v>6532460</v>
      </c>
      <c r="AZ154" s="110">
        <f t="shared" si="144"/>
        <v>0</v>
      </c>
      <c r="BA154" s="110">
        <f t="shared" si="144"/>
        <v>6532460</v>
      </c>
      <c r="BB154" s="110">
        <f t="shared" si="144"/>
        <v>0</v>
      </c>
    </row>
    <row r="155" spans="1:54" s="109" customFormat="1" ht="60" x14ac:dyDescent="0.25">
      <c r="A155" s="35" t="s">
        <v>53</v>
      </c>
      <c r="B155" s="120">
        <v>51</v>
      </c>
      <c r="C155" s="120">
        <v>2</v>
      </c>
      <c r="D155" s="143" t="s">
        <v>139</v>
      </c>
      <c r="E155" s="120">
        <v>851</v>
      </c>
      <c r="F155" s="143" t="s">
        <v>75</v>
      </c>
      <c r="G155" s="143" t="s">
        <v>11</v>
      </c>
      <c r="H155" s="143" t="s">
        <v>278</v>
      </c>
      <c r="I155" s="143" t="s">
        <v>107</v>
      </c>
      <c r="J155" s="110">
        <f t="shared" ref="J155:BB155" si="145">J156</f>
        <v>6937900</v>
      </c>
      <c r="K155" s="110">
        <f t="shared" si="145"/>
        <v>0</v>
      </c>
      <c r="L155" s="110">
        <f t="shared" si="145"/>
        <v>6937900</v>
      </c>
      <c r="M155" s="110">
        <f t="shared" si="145"/>
        <v>0</v>
      </c>
      <c r="N155" s="110">
        <f t="shared" si="145"/>
        <v>100000</v>
      </c>
      <c r="O155" s="110">
        <f t="shared" si="145"/>
        <v>0</v>
      </c>
      <c r="P155" s="110">
        <f t="shared" si="145"/>
        <v>100000</v>
      </c>
      <c r="Q155" s="110">
        <f t="shared" si="145"/>
        <v>0</v>
      </c>
      <c r="R155" s="110">
        <f t="shared" si="145"/>
        <v>7037900</v>
      </c>
      <c r="S155" s="110">
        <f t="shared" si="145"/>
        <v>0</v>
      </c>
      <c r="T155" s="110">
        <f t="shared" si="145"/>
        <v>7037900</v>
      </c>
      <c r="U155" s="110">
        <f t="shared" si="145"/>
        <v>0</v>
      </c>
      <c r="V155" s="110"/>
      <c r="W155" s="110"/>
      <c r="X155" s="110"/>
      <c r="Y155" s="110"/>
      <c r="Z155" s="110"/>
      <c r="AA155" s="110"/>
      <c r="AB155" s="110"/>
      <c r="AC155" s="110"/>
      <c r="AD155" s="110">
        <f t="shared" si="145"/>
        <v>6532460</v>
      </c>
      <c r="AE155" s="110">
        <f t="shared" si="145"/>
        <v>0</v>
      </c>
      <c r="AF155" s="110">
        <f t="shared" si="145"/>
        <v>6532460</v>
      </c>
      <c r="AG155" s="110">
        <f t="shared" si="145"/>
        <v>0</v>
      </c>
      <c r="AH155" s="110">
        <f t="shared" si="145"/>
        <v>0</v>
      </c>
      <c r="AI155" s="110">
        <f t="shared" si="145"/>
        <v>0</v>
      </c>
      <c r="AJ155" s="110">
        <f t="shared" si="145"/>
        <v>0</v>
      </c>
      <c r="AK155" s="110">
        <f t="shared" si="145"/>
        <v>0</v>
      </c>
      <c r="AL155" s="110">
        <f t="shared" si="145"/>
        <v>6532460</v>
      </c>
      <c r="AM155" s="110">
        <f t="shared" si="145"/>
        <v>0</v>
      </c>
      <c r="AN155" s="110">
        <f t="shared" si="145"/>
        <v>6532460</v>
      </c>
      <c r="AO155" s="110">
        <f t="shared" si="145"/>
        <v>0</v>
      </c>
      <c r="AP155" s="110"/>
      <c r="AQ155" s="110">
        <f t="shared" si="145"/>
        <v>6532460</v>
      </c>
      <c r="AR155" s="110">
        <f t="shared" si="145"/>
        <v>0</v>
      </c>
      <c r="AS155" s="110">
        <f t="shared" si="145"/>
        <v>6532460</v>
      </c>
      <c r="AT155" s="110">
        <f t="shared" si="145"/>
        <v>0</v>
      </c>
      <c r="AU155" s="110">
        <f t="shared" si="145"/>
        <v>0</v>
      </c>
      <c r="AV155" s="110">
        <f t="shared" si="145"/>
        <v>0</v>
      </c>
      <c r="AW155" s="110">
        <f t="shared" si="145"/>
        <v>0</v>
      </c>
      <c r="AX155" s="110">
        <f t="shared" si="145"/>
        <v>0</v>
      </c>
      <c r="AY155" s="110">
        <f t="shared" si="145"/>
        <v>6532460</v>
      </c>
      <c r="AZ155" s="110">
        <f t="shared" si="145"/>
        <v>0</v>
      </c>
      <c r="BA155" s="110">
        <f t="shared" si="145"/>
        <v>6532460</v>
      </c>
      <c r="BB155" s="110">
        <f t="shared" si="145"/>
        <v>0</v>
      </c>
    </row>
    <row r="156" spans="1:54" s="109" customFormat="1" ht="19.5" customHeight="1" x14ac:dyDescent="0.25">
      <c r="A156" s="35" t="s">
        <v>108</v>
      </c>
      <c r="B156" s="120">
        <v>51</v>
      </c>
      <c r="C156" s="120">
        <v>2</v>
      </c>
      <c r="D156" s="143" t="s">
        <v>139</v>
      </c>
      <c r="E156" s="120">
        <v>851</v>
      </c>
      <c r="F156" s="143" t="s">
        <v>75</v>
      </c>
      <c r="G156" s="143" t="s">
        <v>11</v>
      </c>
      <c r="H156" s="143" t="s">
        <v>278</v>
      </c>
      <c r="I156" s="143" t="s">
        <v>109</v>
      </c>
      <c r="J156" s="110">
        <f>'6.ВС'!J142</f>
        <v>6937900</v>
      </c>
      <c r="K156" s="110">
        <f>'6.ВС'!K142</f>
        <v>0</v>
      </c>
      <c r="L156" s="110">
        <f>'6.ВС'!L142</f>
        <v>6937900</v>
      </c>
      <c r="M156" s="110">
        <f>'6.ВС'!M142</f>
        <v>0</v>
      </c>
      <c r="N156" s="110">
        <f>'6.ВС'!N142</f>
        <v>100000</v>
      </c>
      <c r="O156" s="110">
        <f>'6.ВС'!O142</f>
        <v>0</v>
      </c>
      <c r="P156" s="110">
        <f>'6.ВС'!P142</f>
        <v>100000</v>
      </c>
      <c r="Q156" s="110">
        <f>'6.ВС'!Q142</f>
        <v>0</v>
      </c>
      <c r="R156" s="110">
        <f>'6.ВС'!R142</f>
        <v>7037900</v>
      </c>
      <c r="S156" s="110">
        <f>'6.ВС'!S142</f>
        <v>0</v>
      </c>
      <c r="T156" s="110">
        <f>'6.ВС'!T142</f>
        <v>7037900</v>
      </c>
      <c r="U156" s="110">
        <f>'6.ВС'!U142</f>
        <v>0</v>
      </c>
      <c r="V156" s="110"/>
      <c r="W156" s="110"/>
      <c r="X156" s="110"/>
      <c r="Y156" s="110"/>
      <c r="Z156" s="110"/>
      <c r="AA156" s="110"/>
      <c r="AB156" s="110"/>
      <c r="AC156" s="110"/>
      <c r="AD156" s="110">
        <f>'6.ВС'!AE142</f>
        <v>6532460</v>
      </c>
      <c r="AE156" s="110">
        <f>'6.ВС'!AF142</f>
        <v>0</v>
      </c>
      <c r="AF156" s="110">
        <f>'6.ВС'!AG142</f>
        <v>6532460</v>
      </c>
      <c r="AG156" s="110">
        <f>'6.ВС'!AH142</f>
        <v>0</v>
      </c>
      <c r="AH156" s="110">
        <f>'6.ВС'!AI142</f>
        <v>0</v>
      </c>
      <c r="AI156" s="110">
        <f>'6.ВС'!AJ142</f>
        <v>0</v>
      </c>
      <c r="AJ156" s="110">
        <f>'6.ВС'!AK142</f>
        <v>0</v>
      </c>
      <c r="AK156" s="110">
        <f>'6.ВС'!AL142</f>
        <v>0</v>
      </c>
      <c r="AL156" s="110">
        <f>'6.ВС'!AM142</f>
        <v>6532460</v>
      </c>
      <c r="AM156" s="110">
        <f>'6.ВС'!AN142</f>
        <v>0</v>
      </c>
      <c r="AN156" s="110">
        <f>'6.ВС'!AO142</f>
        <v>6532460</v>
      </c>
      <c r="AO156" s="110">
        <f>'6.ВС'!AP142</f>
        <v>0</v>
      </c>
      <c r="AP156" s="110"/>
      <c r="AQ156" s="110">
        <f>'6.ВС'!AR142</f>
        <v>6532460</v>
      </c>
      <c r="AR156" s="110">
        <f>'6.ВС'!AS142</f>
        <v>0</v>
      </c>
      <c r="AS156" s="110">
        <f>'6.ВС'!AT142</f>
        <v>6532460</v>
      </c>
      <c r="AT156" s="110">
        <f>'6.ВС'!AU142</f>
        <v>0</v>
      </c>
      <c r="AU156" s="110">
        <f>'6.ВС'!AV142</f>
        <v>0</v>
      </c>
      <c r="AV156" s="110">
        <f>'6.ВС'!AW142</f>
        <v>0</v>
      </c>
      <c r="AW156" s="110">
        <f>'6.ВС'!AX142</f>
        <v>0</v>
      </c>
      <c r="AX156" s="110">
        <f>'6.ВС'!AY142</f>
        <v>0</v>
      </c>
      <c r="AY156" s="110">
        <f>'6.ВС'!AZ142</f>
        <v>6532460</v>
      </c>
      <c r="AZ156" s="110">
        <f>'6.ВС'!BA142</f>
        <v>0</v>
      </c>
      <c r="BA156" s="110">
        <f>'6.ВС'!BB142</f>
        <v>6532460</v>
      </c>
      <c r="BB156" s="110">
        <f>'6.ВС'!BC142</f>
        <v>0</v>
      </c>
    </row>
    <row r="157" spans="1:54" s="109" customFormat="1" ht="30" x14ac:dyDescent="0.25">
      <c r="A157" s="155" t="s">
        <v>110</v>
      </c>
      <c r="B157" s="120">
        <v>51</v>
      </c>
      <c r="C157" s="120">
        <v>2</v>
      </c>
      <c r="D157" s="143" t="s">
        <v>139</v>
      </c>
      <c r="E157" s="120">
        <v>851</v>
      </c>
      <c r="F157" s="143" t="s">
        <v>75</v>
      </c>
      <c r="G157" s="143" t="s">
        <v>11</v>
      </c>
      <c r="H157" s="143" t="s">
        <v>279</v>
      </c>
      <c r="I157" s="143"/>
      <c r="J157" s="110">
        <f t="shared" ref="J157:BB161" si="146">J158</f>
        <v>5980300</v>
      </c>
      <c r="K157" s="110">
        <f t="shared" si="146"/>
        <v>0</v>
      </c>
      <c r="L157" s="110">
        <f t="shared" si="146"/>
        <v>5980300</v>
      </c>
      <c r="M157" s="110">
        <f t="shared" si="146"/>
        <v>0</v>
      </c>
      <c r="N157" s="110">
        <f t="shared" si="146"/>
        <v>55967</v>
      </c>
      <c r="O157" s="110">
        <f t="shared" si="146"/>
        <v>0</v>
      </c>
      <c r="P157" s="110">
        <f t="shared" si="146"/>
        <v>55967</v>
      </c>
      <c r="Q157" s="110">
        <f t="shared" si="146"/>
        <v>0</v>
      </c>
      <c r="R157" s="110">
        <f t="shared" si="146"/>
        <v>6036267</v>
      </c>
      <c r="S157" s="110">
        <f t="shared" si="146"/>
        <v>0</v>
      </c>
      <c r="T157" s="110">
        <f t="shared" si="146"/>
        <v>6036267</v>
      </c>
      <c r="U157" s="110">
        <f t="shared" si="146"/>
        <v>0</v>
      </c>
      <c r="V157" s="110"/>
      <c r="W157" s="110"/>
      <c r="X157" s="110"/>
      <c r="Y157" s="110"/>
      <c r="Z157" s="110"/>
      <c r="AA157" s="110"/>
      <c r="AB157" s="110"/>
      <c r="AC157" s="110"/>
      <c r="AD157" s="110">
        <f t="shared" si="146"/>
        <v>5632347</v>
      </c>
      <c r="AE157" s="110">
        <f t="shared" si="146"/>
        <v>0</v>
      </c>
      <c r="AF157" s="110">
        <f t="shared" si="146"/>
        <v>5632347</v>
      </c>
      <c r="AG157" s="110">
        <f t="shared" si="146"/>
        <v>0</v>
      </c>
      <c r="AH157" s="110">
        <f t="shared" si="146"/>
        <v>0</v>
      </c>
      <c r="AI157" s="110">
        <f t="shared" si="146"/>
        <v>0</v>
      </c>
      <c r="AJ157" s="110">
        <f t="shared" si="146"/>
        <v>0</v>
      </c>
      <c r="AK157" s="110">
        <f t="shared" si="146"/>
        <v>0</v>
      </c>
      <c r="AL157" s="110">
        <f t="shared" si="146"/>
        <v>5632347</v>
      </c>
      <c r="AM157" s="110">
        <f t="shared" si="146"/>
        <v>0</v>
      </c>
      <c r="AN157" s="110">
        <f t="shared" si="146"/>
        <v>5632347</v>
      </c>
      <c r="AO157" s="110">
        <f t="shared" si="146"/>
        <v>0</v>
      </c>
      <c r="AP157" s="110"/>
      <c r="AQ157" s="110">
        <f t="shared" si="146"/>
        <v>5632347</v>
      </c>
      <c r="AR157" s="110">
        <f t="shared" si="146"/>
        <v>0</v>
      </c>
      <c r="AS157" s="110">
        <f t="shared" si="146"/>
        <v>5632347</v>
      </c>
      <c r="AT157" s="110">
        <f t="shared" si="146"/>
        <v>0</v>
      </c>
      <c r="AU157" s="110">
        <f t="shared" si="146"/>
        <v>0</v>
      </c>
      <c r="AV157" s="110">
        <f t="shared" si="146"/>
        <v>0</v>
      </c>
      <c r="AW157" s="110">
        <f t="shared" si="146"/>
        <v>0</v>
      </c>
      <c r="AX157" s="110">
        <f t="shared" si="146"/>
        <v>0</v>
      </c>
      <c r="AY157" s="110">
        <f t="shared" si="146"/>
        <v>5632347</v>
      </c>
      <c r="AZ157" s="110">
        <f t="shared" si="146"/>
        <v>0</v>
      </c>
      <c r="BA157" s="110">
        <f t="shared" si="146"/>
        <v>5632347</v>
      </c>
      <c r="BB157" s="110">
        <f t="shared" si="146"/>
        <v>0</v>
      </c>
    </row>
    <row r="158" spans="1:54" s="109" customFormat="1" ht="60" x14ac:dyDescent="0.25">
      <c r="A158" s="35" t="s">
        <v>53</v>
      </c>
      <c r="B158" s="120">
        <v>51</v>
      </c>
      <c r="C158" s="120">
        <v>2</v>
      </c>
      <c r="D158" s="143" t="s">
        <v>139</v>
      </c>
      <c r="E158" s="120">
        <v>851</v>
      </c>
      <c r="F158" s="143" t="s">
        <v>75</v>
      </c>
      <c r="G158" s="143" t="s">
        <v>11</v>
      </c>
      <c r="H158" s="143" t="s">
        <v>279</v>
      </c>
      <c r="I158" s="36">
        <v>600</v>
      </c>
      <c r="J158" s="110">
        <f t="shared" si="146"/>
        <v>5980300</v>
      </c>
      <c r="K158" s="110">
        <f t="shared" si="146"/>
        <v>0</v>
      </c>
      <c r="L158" s="110">
        <f t="shared" si="146"/>
        <v>5980300</v>
      </c>
      <c r="M158" s="110">
        <f t="shared" si="146"/>
        <v>0</v>
      </c>
      <c r="N158" s="110">
        <f t="shared" si="146"/>
        <v>55967</v>
      </c>
      <c r="O158" s="110">
        <f t="shared" si="146"/>
        <v>0</v>
      </c>
      <c r="P158" s="110">
        <f t="shared" si="146"/>
        <v>55967</v>
      </c>
      <c r="Q158" s="110">
        <f t="shared" si="146"/>
        <v>0</v>
      </c>
      <c r="R158" s="110">
        <f t="shared" si="146"/>
        <v>6036267</v>
      </c>
      <c r="S158" s="110">
        <f t="shared" si="146"/>
        <v>0</v>
      </c>
      <c r="T158" s="110">
        <f t="shared" si="146"/>
        <v>6036267</v>
      </c>
      <c r="U158" s="110">
        <f t="shared" si="146"/>
        <v>0</v>
      </c>
      <c r="V158" s="110"/>
      <c r="W158" s="110"/>
      <c r="X158" s="110"/>
      <c r="Y158" s="110"/>
      <c r="Z158" s="110"/>
      <c r="AA158" s="110"/>
      <c r="AB158" s="110"/>
      <c r="AC158" s="110"/>
      <c r="AD158" s="110">
        <f t="shared" si="146"/>
        <v>5632347</v>
      </c>
      <c r="AE158" s="110">
        <f t="shared" si="146"/>
        <v>0</v>
      </c>
      <c r="AF158" s="110">
        <f t="shared" si="146"/>
        <v>5632347</v>
      </c>
      <c r="AG158" s="110">
        <f t="shared" si="146"/>
        <v>0</v>
      </c>
      <c r="AH158" s="110">
        <f t="shared" si="146"/>
        <v>0</v>
      </c>
      <c r="AI158" s="110">
        <f t="shared" si="146"/>
        <v>0</v>
      </c>
      <c r="AJ158" s="110">
        <f t="shared" si="146"/>
        <v>0</v>
      </c>
      <c r="AK158" s="110">
        <f t="shared" si="146"/>
        <v>0</v>
      </c>
      <c r="AL158" s="110">
        <f t="shared" si="146"/>
        <v>5632347</v>
      </c>
      <c r="AM158" s="110">
        <f t="shared" si="146"/>
        <v>0</v>
      </c>
      <c r="AN158" s="110">
        <f t="shared" si="146"/>
        <v>5632347</v>
      </c>
      <c r="AO158" s="110">
        <f t="shared" si="146"/>
        <v>0</v>
      </c>
      <c r="AP158" s="110"/>
      <c r="AQ158" s="110">
        <f t="shared" si="146"/>
        <v>5632347</v>
      </c>
      <c r="AR158" s="110">
        <f t="shared" si="146"/>
        <v>0</v>
      </c>
      <c r="AS158" s="110">
        <f t="shared" si="146"/>
        <v>5632347</v>
      </c>
      <c r="AT158" s="110">
        <f t="shared" si="146"/>
        <v>0</v>
      </c>
      <c r="AU158" s="110">
        <f t="shared" si="146"/>
        <v>0</v>
      </c>
      <c r="AV158" s="110">
        <f t="shared" si="146"/>
        <v>0</v>
      </c>
      <c r="AW158" s="110">
        <f t="shared" si="146"/>
        <v>0</v>
      </c>
      <c r="AX158" s="110">
        <f t="shared" si="146"/>
        <v>0</v>
      </c>
      <c r="AY158" s="110">
        <f t="shared" si="146"/>
        <v>5632347</v>
      </c>
      <c r="AZ158" s="110">
        <f t="shared" si="146"/>
        <v>0</v>
      </c>
      <c r="BA158" s="110">
        <f t="shared" si="146"/>
        <v>5632347</v>
      </c>
      <c r="BB158" s="110">
        <f t="shared" si="146"/>
        <v>0</v>
      </c>
    </row>
    <row r="159" spans="1:54" s="109" customFormat="1" ht="30" x14ac:dyDescent="0.25">
      <c r="A159" s="35" t="s">
        <v>108</v>
      </c>
      <c r="B159" s="120">
        <v>51</v>
      </c>
      <c r="C159" s="120">
        <v>2</v>
      </c>
      <c r="D159" s="143" t="s">
        <v>139</v>
      </c>
      <c r="E159" s="120">
        <v>851</v>
      </c>
      <c r="F159" s="143" t="s">
        <v>75</v>
      </c>
      <c r="G159" s="143" t="s">
        <v>11</v>
      </c>
      <c r="H159" s="143" t="s">
        <v>279</v>
      </c>
      <c r="I159" s="36">
        <v>610</v>
      </c>
      <c r="J159" s="110">
        <f>'6.ВС'!J145</f>
        <v>5980300</v>
      </c>
      <c r="K159" s="110">
        <f>'6.ВС'!K145</f>
        <v>0</v>
      </c>
      <c r="L159" s="110">
        <f>'6.ВС'!L145</f>
        <v>5980300</v>
      </c>
      <c r="M159" s="110">
        <f>'6.ВС'!M145</f>
        <v>0</v>
      </c>
      <c r="N159" s="110">
        <f>'6.ВС'!N145</f>
        <v>55967</v>
      </c>
      <c r="O159" s="110">
        <f>'6.ВС'!O145</f>
        <v>0</v>
      </c>
      <c r="P159" s="110">
        <f>'6.ВС'!P145</f>
        <v>55967</v>
      </c>
      <c r="Q159" s="110">
        <f>'6.ВС'!Q145</f>
        <v>0</v>
      </c>
      <c r="R159" s="110">
        <f>'6.ВС'!R145</f>
        <v>6036267</v>
      </c>
      <c r="S159" s="110">
        <f>'6.ВС'!S145</f>
        <v>0</v>
      </c>
      <c r="T159" s="110">
        <f>'6.ВС'!T145</f>
        <v>6036267</v>
      </c>
      <c r="U159" s="110">
        <f>'6.ВС'!U145</f>
        <v>0</v>
      </c>
      <c r="V159" s="110"/>
      <c r="W159" s="110"/>
      <c r="X159" s="110"/>
      <c r="Y159" s="110"/>
      <c r="Z159" s="110"/>
      <c r="AA159" s="110"/>
      <c r="AB159" s="110"/>
      <c r="AC159" s="110"/>
      <c r="AD159" s="110">
        <f>'6.ВС'!AE145</f>
        <v>5632347</v>
      </c>
      <c r="AE159" s="110">
        <f>'6.ВС'!AF145</f>
        <v>0</v>
      </c>
      <c r="AF159" s="110">
        <f>'6.ВС'!AG145</f>
        <v>5632347</v>
      </c>
      <c r="AG159" s="110">
        <f>'6.ВС'!AH145</f>
        <v>0</v>
      </c>
      <c r="AH159" s="110">
        <f>'6.ВС'!AI145</f>
        <v>0</v>
      </c>
      <c r="AI159" s="110">
        <f>'6.ВС'!AJ145</f>
        <v>0</v>
      </c>
      <c r="AJ159" s="110">
        <f>'6.ВС'!AK145</f>
        <v>0</v>
      </c>
      <c r="AK159" s="110">
        <f>'6.ВС'!AL145</f>
        <v>0</v>
      </c>
      <c r="AL159" s="110">
        <f>'6.ВС'!AM145</f>
        <v>5632347</v>
      </c>
      <c r="AM159" s="110">
        <f>'6.ВС'!AN145</f>
        <v>0</v>
      </c>
      <c r="AN159" s="110">
        <f>'6.ВС'!AO145</f>
        <v>5632347</v>
      </c>
      <c r="AO159" s="110">
        <f>'6.ВС'!AP145</f>
        <v>0</v>
      </c>
      <c r="AP159" s="110"/>
      <c r="AQ159" s="110">
        <f>'6.ВС'!AR145</f>
        <v>5632347</v>
      </c>
      <c r="AR159" s="110">
        <f>'6.ВС'!AS145</f>
        <v>0</v>
      </c>
      <c r="AS159" s="110">
        <f>'6.ВС'!AT145</f>
        <v>5632347</v>
      </c>
      <c r="AT159" s="110">
        <f>'6.ВС'!AU145</f>
        <v>0</v>
      </c>
      <c r="AU159" s="110">
        <f>'6.ВС'!AV145</f>
        <v>0</v>
      </c>
      <c r="AV159" s="110">
        <f>'6.ВС'!AW145</f>
        <v>0</v>
      </c>
      <c r="AW159" s="110">
        <f>'6.ВС'!AX145</f>
        <v>0</v>
      </c>
      <c r="AX159" s="110">
        <f>'6.ВС'!AY145</f>
        <v>0</v>
      </c>
      <c r="AY159" s="110">
        <f>'6.ВС'!AZ145</f>
        <v>5632347</v>
      </c>
      <c r="AZ159" s="110">
        <f>'6.ВС'!BA145</f>
        <v>0</v>
      </c>
      <c r="BA159" s="110">
        <f>'6.ВС'!BB145</f>
        <v>5632347</v>
      </c>
      <c r="BB159" s="110">
        <f>'6.ВС'!BC145</f>
        <v>0</v>
      </c>
    </row>
    <row r="160" spans="1:54" s="109" customFormat="1" ht="30" hidden="1" x14ac:dyDescent="0.25">
      <c r="A160" s="155" t="s">
        <v>116</v>
      </c>
      <c r="B160" s="120">
        <v>51</v>
      </c>
      <c r="C160" s="120">
        <v>2</v>
      </c>
      <c r="D160" s="143" t="s">
        <v>139</v>
      </c>
      <c r="E160" s="120">
        <v>851</v>
      </c>
      <c r="F160" s="143" t="s">
        <v>75</v>
      </c>
      <c r="G160" s="143" t="s">
        <v>11</v>
      </c>
      <c r="H160" s="143" t="s">
        <v>281</v>
      </c>
      <c r="I160" s="36"/>
      <c r="J160" s="110">
        <f t="shared" ref="J160:AQ160" si="147">J161+J163</f>
        <v>232500</v>
      </c>
      <c r="K160" s="110">
        <f t="shared" ref="K160:N160" si="148">K161+K163</f>
        <v>0</v>
      </c>
      <c r="L160" s="110">
        <f t="shared" si="148"/>
        <v>232500</v>
      </c>
      <c r="M160" s="110">
        <f t="shared" si="148"/>
        <v>0</v>
      </c>
      <c r="N160" s="110">
        <f t="shared" si="148"/>
        <v>0</v>
      </c>
      <c r="O160" s="110">
        <f t="shared" ref="O160:U160" si="149">O161+O163</f>
        <v>0</v>
      </c>
      <c r="P160" s="110">
        <f t="shared" si="149"/>
        <v>0</v>
      </c>
      <c r="Q160" s="110">
        <f t="shared" si="149"/>
        <v>0</v>
      </c>
      <c r="R160" s="110">
        <f t="shared" si="149"/>
        <v>232500</v>
      </c>
      <c r="S160" s="110">
        <f t="shared" si="149"/>
        <v>0</v>
      </c>
      <c r="T160" s="110">
        <f t="shared" si="149"/>
        <v>232500</v>
      </c>
      <c r="U160" s="110">
        <f t="shared" si="149"/>
        <v>0</v>
      </c>
      <c r="V160" s="110"/>
      <c r="W160" s="110"/>
      <c r="X160" s="110"/>
      <c r="Y160" s="110"/>
      <c r="Z160" s="110"/>
      <c r="AA160" s="110"/>
      <c r="AB160" s="110"/>
      <c r="AC160" s="110"/>
      <c r="AD160" s="110">
        <f t="shared" si="147"/>
        <v>0</v>
      </c>
      <c r="AE160" s="110">
        <f t="shared" ref="AE160:AO160" si="150">AE161+AE163</f>
        <v>0</v>
      </c>
      <c r="AF160" s="110">
        <f t="shared" si="150"/>
        <v>0</v>
      </c>
      <c r="AG160" s="110">
        <f t="shared" si="150"/>
        <v>0</v>
      </c>
      <c r="AH160" s="110">
        <f t="shared" si="150"/>
        <v>0</v>
      </c>
      <c r="AI160" s="110">
        <f t="shared" si="150"/>
        <v>0</v>
      </c>
      <c r="AJ160" s="110">
        <f t="shared" si="150"/>
        <v>0</v>
      </c>
      <c r="AK160" s="110">
        <f t="shared" si="150"/>
        <v>0</v>
      </c>
      <c r="AL160" s="110">
        <f t="shared" si="150"/>
        <v>0</v>
      </c>
      <c r="AM160" s="110">
        <f t="shared" si="150"/>
        <v>0</v>
      </c>
      <c r="AN160" s="110">
        <f t="shared" si="150"/>
        <v>0</v>
      </c>
      <c r="AO160" s="110">
        <f t="shared" si="150"/>
        <v>0</v>
      </c>
      <c r="AP160" s="110"/>
      <c r="AQ160" s="110">
        <f t="shared" si="147"/>
        <v>0</v>
      </c>
      <c r="AR160" s="110">
        <f t="shared" ref="AR160:BB160" si="151">AR161+AR163</f>
        <v>0</v>
      </c>
      <c r="AS160" s="110">
        <f t="shared" si="151"/>
        <v>0</v>
      </c>
      <c r="AT160" s="110">
        <f t="shared" si="151"/>
        <v>0</v>
      </c>
      <c r="AU160" s="110">
        <f t="shared" si="151"/>
        <v>0</v>
      </c>
      <c r="AV160" s="110">
        <f t="shared" si="151"/>
        <v>0</v>
      </c>
      <c r="AW160" s="110">
        <f t="shared" si="151"/>
        <v>0</v>
      </c>
      <c r="AX160" s="110">
        <f t="shared" si="151"/>
        <v>0</v>
      </c>
      <c r="AY160" s="110">
        <f t="shared" si="151"/>
        <v>0</v>
      </c>
      <c r="AZ160" s="110">
        <f t="shared" si="151"/>
        <v>0</v>
      </c>
      <c r="BA160" s="110">
        <f t="shared" si="151"/>
        <v>0</v>
      </c>
      <c r="BB160" s="110">
        <f t="shared" si="151"/>
        <v>0</v>
      </c>
    </row>
    <row r="161" spans="1:54" s="109" customFormat="1" ht="48.75" hidden="1" customHeight="1" x14ac:dyDescent="0.25">
      <c r="A161" s="35" t="s">
        <v>22</v>
      </c>
      <c r="B161" s="120">
        <v>51</v>
      </c>
      <c r="C161" s="120">
        <v>2</v>
      </c>
      <c r="D161" s="143" t="s">
        <v>139</v>
      </c>
      <c r="E161" s="120">
        <v>851</v>
      </c>
      <c r="F161" s="143" t="s">
        <v>75</v>
      </c>
      <c r="G161" s="143" t="s">
        <v>11</v>
      </c>
      <c r="H161" s="143" t="s">
        <v>281</v>
      </c>
      <c r="I161" s="36">
        <v>200</v>
      </c>
      <c r="J161" s="110">
        <f t="shared" si="146"/>
        <v>172500</v>
      </c>
      <c r="K161" s="110">
        <f t="shared" si="146"/>
        <v>0</v>
      </c>
      <c r="L161" s="110">
        <f t="shared" si="146"/>
        <v>172500</v>
      </c>
      <c r="M161" s="110">
        <f t="shared" si="146"/>
        <v>0</v>
      </c>
      <c r="N161" s="110">
        <f t="shared" si="146"/>
        <v>0</v>
      </c>
      <c r="O161" s="110">
        <f t="shared" si="146"/>
        <v>0</v>
      </c>
      <c r="P161" s="110">
        <f t="shared" si="146"/>
        <v>0</v>
      </c>
      <c r="Q161" s="110">
        <f t="shared" si="146"/>
        <v>0</v>
      </c>
      <c r="R161" s="110">
        <f t="shared" si="146"/>
        <v>172500</v>
      </c>
      <c r="S161" s="110">
        <f t="shared" si="146"/>
        <v>0</v>
      </c>
      <c r="T161" s="110">
        <f t="shared" si="146"/>
        <v>172500</v>
      </c>
      <c r="U161" s="110">
        <f t="shared" si="146"/>
        <v>0</v>
      </c>
      <c r="V161" s="110"/>
      <c r="W161" s="110"/>
      <c r="X161" s="110"/>
      <c r="Y161" s="110"/>
      <c r="Z161" s="110"/>
      <c r="AA161" s="110"/>
      <c r="AB161" s="110"/>
      <c r="AC161" s="110"/>
      <c r="AD161" s="110">
        <f t="shared" si="146"/>
        <v>0</v>
      </c>
      <c r="AE161" s="110">
        <f t="shared" si="146"/>
        <v>0</v>
      </c>
      <c r="AF161" s="110">
        <f t="shared" si="146"/>
        <v>0</v>
      </c>
      <c r="AG161" s="110">
        <f t="shared" si="146"/>
        <v>0</v>
      </c>
      <c r="AH161" s="110">
        <f t="shared" si="146"/>
        <v>0</v>
      </c>
      <c r="AI161" s="110">
        <f t="shared" si="146"/>
        <v>0</v>
      </c>
      <c r="AJ161" s="110">
        <f t="shared" si="146"/>
        <v>0</v>
      </c>
      <c r="AK161" s="110">
        <f t="shared" si="146"/>
        <v>0</v>
      </c>
      <c r="AL161" s="110">
        <f t="shared" si="146"/>
        <v>0</v>
      </c>
      <c r="AM161" s="110">
        <f t="shared" si="146"/>
        <v>0</v>
      </c>
      <c r="AN161" s="110">
        <f t="shared" si="146"/>
        <v>0</v>
      </c>
      <c r="AO161" s="110">
        <f t="shared" si="146"/>
        <v>0</v>
      </c>
      <c r="AP161" s="110"/>
      <c r="AQ161" s="110">
        <f t="shared" si="146"/>
        <v>0</v>
      </c>
      <c r="AR161" s="110">
        <f t="shared" si="146"/>
        <v>0</v>
      </c>
      <c r="AS161" s="110">
        <f t="shared" si="146"/>
        <v>0</v>
      </c>
      <c r="AT161" s="110">
        <f t="shared" si="146"/>
        <v>0</v>
      </c>
      <c r="AU161" s="110">
        <f t="shared" si="146"/>
        <v>0</v>
      </c>
      <c r="AV161" s="110">
        <f t="shared" si="146"/>
        <v>0</v>
      </c>
      <c r="AW161" s="110">
        <f t="shared" si="146"/>
        <v>0</v>
      </c>
      <c r="AX161" s="110">
        <f t="shared" si="146"/>
        <v>0</v>
      </c>
      <c r="AY161" s="110">
        <f t="shared" si="146"/>
        <v>0</v>
      </c>
      <c r="AZ161" s="110">
        <f t="shared" si="146"/>
        <v>0</v>
      </c>
      <c r="BA161" s="110">
        <f t="shared" si="146"/>
        <v>0</v>
      </c>
      <c r="BB161" s="110">
        <f t="shared" si="146"/>
        <v>0</v>
      </c>
    </row>
    <row r="162" spans="1:54" s="109" customFormat="1" ht="60" hidden="1" x14ac:dyDescent="0.25">
      <c r="A162" s="35" t="s">
        <v>9</v>
      </c>
      <c r="B162" s="120">
        <v>51</v>
      </c>
      <c r="C162" s="120">
        <v>2</v>
      </c>
      <c r="D162" s="143" t="s">
        <v>139</v>
      </c>
      <c r="E162" s="120">
        <v>851</v>
      </c>
      <c r="F162" s="143" t="s">
        <v>75</v>
      </c>
      <c r="G162" s="143" t="s">
        <v>11</v>
      </c>
      <c r="H162" s="143" t="s">
        <v>281</v>
      </c>
      <c r="I162" s="36">
        <v>240</v>
      </c>
      <c r="J162" s="110">
        <f>'6.ВС'!J148</f>
        <v>172500</v>
      </c>
      <c r="K162" s="110">
        <f>'6.ВС'!K148</f>
        <v>0</v>
      </c>
      <c r="L162" s="110">
        <f>'6.ВС'!L148</f>
        <v>172500</v>
      </c>
      <c r="M162" s="110">
        <f>'6.ВС'!M148</f>
        <v>0</v>
      </c>
      <c r="N162" s="110">
        <f>'6.ВС'!N148</f>
        <v>0</v>
      </c>
      <c r="O162" s="110">
        <f>'6.ВС'!O148</f>
        <v>0</v>
      </c>
      <c r="P162" s="110">
        <f>'6.ВС'!P148</f>
        <v>0</v>
      </c>
      <c r="Q162" s="110">
        <f>'6.ВС'!Q148</f>
        <v>0</v>
      </c>
      <c r="R162" s="110">
        <f>'6.ВС'!R148</f>
        <v>172500</v>
      </c>
      <c r="S162" s="110">
        <f>'6.ВС'!S148</f>
        <v>0</v>
      </c>
      <c r="T162" s="110">
        <f>'6.ВС'!T148</f>
        <v>172500</v>
      </c>
      <c r="U162" s="110">
        <f>'6.ВС'!U148</f>
        <v>0</v>
      </c>
      <c r="V162" s="110"/>
      <c r="W162" s="110"/>
      <c r="X162" s="110"/>
      <c r="Y162" s="110"/>
      <c r="Z162" s="110"/>
      <c r="AA162" s="110"/>
      <c r="AB162" s="110"/>
      <c r="AC162" s="110"/>
      <c r="AD162" s="110">
        <f>'6.ВС'!AE148</f>
        <v>0</v>
      </c>
      <c r="AE162" s="110">
        <f>'6.ВС'!AF148</f>
        <v>0</v>
      </c>
      <c r="AF162" s="110">
        <f>'6.ВС'!AG148</f>
        <v>0</v>
      </c>
      <c r="AG162" s="110">
        <f>'6.ВС'!AH148</f>
        <v>0</v>
      </c>
      <c r="AH162" s="110">
        <f>'6.ВС'!AI148</f>
        <v>0</v>
      </c>
      <c r="AI162" s="110">
        <f>'6.ВС'!AJ148</f>
        <v>0</v>
      </c>
      <c r="AJ162" s="110">
        <f>'6.ВС'!AK148</f>
        <v>0</v>
      </c>
      <c r="AK162" s="110">
        <f>'6.ВС'!AL148</f>
        <v>0</v>
      </c>
      <c r="AL162" s="110">
        <f>'6.ВС'!AM148</f>
        <v>0</v>
      </c>
      <c r="AM162" s="110">
        <f>'6.ВС'!AN148</f>
        <v>0</v>
      </c>
      <c r="AN162" s="110">
        <f>'6.ВС'!AO148</f>
        <v>0</v>
      </c>
      <c r="AO162" s="110">
        <f>'6.ВС'!AP148</f>
        <v>0</v>
      </c>
      <c r="AP162" s="110"/>
      <c r="AQ162" s="110">
        <f>'6.ВС'!AR148</f>
        <v>0</v>
      </c>
      <c r="AR162" s="110">
        <f>'6.ВС'!AS148</f>
        <v>0</v>
      </c>
      <c r="AS162" s="110">
        <f>'6.ВС'!AT148</f>
        <v>0</v>
      </c>
      <c r="AT162" s="110">
        <f>'6.ВС'!AU148</f>
        <v>0</v>
      </c>
      <c r="AU162" s="110">
        <f>'6.ВС'!AV148</f>
        <v>0</v>
      </c>
      <c r="AV162" s="110">
        <f>'6.ВС'!AW148</f>
        <v>0</v>
      </c>
      <c r="AW162" s="110">
        <f>'6.ВС'!AX148</f>
        <v>0</v>
      </c>
      <c r="AX162" s="110">
        <f>'6.ВС'!AY148</f>
        <v>0</v>
      </c>
      <c r="AY162" s="110">
        <f>'6.ВС'!AZ148</f>
        <v>0</v>
      </c>
      <c r="AZ162" s="110">
        <f>'6.ВС'!BA148</f>
        <v>0</v>
      </c>
      <c r="BA162" s="110">
        <f>'6.ВС'!BB148</f>
        <v>0</v>
      </c>
      <c r="BB162" s="110">
        <f>'6.ВС'!BC148</f>
        <v>0</v>
      </c>
    </row>
    <row r="163" spans="1:54" s="109" customFormat="1" ht="60" hidden="1" x14ac:dyDescent="0.25">
      <c r="A163" s="35" t="s">
        <v>53</v>
      </c>
      <c r="B163" s="120">
        <v>51</v>
      </c>
      <c r="C163" s="120">
        <v>2</v>
      </c>
      <c r="D163" s="143" t="s">
        <v>139</v>
      </c>
      <c r="E163" s="120">
        <v>851</v>
      </c>
      <c r="F163" s="143" t="s">
        <v>75</v>
      </c>
      <c r="G163" s="143" t="s">
        <v>11</v>
      </c>
      <c r="H163" s="143" t="s">
        <v>281</v>
      </c>
      <c r="I163" s="36">
        <v>600</v>
      </c>
      <c r="J163" s="110">
        <f t="shared" ref="J163:BB163" si="152">J164</f>
        <v>60000</v>
      </c>
      <c r="K163" s="110">
        <f t="shared" si="152"/>
        <v>0</v>
      </c>
      <c r="L163" s="110">
        <f t="shared" si="152"/>
        <v>60000</v>
      </c>
      <c r="M163" s="110">
        <f t="shared" si="152"/>
        <v>0</v>
      </c>
      <c r="N163" s="110">
        <f t="shared" si="152"/>
        <v>0</v>
      </c>
      <c r="O163" s="110">
        <f t="shared" si="152"/>
        <v>0</v>
      </c>
      <c r="P163" s="110">
        <f t="shared" si="152"/>
        <v>0</v>
      </c>
      <c r="Q163" s="110">
        <f t="shared" si="152"/>
        <v>0</v>
      </c>
      <c r="R163" s="110">
        <f t="shared" si="152"/>
        <v>60000</v>
      </c>
      <c r="S163" s="110">
        <f t="shared" si="152"/>
        <v>0</v>
      </c>
      <c r="T163" s="110">
        <f t="shared" si="152"/>
        <v>60000</v>
      </c>
      <c r="U163" s="110">
        <f t="shared" si="152"/>
        <v>0</v>
      </c>
      <c r="V163" s="110"/>
      <c r="W163" s="110"/>
      <c r="X163" s="110"/>
      <c r="Y163" s="110"/>
      <c r="Z163" s="110"/>
      <c r="AA163" s="110"/>
      <c r="AB163" s="110"/>
      <c r="AC163" s="110"/>
      <c r="AD163" s="110">
        <f t="shared" si="152"/>
        <v>0</v>
      </c>
      <c r="AE163" s="110">
        <f t="shared" si="152"/>
        <v>0</v>
      </c>
      <c r="AF163" s="110">
        <f t="shared" si="152"/>
        <v>0</v>
      </c>
      <c r="AG163" s="110">
        <f t="shared" si="152"/>
        <v>0</v>
      </c>
      <c r="AH163" s="110">
        <f t="shared" si="152"/>
        <v>0</v>
      </c>
      <c r="AI163" s="110">
        <f t="shared" si="152"/>
        <v>0</v>
      </c>
      <c r="AJ163" s="110">
        <f t="shared" si="152"/>
        <v>0</v>
      </c>
      <c r="AK163" s="110">
        <f t="shared" si="152"/>
        <v>0</v>
      </c>
      <c r="AL163" s="110">
        <f t="shared" si="152"/>
        <v>0</v>
      </c>
      <c r="AM163" s="110">
        <f t="shared" si="152"/>
        <v>0</v>
      </c>
      <c r="AN163" s="110">
        <f t="shared" si="152"/>
        <v>0</v>
      </c>
      <c r="AO163" s="110">
        <f t="shared" si="152"/>
        <v>0</v>
      </c>
      <c r="AP163" s="110"/>
      <c r="AQ163" s="110">
        <f t="shared" si="152"/>
        <v>0</v>
      </c>
      <c r="AR163" s="110">
        <f t="shared" si="152"/>
        <v>0</v>
      </c>
      <c r="AS163" s="110">
        <f t="shared" si="152"/>
        <v>0</v>
      </c>
      <c r="AT163" s="110">
        <f t="shared" si="152"/>
        <v>0</v>
      </c>
      <c r="AU163" s="110">
        <f t="shared" si="152"/>
        <v>0</v>
      </c>
      <c r="AV163" s="110">
        <f t="shared" si="152"/>
        <v>0</v>
      </c>
      <c r="AW163" s="110">
        <f t="shared" si="152"/>
        <v>0</v>
      </c>
      <c r="AX163" s="110">
        <f t="shared" si="152"/>
        <v>0</v>
      </c>
      <c r="AY163" s="110">
        <f t="shared" si="152"/>
        <v>0</v>
      </c>
      <c r="AZ163" s="110">
        <f t="shared" si="152"/>
        <v>0</v>
      </c>
      <c r="BA163" s="110">
        <f t="shared" si="152"/>
        <v>0</v>
      </c>
      <c r="BB163" s="110">
        <f t="shared" si="152"/>
        <v>0</v>
      </c>
    </row>
    <row r="164" spans="1:54" s="109" customFormat="1" ht="19.5" hidden="1" customHeight="1" x14ac:dyDescent="0.25">
      <c r="A164" s="35" t="s">
        <v>108</v>
      </c>
      <c r="B164" s="120">
        <v>51</v>
      </c>
      <c r="C164" s="120">
        <v>2</v>
      </c>
      <c r="D164" s="143" t="s">
        <v>139</v>
      </c>
      <c r="E164" s="120">
        <v>851</v>
      </c>
      <c r="F164" s="143" t="s">
        <v>75</v>
      </c>
      <c r="G164" s="143" t="s">
        <v>11</v>
      </c>
      <c r="H164" s="143" t="s">
        <v>281</v>
      </c>
      <c r="I164" s="36">
        <v>610</v>
      </c>
      <c r="J164" s="110">
        <f>'6.ВС'!J150</f>
        <v>60000</v>
      </c>
      <c r="K164" s="110">
        <f>'6.ВС'!K150</f>
        <v>0</v>
      </c>
      <c r="L164" s="110">
        <f>'6.ВС'!L150</f>
        <v>60000</v>
      </c>
      <c r="M164" s="110">
        <f>'6.ВС'!M150</f>
        <v>0</v>
      </c>
      <c r="N164" s="110">
        <f>'6.ВС'!N150</f>
        <v>0</v>
      </c>
      <c r="O164" s="110">
        <f>'6.ВС'!O150</f>
        <v>0</v>
      </c>
      <c r="P164" s="110">
        <f>'6.ВС'!P150</f>
        <v>0</v>
      </c>
      <c r="Q164" s="110">
        <f>'6.ВС'!Q150</f>
        <v>0</v>
      </c>
      <c r="R164" s="110">
        <f>'6.ВС'!R150</f>
        <v>60000</v>
      </c>
      <c r="S164" s="110">
        <f>'6.ВС'!S150</f>
        <v>0</v>
      </c>
      <c r="T164" s="110">
        <f>'6.ВС'!T150</f>
        <v>60000</v>
      </c>
      <c r="U164" s="110">
        <f>'6.ВС'!U150</f>
        <v>0</v>
      </c>
      <c r="V164" s="110"/>
      <c r="W164" s="110"/>
      <c r="X164" s="110"/>
      <c r="Y164" s="110"/>
      <c r="Z164" s="110"/>
      <c r="AA164" s="110"/>
      <c r="AB164" s="110"/>
      <c r="AC164" s="110"/>
      <c r="AD164" s="110">
        <f>'6.ВС'!AE150</f>
        <v>0</v>
      </c>
      <c r="AE164" s="110">
        <f>'6.ВС'!AF150</f>
        <v>0</v>
      </c>
      <c r="AF164" s="110">
        <f>'6.ВС'!AG150</f>
        <v>0</v>
      </c>
      <c r="AG164" s="110">
        <f>'6.ВС'!AH150</f>
        <v>0</v>
      </c>
      <c r="AH164" s="110">
        <f>'6.ВС'!AI150</f>
        <v>0</v>
      </c>
      <c r="AI164" s="110">
        <f>'6.ВС'!AJ150</f>
        <v>0</v>
      </c>
      <c r="AJ164" s="110">
        <f>'6.ВС'!AK150</f>
        <v>0</v>
      </c>
      <c r="AK164" s="110">
        <f>'6.ВС'!AL150</f>
        <v>0</v>
      </c>
      <c r="AL164" s="110">
        <f>'6.ВС'!AM150</f>
        <v>0</v>
      </c>
      <c r="AM164" s="110">
        <f>'6.ВС'!AN150</f>
        <v>0</v>
      </c>
      <c r="AN164" s="110">
        <f>'6.ВС'!AO150</f>
        <v>0</v>
      </c>
      <c r="AO164" s="110">
        <f>'6.ВС'!AP150</f>
        <v>0</v>
      </c>
      <c r="AP164" s="110"/>
      <c r="AQ164" s="110">
        <f>'6.ВС'!AR150</f>
        <v>0</v>
      </c>
      <c r="AR164" s="110">
        <f>'6.ВС'!AS150</f>
        <v>0</v>
      </c>
      <c r="AS164" s="110">
        <f>'6.ВС'!AT150</f>
        <v>0</v>
      </c>
      <c r="AT164" s="110">
        <f>'6.ВС'!AU150</f>
        <v>0</v>
      </c>
      <c r="AU164" s="110">
        <f>'6.ВС'!AV150</f>
        <v>0</v>
      </c>
      <c r="AV164" s="110">
        <f>'6.ВС'!AW150</f>
        <v>0</v>
      </c>
      <c r="AW164" s="110">
        <f>'6.ВС'!AX150</f>
        <v>0</v>
      </c>
      <c r="AX164" s="110">
        <f>'6.ВС'!AY150</f>
        <v>0</v>
      </c>
      <c r="AY164" s="110">
        <f>'6.ВС'!AZ150</f>
        <v>0</v>
      </c>
      <c r="AZ164" s="110">
        <f>'6.ВС'!BA150</f>
        <v>0</v>
      </c>
      <c r="BA164" s="110">
        <f>'6.ВС'!BB150</f>
        <v>0</v>
      </c>
      <c r="BB164" s="110">
        <f>'6.ВС'!BC150</f>
        <v>0</v>
      </c>
    </row>
    <row r="165" spans="1:54" s="109" customFormat="1" ht="45" x14ac:dyDescent="0.25">
      <c r="A165" s="149" t="s">
        <v>343</v>
      </c>
      <c r="B165" s="120">
        <v>51</v>
      </c>
      <c r="C165" s="120">
        <v>2</v>
      </c>
      <c r="D165" s="143" t="s">
        <v>139</v>
      </c>
      <c r="E165" s="120">
        <v>851</v>
      </c>
      <c r="F165" s="143" t="s">
        <v>75</v>
      </c>
      <c r="G165" s="143" t="s">
        <v>11</v>
      </c>
      <c r="H165" s="143" t="s">
        <v>345</v>
      </c>
      <c r="I165" s="36"/>
      <c r="J165" s="110">
        <f t="shared" ref="J165:BB166" si="153">J166</f>
        <v>0</v>
      </c>
      <c r="K165" s="110">
        <f t="shared" si="153"/>
        <v>0</v>
      </c>
      <c r="L165" s="110">
        <f t="shared" si="153"/>
        <v>0</v>
      </c>
      <c r="M165" s="110">
        <f t="shared" si="153"/>
        <v>0</v>
      </c>
      <c r="N165" s="110">
        <f t="shared" si="153"/>
        <v>417925</v>
      </c>
      <c r="O165" s="110">
        <f t="shared" si="153"/>
        <v>0</v>
      </c>
      <c r="P165" s="110">
        <f t="shared" si="153"/>
        <v>417925</v>
      </c>
      <c r="Q165" s="110">
        <f t="shared" si="153"/>
        <v>0</v>
      </c>
      <c r="R165" s="110">
        <f t="shared" si="153"/>
        <v>417925</v>
      </c>
      <c r="S165" s="110">
        <f t="shared" si="153"/>
        <v>0</v>
      </c>
      <c r="T165" s="110">
        <f t="shared" si="153"/>
        <v>417925</v>
      </c>
      <c r="U165" s="110">
        <f t="shared" si="153"/>
        <v>0</v>
      </c>
      <c r="V165" s="110"/>
      <c r="W165" s="110"/>
      <c r="X165" s="110"/>
      <c r="Y165" s="110"/>
      <c r="Z165" s="110"/>
      <c r="AA165" s="110"/>
      <c r="AB165" s="110"/>
      <c r="AC165" s="110"/>
      <c r="AD165" s="110">
        <f t="shared" si="153"/>
        <v>0</v>
      </c>
      <c r="AE165" s="110">
        <f t="shared" si="153"/>
        <v>0</v>
      </c>
      <c r="AF165" s="110">
        <f t="shared" si="153"/>
        <v>0</v>
      </c>
      <c r="AG165" s="110">
        <f t="shared" si="153"/>
        <v>0</v>
      </c>
      <c r="AH165" s="110">
        <f t="shared" si="153"/>
        <v>0</v>
      </c>
      <c r="AI165" s="110">
        <f t="shared" si="153"/>
        <v>0</v>
      </c>
      <c r="AJ165" s="110">
        <f t="shared" si="153"/>
        <v>0</v>
      </c>
      <c r="AK165" s="110">
        <f t="shared" si="153"/>
        <v>0</v>
      </c>
      <c r="AL165" s="110">
        <f t="shared" si="153"/>
        <v>0</v>
      </c>
      <c r="AM165" s="110">
        <f t="shared" si="153"/>
        <v>0</v>
      </c>
      <c r="AN165" s="110">
        <f t="shared" si="153"/>
        <v>0</v>
      </c>
      <c r="AO165" s="110">
        <f t="shared" si="153"/>
        <v>0</v>
      </c>
      <c r="AP165" s="110"/>
      <c r="AQ165" s="110">
        <f t="shared" si="153"/>
        <v>0</v>
      </c>
      <c r="AR165" s="110">
        <f t="shared" si="153"/>
        <v>0</v>
      </c>
      <c r="AS165" s="110">
        <f t="shared" si="153"/>
        <v>0</v>
      </c>
      <c r="AT165" s="110">
        <f t="shared" si="153"/>
        <v>0</v>
      </c>
      <c r="AU165" s="110">
        <f t="shared" si="153"/>
        <v>0</v>
      </c>
      <c r="AV165" s="110">
        <f t="shared" si="153"/>
        <v>0</v>
      </c>
      <c r="AW165" s="110">
        <f t="shared" si="153"/>
        <v>0</v>
      </c>
      <c r="AX165" s="110">
        <f t="shared" si="153"/>
        <v>0</v>
      </c>
      <c r="AY165" s="110">
        <f t="shared" si="153"/>
        <v>0</v>
      </c>
      <c r="AZ165" s="110">
        <f t="shared" si="153"/>
        <v>0</v>
      </c>
      <c r="BA165" s="110">
        <f t="shared" si="153"/>
        <v>0</v>
      </c>
      <c r="BB165" s="110">
        <f t="shared" si="153"/>
        <v>0</v>
      </c>
    </row>
    <row r="166" spans="1:54" s="109" customFormat="1" ht="50.25" customHeight="1" x14ac:dyDescent="0.25">
      <c r="A166" s="35" t="s">
        <v>22</v>
      </c>
      <c r="B166" s="120">
        <v>51</v>
      </c>
      <c r="C166" s="120">
        <v>2</v>
      </c>
      <c r="D166" s="143" t="s">
        <v>139</v>
      </c>
      <c r="E166" s="120">
        <v>851</v>
      </c>
      <c r="F166" s="143" t="s">
        <v>75</v>
      </c>
      <c r="G166" s="143" t="s">
        <v>11</v>
      </c>
      <c r="H166" s="143" t="s">
        <v>345</v>
      </c>
      <c r="I166" s="36">
        <v>200</v>
      </c>
      <c r="J166" s="110">
        <f t="shared" si="153"/>
        <v>0</v>
      </c>
      <c r="K166" s="110">
        <f t="shared" si="153"/>
        <v>0</v>
      </c>
      <c r="L166" s="110">
        <f t="shared" si="153"/>
        <v>0</v>
      </c>
      <c r="M166" s="110">
        <f t="shared" si="153"/>
        <v>0</v>
      </c>
      <c r="N166" s="110">
        <f t="shared" si="153"/>
        <v>417925</v>
      </c>
      <c r="O166" s="110">
        <f t="shared" si="153"/>
        <v>0</v>
      </c>
      <c r="P166" s="110">
        <f t="shared" si="153"/>
        <v>417925</v>
      </c>
      <c r="Q166" s="110">
        <f t="shared" si="153"/>
        <v>0</v>
      </c>
      <c r="R166" s="110">
        <f t="shared" si="153"/>
        <v>417925</v>
      </c>
      <c r="S166" s="110">
        <f t="shared" si="153"/>
        <v>0</v>
      </c>
      <c r="T166" s="110">
        <f t="shared" si="153"/>
        <v>417925</v>
      </c>
      <c r="U166" s="110">
        <f t="shared" si="153"/>
        <v>0</v>
      </c>
      <c r="V166" s="110"/>
      <c r="W166" s="110"/>
      <c r="X166" s="110"/>
      <c r="Y166" s="110"/>
      <c r="Z166" s="110"/>
      <c r="AA166" s="110"/>
      <c r="AB166" s="110"/>
      <c r="AC166" s="110"/>
      <c r="AD166" s="110">
        <f t="shared" si="153"/>
        <v>0</v>
      </c>
      <c r="AE166" s="110">
        <f t="shared" si="153"/>
        <v>0</v>
      </c>
      <c r="AF166" s="110">
        <f t="shared" si="153"/>
        <v>0</v>
      </c>
      <c r="AG166" s="110">
        <f t="shared" si="153"/>
        <v>0</v>
      </c>
      <c r="AH166" s="110">
        <f t="shared" si="153"/>
        <v>0</v>
      </c>
      <c r="AI166" s="110">
        <f t="shared" si="153"/>
        <v>0</v>
      </c>
      <c r="AJ166" s="110">
        <f t="shared" si="153"/>
        <v>0</v>
      </c>
      <c r="AK166" s="110">
        <f t="shared" si="153"/>
        <v>0</v>
      </c>
      <c r="AL166" s="110">
        <f t="shared" si="153"/>
        <v>0</v>
      </c>
      <c r="AM166" s="110">
        <f t="shared" si="153"/>
        <v>0</v>
      </c>
      <c r="AN166" s="110">
        <f t="shared" si="153"/>
        <v>0</v>
      </c>
      <c r="AO166" s="110">
        <f t="shared" si="153"/>
        <v>0</v>
      </c>
      <c r="AP166" s="110"/>
      <c r="AQ166" s="110">
        <f t="shared" si="153"/>
        <v>0</v>
      </c>
      <c r="AR166" s="110">
        <f t="shared" si="153"/>
        <v>0</v>
      </c>
      <c r="AS166" s="110">
        <f t="shared" si="153"/>
        <v>0</v>
      </c>
      <c r="AT166" s="110">
        <f t="shared" si="153"/>
        <v>0</v>
      </c>
      <c r="AU166" s="110">
        <f t="shared" si="153"/>
        <v>0</v>
      </c>
      <c r="AV166" s="110">
        <f t="shared" si="153"/>
        <v>0</v>
      </c>
      <c r="AW166" s="110">
        <f t="shared" si="153"/>
        <v>0</v>
      </c>
      <c r="AX166" s="110">
        <f t="shared" si="153"/>
        <v>0</v>
      </c>
      <c r="AY166" s="110">
        <f t="shared" si="153"/>
        <v>0</v>
      </c>
      <c r="AZ166" s="110">
        <f t="shared" si="153"/>
        <v>0</v>
      </c>
      <c r="BA166" s="110">
        <f t="shared" si="153"/>
        <v>0</v>
      </c>
      <c r="BB166" s="110">
        <f t="shared" si="153"/>
        <v>0</v>
      </c>
    </row>
    <row r="167" spans="1:54" s="109" customFormat="1" ht="60" x14ac:dyDescent="0.25">
      <c r="A167" s="35" t="s">
        <v>9</v>
      </c>
      <c r="B167" s="120">
        <v>51</v>
      </c>
      <c r="C167" s="120">
        <v>2</v>
      </c>
      <c r="D167" s="143" t="s">
        <v>139</v>
      </c>
      <c r="E167" s="120">
        <v>851</v>
      </c>
      <c r="F167" s="143" t="s">
        <v>75</v>
      </c>
      <c r="G167" s="143" t="s">
        <v>11</v>
      </c>
      <c r="H167" s="143" t="s">
        <v>345</v>
      </c>
      <c r="I167" s="36">
        <v>240</v>
      </c>
      <c r="J167" s="110">
        <f>'6.ВС'!J153</f>
        <v>0</v>
      </c>
      <c r="K167" s="110">
        <f>'6.ВС'!K153</f>
        <v>0</v>
      </c>
      <c r="L167" s="110">
        <f>'6.ВС'!L153</f>
        <v>0</v>
      </c>
      <c r="M167" s="110">
        <f>'6.ВС'!M153</f>
        <v>0</v>
      </c>
      <c r="N167" s="110">
        <f>'6.ВС'!N153</f>
        <v>417925</v>
      </c>
      <c r="O167" s="110">
        <f>'6.ВС'!O153</f>
        <v>0</v>
      </c>
      <c r="P167" s="110">
        <f>'6.ВС'!P153</f>
        <v>417925</v>
      </c>
      <c r="Q167" s="110">
        <f>'6.ВС'!Q153</f>
        <v>0</v>
      </c>
      <c r="R167" s="110">
        <f>'6.ВС'!R153</f>
        <v>417925</v>
      </c>
      <c r="S167" s="110">
        <f>'6.ВС'!S153</f>
        <v>0</v>
      </c>
      <c r="T167" s="110">
        <f>'6.ВС'!T153</f>
        <v>417925</v>
      </c>
      <c r="U167" s="110">
        <f>'6.ВС'!U153</f>
        <v>0</v>
      </c>
      <c r="V167" s="110"/>
      <c r="W167" s="110"/>
      <c r="X167" s="110"/>
      <c r="Y167" s="110"/>
      <c r="Z167" s="110"/>
      <c r="AA167" s="110"/>
      <c r="AB167" s="110"/>
      <c r="AC167" s="110"/>
      <c r="AD167" s="110">
        <f>'6.ВС'!AE153</f>
        <v>0</v>
      </c>
      <c r="AE167" s="110">
        <f>'6.ВС'!AF153</f>
        <v>0</v>
      </c>
      <c r="AF167" s="110">
        <f>'6.ВС'!AG153</f>
        <v>0</v>
      </c>
      <c r="AG167" s="110">
        <f>'6.ВС'!AH153</f>
        <v>0</v>
      </c>
      <c r="AH167" s="110">
        <f>'6.ВС'!AI153</f>
        <v>0</v>
      </c>
      <c r="AI167" s="110">
        <f>'6.ВС'!AJ153</f>
        <v>0</v>
      </c>
      <c r="AJ167" s="110">
        <f>'6.ВС'!AK153</f>
        <v>0</v>
      </c>
      <c r="AK167" s="110">
        <f>'6.ВС'!AL153</f>
        <v>0</v>
      </c>
      <c r="AL167" s="110">
        <f>'6.ВС'!AM153</f>
        <v>0</v>
      </c>
      <c r="AM167" s="110">
        <f>'6.ВС'!AN153</f>
        <v>0</v>
      </c>
      <c r="AN167" s="110">
        <f>'6.ВС'!AO153</f>
        <v>0</v>
      </c>
      <c r="AO167" s="110">
        <f>'6.ВС'!AP153</f>
        <v>0</v>
      </c>
      <c r="AP167" s="110"/>
      <c r="AQ167" s="110">
        <f>'6.ВС'!AR153</f>
        <v>0</v>
      </c>
      <c r="AR167" s="110">
        <f>'6.ВС'!AS153</f>
        <v>0</v>
      </c>
      <c r="AS167" s="110">
        <f>'6.ВС'!AT153</f>
        <v>0</v>
      </c>
      <c r="AT167" s="110">
        <f>'6.ВС'!AU153</f>
        <v>0</v>
      </c>
      <c r="AU167" s="110">
        <f>'6.ВС'!AV153</f>
        <v>0</v>
      </c>
      <c r="AV167" s="110">
        <f>'6.ВС'!AW153</f>
        <v>0</v>
      </c>
      <c r="AW167" s="110">
        <f>'6.ВС'!AX153</f>
        <v>0</v>
      </c>
      <c r="AX167" s="110">
        <f>'6.ВС'!AY153</f>
        <v>0</v>
      </c>
      <c r="AY167" s="110">
        <f>'6.ВС'!AZ153</f>
        <v>0</v>
      </c>
      <c r="AZ167" s="110">
        <f>'6.ВС'!BA153</f>
        <v>0</v>
      </c>
      <c r="BA167" s="110">
        <f>'6.ВС'!BB153</f>
        <v>0</v>
      </c>
      <c r="BB167" s="110">
        <f>'6.ВС'!BC153</f>
        <v>0</v>
      </c>
    </row>
    <row r="168" spans="1:54" s="109" customFormat="1" ht="139.5" hidden="1" customHeight="1" x14ac:dyDescent="0.25">
      <c r="A168" s="155" t="s">
        <v>112</v>
      </c>
      <c r="B168" s="120">
        <v>51</v>
      </c>
      <c r="C168" s="120">
        <v>2</v>
      </c>
      <c r="D168" s="143" t="s">
        <v>139</v>
      </c>
      <c r="E168" s="120">
        <v>851</v>
      </c>
      <c r="F168" s="143" t="s">
        <v>75</v>
      </c>
      <c r="G168" s="143" t="s">
        <v>11</v>
      </c>
      <c r="H168" s="143" t="s">
        <v>280</v>
      </c>
      <c r="I168" s="36"/>
      <c r="J168" s="110">
        <f t="shared" ref="J168:AQ168" si="154">J169+J171</f>
        <v>5600000</v>
      </c>
      <c r="K168" s="110">
        <f t="shared" ref="K168:N168" si="155">K169+K171</f>
        <v>0</v>
      </c>
      <c r="L168" s="110">
        <f t="shared" si="155"/>
        <v>0</v>
      </c>
      <c r="M168" s="110">
        <f t="shared" si="155"/>
        <v>5600000</v>
      </c>
      <c r="N168" s="110">
        <f t="shared" si="155"/>
        <v>0</v>
      </c>
      <c r="O168" s="110">
        <f t="shared" ref="O168:U168" si="156">O169+O171</f>
        <v>0</v>
      </c>
      <c r="P168" s="110">
        <f t="shared" si="156"/>
        <v>0</v>
      </c>
      <c r="Q168" s="110">
        <f t="shared" si="156"/>
        <v>0</v>
      </c>
      <c r="R168" s="110">
        <f t="shared" si="156"/>
        <v>5600000</v>
      </c>
      <c r="S168" s="110">
        <f t="shared" si="156"/>
        <v>0</v>
      </c>
      <c r="T168" s="110">
        <f t="shared" si="156"/>
        <v>0</v>
      </c>
      <c r="U168" s="110">
        <f t="shared" si="156"/>
        <v>5600000</v>
      </c>
      <c r="V168" s="110"/>
      <c r="W168" s="110"/>
      <c r="X168" s="110"/>
      <c r="Y168" s="110"/>
      <c r="Z168" s="110"/>
      <c r="AA168" s="110"/>
      <c r="AB168" s="110"/>
      <c r="AC168" s="110"/>
      <c r="AD168" s="110">
        <f t="shared" si="154"/>
        <v>5600000</v>
      </c>
      <c r="AE168" s="110">
        <f t="shared" ref="AE168:AO168" si="157">AE169+AE171</f>
        <v>0</v>
      </c>
      <c r="AF168" s="110">
        <f t="shared" si="157"/>
        <v>0</v>
      </c>
      <c r="AG168" s="110">
        <f t="shared" si="157"/>
        <v>5600000</v>
      </c>
      <c r="AH168" s="110">
        <f t="shared" si="157"/>
        <v>0</v>
      </c>
      <c r="AI168" s="110">
        <f t="shared" si="157"/>
        <v>0</v>
      </c>
      <c r="AJ168" s="110">
        <f t="shared" si="157"/>
        <v>0</v>
      </c>
      <c r="AK168" s="110">
        <f t="shared" si="157"/>
        <v>0</v>
      </c>
      <c r="AL168" s="110">
        <f t="shared" si="157"/>
        <v>5600000</v>
      </c>
      <c r="AM168" s="110">
        <f t="shared" si="157"/>
        <v>0</v>
      </c>
      <c r="AN168" s="110">
        <f t="shared" si="157"/>
        <v>0</v>
      </c>
      <c r="AO168" s="110">
        <f t="shared" si="157"/>
        <v>5600000</v>
      </c>
      <c r="AP168" s="110"/>
      <c r="AQ168" s="110">
        <f t="shared" si="154"/>
        <v>5600000</v>
      </c>
      <c r="AR168" s="110">
        <f t="shared" ref="AR168:BB168" si="158">AR169+AR171</f>
        <v>0</v>
      </c>
      <c r="AS168" s="110">
        <f t="shared" si="158"/>
        <v>0</v>
      </c>
      <c r="AT168" s="110">
        <f t="shared" si="158"/>
        <v>5600000</v>
      </c>
      <c r="AU168" s="110">
        <f t="shared" si="158"/>
        <v>0</v>
      </c>
      <c r="AV168" s="110">
        <f t="shared" si="158"/>
        <v>0</v>
      </c>
      <c r="AW168" s="110">
        <f t="shared" si="158"/>
        <v>0</v>
      </c>
      <c r="AX168" s="110">
        <f t="shared" si="158"/>
        <v>0</v>
      </c>
      <c r="AY168" s="110">
        <f t="shared" si="158"/>
        <v>5600000</v>
      </c>
      <c r="AZ168" s="110">
        <f t="shared" si="158"/>
        <v>0</v>
      </c>
      <c r="BA168" s="110">
        <f t="shared" si="158"/>
        <v>0</v>
      </c>
      <c r="BB168" s="110">
        <f t="shared" si="158"/>
        <v>5600000</v>
      </c>
    </row>
    <row r="169" spans="1:54" s="109" customFormat="1" ht="60" hidden="1" x14ac:dyDescent="0.25">
      <c r="A169" s="35" t="s">
        <v>22</v>
      </c>
      <c r="B169" s="120">
        <v>51</v>
      </c>
      <c r="C169" s="120">
        <v>2</v>
      </c>
      <c r="D169" s="143" t="s">
        <v>139</v>
      </c>
      <c r="E169" s="120">
        <v>851</v>
      </c>
      <c r="F169" s="143" t="s">
        <v>75</v>
      </c>
      <c r="G169" s="143" t="s">
        <v>11</v>
      </c>
      <c r="H169" s="143" t="s">
        <v>280</v>
      </c>
      <c r="I169" s="36">
        <v>200</v>
      </c>
      <c r="J169" s="110">
        <f t="shared" ref="J169:BB171" si="159">J170</f>
        <v>375000</v>
      </c>
      <c r="K169" s="110">
        <f t="shared" si="159"/>
        <v>0</v>
      </c>
      <c r="L169" s="110">
        <f t="shared" si="159"/>
        <v>0</v>
      </c>
      <c r="M169" s="110">
        <f t="shared" si="159"/>
        <v>375000</v>
      </c>
      <c r="N169" s="110">
        <f t="shared" si="159"/>
        <v>0</v>
      </c>
      <c r="O169" s="110">
        <f t="shared" si="159"/>
        <v>0</v>
      </c>
      <c r="P169" s="110">
        <f t="shared" si="159"/>
        <v>0</v>
      </c>
      <c r="Q169" s="110">
        <f t="shared" si="159"/>
        <v>0</v>
      </c>
      <c r="R169" s="110">
        <f t="shared" si="159"/>
        <v>375000</v>
      </c>
      <c r="S169" s="110">
        <f t="shared" si="159"/>
        <v>0</v>
      </c>
      <c r="T169" s="110">
        <f t="shared" si="159"/>
        <v>0</v>
      </c>
      <c r="U169" s="110">
        <f t="shared" si="159"/>
        <v>375000</v>
      </c>
      <c r="V169" s="110"/>
      <c r="W169" s="110"/>
      <c r="X169" s="110"/>
      <c r="Y169" s="110"/>
      <c r="Z169" s="110"/>
      <c r="AA169" s="110"/>
      <c r="AB169" s="110"/>
      <c r="AC169" s="110"/>
      <c r="AD169" s="110">
        <f t="shared" si="159"/>
        <v>375000</v>
      </c>
      <c r="AE169" s="110">
        <f t="shared" si="159"/>
        <v>0</v>
      </c>
      <c r="AF169" s="110">
        <f t="shared" si="159"/>
        <v>0</v>
      </c>
      <c r="AG169" s="110">
        <f t="shared" si="159"/>
        <v>375000</v>
      </c>
      <c r="AH169" s="110">
        <f t="shared" si="159"/>
        <v>0</v>
      </c>
      <c r="AI169" s="110">
        <f t="shared" si="159"/>
        <v>0</v>
      </c>
      <c r="AJ169" s="110">
        <f t="shared" si="159"/>
        <v>0</v>
      </c>
      <c r="AK169" s="110">
        <f t="shared" si="159"/>
        <v>0</v>
      </c>
      <c r="AL169" s="110">
        <f t="shared" si="159"/>
        <v>375000</v>
      </c>
      <c r="AM169" s="110">
        <f t="shared" si="159"/>
        <v>0</v>
      </c>
      <c r="AN169" s="110">
        <f t="shared" si="159"/>
        <v>0</v>
      </c>
      <c r="AO169" s="110">
        <f t="shared" si="159"/>
        <v>375000</v>
      </c>
      <c r="AP169" s="110"/>
      <c r="AQ169" s="110">
        <f t="shared" si="159"/>
        <v>375000</v>
      </c>
      <c r="AR169" s="110">
        <f t="shared" si="159"/>
        <v>0</v>
      </c>
      <c r="AS169" s="110">
        <f t="shared" si="159"/>
        <v>0</v>
      </c>
      <c r="AT169" s="110">
        <f t="shared" si="159"/>
        <v>375000</v>
      </c>
      <c r="AU169" s="110">
        <f t="shared" si="159"/>
        <v>0</v>
      </c>
      <c r="AV169" s="110">
        <f t="shared" si="159"/>
        <v>0</v>
      </c>
      <c r="AW169" s="110">
        <f t="shared" si="159"/>
        <v>0</v>
      </c>
      <c r="AX169" s="110">
        <f t="shared" si="159"/>
        <v>0</v>
      </c>
      <c r="AY169" s="110">
        <f t="shared" si="159"/>
        <v>375000</v>
      </c>
      <c r="AZ169" s="110">
        <f t="shared" si="159"/>
        <v>0</v>
      </c>
      <c r="BA169" s="110">
        <f t="shared" si="159"/>
        <v>0</v>
      </c>
      <c r="BB169" s="110">
        <f t="shared" si="159"/>
        <v>375000</v>
      </c>
    </row>
    <row r="170" spans="1:54" s="109" customFormat="1" ht="60" hidden="1" x14ac:dyDescent="0.25">
      <c r="A170" s="35" t="s">
        <v>9</v>
      </c>
      <c r="B170" s="120">
        <v>51</v>
      </c>
      <c r="C170" s="120">
        <v>2</v>
      </c>
      <c r="D170" s="143" t="s">
        <v>139</v>
      </c>
      <c r="E170" s="120">
        <v>851</v>
      </c>
      <c r="F170" s="143" t="s">
        <v>75</v>
      </c>
      <c r="G170" s="143" t="s">
        <v>11</v>
      </c>
      <c r="H170" s="143" t="s">
        <v>280</v>
      </c>
      <c r="I170" s="36">
        <v>240</v>
      </c>
      <c r="J170" s="110">
        <f>'6.ВС'!J156</f>
        <v>375000</v>
      </c>
      <c r="K170" s="110">
        <f>'6.ВС'!K156</f>
        <v>0</v>
      </c>
      <c r="L170" s="110">
        <f>'6.ВС'!L156</f>
        <v>0</v>
      </c>
      <c r="M170" s="110">
        <f>'6.ВС'!M156</f>
        <v>375000</v>
      </c>
      <c r="N170" s="110">
        <f>'6.ВС'!N156</f>
        <v>0</v>
      </c>
      <c r="O170" s="110">
        <f>'6.ВС'!O156</f>
        <v>0</v>
      </c>
      <c r="P170" s="110">
        <f>'6.ВС'!P156</f>
        <v>0</v>
      </c>
      <c r="Q170" s="110">
        <f>'6.ВС'!Q156</f>
        <v>0</v>
      </c>
      <c r="R170" s="110">
        <f>'6.ВС'!R156</f>
        <v>375000</v>
      </c>
      <c r="S170" s="110">
        <f>'6.ВС'!S156</f>
        <v>0</v>
      </c>
      <c r="T170" s="110">
        <f>'6.ВС'!T156</f>
        <v>0</v>
      </c>
      <c r="U170" s="110">
        <f>'6.ВС'!U156</f>
        <v>375000</v>
      </c>
      <c r="V170" s="110"/>
      <c r="W170" s="110"/>
      <c r="X170" s="110"/>
      <c r="Y170" s="110"/>
      <c r="Z170" s="110"/>
      <c r="AA170" s="110"/>
      <c r="AB170" s="110"/>
      <c r="AC170" s="110"/>
      <c r="AD170" s="110">
        <f>'6.ВС'!AE156</f>
        <v>375000</v>
      </c>
      <c r="AE170" s="110">
        <f>'6.ВС'!AF156</f>
        <v>0</v>
      </c>
      <c r="AF170" s="110">
        <f>'6.ВС'!AG156</f>
        <v>0</v>
      </c>
      <c r="AG170" s="110">
        <f>'6.ВС'!AH156</f>
        <v>375000</v>
      </c>
      <c r="AH170" s="110">
        <f>'6.ВС'!AI156</f>
        <v>0</v>
      </c>
      <c r="AI170" s="110">
        <f>'6.ВС'!AJ156</f>
        <v>0</v>
      </c>
      <c r="AJ170" s="110">
        <f>'6.ВС'!AK156</f>
        <v>0</v>
      </c>
      <c r="AK170" s="110">
        <f>'6.ВС'!AL156</f>
        <v>0</v>
      </c>
      <c r="AL170" s="110">
        <f>'6.ВС'!AM156</f>
        <v>375000</v>
      </c>
      <c r="AM170" s="110">
        <f>'6.ВС'!AN156</f>
        <v>0</v>
      </c>
      <c r="AN170" s="110">
        <f>'6.ВС'!AO156</f>
        <v>0</v>
      </c>
      <c r="AO170" s="110">
        <f>'6.ВС'!AP156</f>
        <v>375000</v>
      </c>
      <c r="AP170" s="110"/>
      <c r="AQ170" s="110">
        <f>'6.ВС'!AR156</f>
        <v>375000</v>
      </c>
      <c r="AR170" s="110">
        <f>'6.ВС'!AS156</f>
        <v>0</v>
      </c>
      <c r="AS170" s="110">
        <f>'6.ВС'!AT156</f>
        <v>0</v>
      </c>
      <c r="AT170" s="110">
        <f>'6.ВС'!AU156</f>
        <v>375000</v>
      </c>
      <c r="AU170" s="110">
        <f>'6.ВС'!AV156</f>
        <v>0</v>
      </c>
      <c r="AV170" s="110">
        <f>'6.ВС'!AW156</f>
        <v>0</v>
      </c>
      <c r="AW170" s="110">
        <f>'6.ВС'!AX156</f>
        <v>0</v>
      </c>
      <c r="AX170" s="110">
        <f>'6.ВС'!AY156</f>
        <v>0</v>
      </c>
      <c r="AY170" s="110">
        <f>'6.ВС'!AZ156</f>
        <v>375000</v>
      </c>
      <c r="AZ170" s="110">
        <f>'6.ВС'!BA156</f>
        <v>0</v>
      </c>
      <c r="BA170" s="110">
        <f>'6.ВС'!BB156</f>
        <v>0</v>
      </c>
      <c r="BB170" s="110">
        <f>'6.ВС'!BC156</f>
        <v>375000</v>
      </c>
    </row>
    <row r="171" spans="1:54" s="109" customFormat="1" ht="60" hidden="1" x14ac:dyDescent="0.25">
      <c r="A171" s="35" t="s">
        <v>53</v>
      </c>
      <c r="B171" s="120">
        <v>51</v>
      </c>
      <c r="C171" s="120">
        <v>2</v>
      </c>
      <c r="D171" s="143" t="s">
        <v>139</v>
      </c>
      <c r="E171" s="120">
        <v>851</v>
      </c>
      <c r="F171" s="143" t="s">
        <v>75</v>
      </c>
      <c r="G171" s="143" t="s">
        <v>11</v>
      </c>
      <c r="H171" s="143" t="s">
        <v>280</v>
      </c>
      <c r="I171" s="36">
        <v>600</v>
      </c>
      <c r="J171" s="110">
        <f t="shared" si="159"/>
        <v>5225000</v>
      </c>
      <c r="K171" s="110">
        <f t="shared" si="159"/>
        <v>0</v>
      </c>
      <c r="L171" s="110">
        <f t="shared" si="159"/>
        <v>0</v>
      </c>
      <c r="M171" s="110">
        <f t="shared" si="159"/>
        <v>5225000</v>
      </c>
      <c r="N171" s="110">
        <f t="shared" si="159"/>
        <v>0</v>
      </c>
      <c r="O171" s="110">
        <f t="shared" si="159"/>
        <v>0</v>
      </c>
      <c r="P171" s="110">
        <f t="shared" si="159"/>
        <v>0</v>
      </c>
      <c r="Q171" s="110">
        <f t="shared" si="159"/>
        <v>0</v>
      </c>
      <c r="R171" s="110">
        <f t="shared" si="159"/>
        <v>5225000</v>
      </c>
      <c r="S171" s="110">
        <f t="shared" si="159"/>
        <v>0</v>
      </c>
      <c r="T171" s="110">
        <f t="shared" si="159"/>
        <v>0</v>
      </c>
      <c r="U171" s="110">
        <f t="shared" si="159"/>
        <v>5225000</v>
      </c>
      <c r="V171" s="110"/>
      <c r="W171" s="110"/>
      <c r="X171" s="110"/>
      <c r="Y171" s="110"/>
      <c r="Z171" s="110"/>
      <c r="AA171" s="110"/>
      <c r="AB171" s="110"/>
      <c r="AC171" s="110"/>
      <c r="AD171" s="110">
        <f t="shared" si="159"/>
        <v>5225000</v>
      </c>
      <c r="AE171" s="110">
        <f t="shared" si="159"/>
        <v>0</v>
      </c>
      <c r="AF171" s="110">
        <f t="shared" si="159"/>
        <v>0</v>
      </c>
      <c r="AG171" s="110">
        <f t="shared" si="159"/>
        <v>5225000</v>
      </c>
      <c r="AH171" s="110">
        <f t="shared" si="159"/>
        <v>0</v>
      </c>
      <c r="AI171" s="110">
        <f t="shared" si="159"/>
        <v>0</v>
      </c>
      <c r="AJ171" s="110">
        <f t="shared" si="159"/>
        <v>0</v>
      </c>
      <c r="AK171" s="110">
        <f t="shared" si="159"/>
        <v>0</v>
      </c>
      <c r="AL171" s="110">
        <f t="shared" si="159"/>
        <v>5225000</v>
      </c>
      <c r="AM171" s="110">
        <f t="shared" si="159"/>
        <v>0</v>
      </c>
      <c r="AN171" s="110">
        <f t="shared" si="159"/>
        <v>0</v>
      </c>
      <c r="AO171" s="110">
        <f t="shared" si="159"/>
        <v>5225000</v>
      </c>
      <c r="AP171" s="110"/>
      <c r="AQ171" s="110">
        <f t="shared" si="159"/>
        <v>5225000</v>
      </c>
      <c r="AR171" s="110">
        <f t="shared" si="159"/>
        <v>0</v>
      </c>
      <c r="AS171" s="110">
        <f t="shared" si="159"/>
        <v>0</v>
      </c>
      <c r="AT171" s="110">
        <f t="shared" si="159"/>
        <v>5225000</v>
      </c>
      <c r="AU171" s="110">
        <f t="shared" si="159"/>
        <v>0</v>
      </c>
      <c r="AV171" s="110">
        <f t="shared" si="159"/>
        <v>0</v>
      </c>
      <c r="AW171" s="110">
        <f t="shared" si="159"/>
        <v>0</v>
      </c>
      <c r="AX171" s="110">
        <f t="shared" si="159"/>
        <v>0</v>
      </c>
      <c r="AY171" s="110">
        <f t="shared" si="159"/>
        <v>5225000</v>
      </c>
      <c r="AZ171" s="110">
        <f t="shared" si="159"/>
        <v>0</v>
      </c>
      <c r="BA171" s="110">
        <f t="shared" si="159"/>
        <v>0</v>
      </c>
      <c r="BB171" s="110">
        <f t="shared" si="159"/>
        <v>5225000</v>
      </c>
    </row>
    <row r="172" spans="1:54" s="109" customFormat="1" ht="21.75" hidden="1" customHeight="1" x14ac:dyDescent="0.25">
      <c r="A172" s="35" t="s">
        <v>108</v>
      </c>
      <c r="B172" s="120">
        <v>51</v>
      </c>
      <c r="C172" s="120">
        <v>2</v>
      </c>
      <c r="D172" s="143" t="s">
        <v>139</v>
      </c>
      <c r="E172" s="120">
        <v>851</v>
      </c>
      <c r="F172" s="143" t="s">
        <v>75</v>
      </c>
      <c r="G172" s="143" t="s">
        <v>11</v>
      </c>
      <c r="H172" s="143" t="s">
        <v>280</v>
      </c>
      <c r="I172" s="36">
        <v>610</v>
      </c>
      <c r="J172" s="110">
        <f>'6.ВС'!J158</f>
        <v>5225000</v>
      </c>
      <c r="K172" s="110">
        <f>'6.ВС'!K158</f>
        <v>0</v>
      </c>
      <c r="L172" s="110">
        <f>'6.ВС'!L158</f>
        <v>0</v>
      </c>
      <c r="M172" s="110">
        <f>'6.ВС'!M158</f>
        <v>5225000</v>
      </c>
      <c r="N172" s="110">
        <f>'6.ВС'!N158</f>
        <v>0</v>
      </c>
      <c r="O172" s="110">
        <f>'6.ВС'!O158</f>
        <v>0</v>
      </c>
      <c r="P172" s="110">
        <f>'6.ВС'!P158</f>
        <v>0</v>
      </c>
      <c r="Q172" s="110">
        <f>'6.ВС'!Q158</f>
        <v>0</v>
      </c>
      <c r="R172" s="110">
        <f>'6.ВС'!R158</f>
        <v>5225000</v>
      </c>
      <c r="S172" s="110">
        <f>'6.ВС'!S158</f>
        <v>0</v>
      </c>
      <c r="T172" s="110">
        <f>'6.ВС'!T158</f>
        <v>0</v>
      </c>
      <c r="U172" s="110">
        <f>'6.ВС'!U158</f>
        <v>5225000</v>
      </c>
      <c r="V172" s="110"/>
      <c r="W172" s="110"/>
      <c r="X172" s="110"/>
      <c r="Y172" s="110"/>
      <c r="Z172" s="110"/>
      <c r="AA172" s="110"/>
      <c r="AB172" s="110"/>
      <c r="AC172" s="110"/>
      <c r="AD172" s="110">
        <f>'6.ВС'!AE158</f>
        <v>5225000</v>
      </c>
      <c r="AE172" s="110">
        <f>'6.ВС'!AF158</f>
        <v>0</v>
      </c>
      <c r="AF172" s="110">
        <f>'6.ВС'!AG158</f>
        <v>0</v>
      </c>
      <c r="AG172" s="110">
        <f>'6.ВС'!AH158</f>
        <v>5225000</v>
      </c>
      <c r="AH172" s="110">
        <f>'6.ВС'!AI158</f>
        <v>0</v>
      </c>
      <c r="AI172" s="110">
        <f>'6.ВС'!AJ158</f>
        <v>0</v>
      </c>
      <c r="AJ172" s="110">
        <f>'6.ВС'!AK158</f>
        <v>0</v>
      </c>
      <c r="AK172" s="110">
        <f>'6.ВС'!AL158</f>
        <v>0</v>
      </c>
      <c r="AL172" s="110">
        <f>'6.ВС'!AM158</f>
        <v>5225000</v>
      </c>
      <c r="AM172" s="110">
        <f>'6.ВС'!AN158</f>
        <v>0</v>
      </c>
      <c r="AN172" s="110">
        <f>'6.ВС'!AO158</f>
        <v>0</v>
      </c>
      <c r="AO172" s="110">
        <f>'6.ВС'!AP158</f>
        <v>5225000</v>
      </c>
      <c r="AP172" s="110"/>
      <c r="AQ172" s="110">
        <f>'6.ВС'!AR158</f>
        <v>5225000</v>
      </c>
      <c r="AR172" s="110">
        <f>'6.ВС'!AS158</f>
        <v>0</v>
      </c>
      <c r="AS172" s="110">
        <f>'6.ВС'!AT158</f>
        <v>0</v>
      </c>
      <c r="AT172" s="110">
        <f>'6.ВС'!AU158</f>
        <v>5225000</v>
      </c>
      <c r="AU172" s="110">
        <f>'6.ВС'!AV158</f>
        <v>0</v>
      </c>
      <c r="AV172" s="110">
        <f>'6.ВС'!AW158</f>
        <v>0</v>
      </c>
      <c r="AW172" s="110">
        <f>'6.ВС'!AX158</f>
        <v>0</v>
      </c>
      <c r="AX172" s="110">
        <f>'6.ВС'!AY158</f>
        <v>0</v>
      </c>
      <c r="AY172" s="110">
        <f>'6.ВС'!AZ158</f>
        <v>5225000</v>
      </c>
      <c r="AZ172" s="110">
        <f>'6.ВС'!BA158</f>
        <v>0</v>
      </c>
      <c r="BA172" s="110">
        <f>'6.ВС'!BB158</f>
        <v>0</v>
      </c>
      <c r="BB172" s="110">
        <f>'6.ВС'!BC158</f>
        <v>5225000</v>
      </c>
    </row>
    <row r="173" spans="1:54" s="109" customFormat="1" ht="78" customHeight="1" x14ac:dyDescent="0.25">
      <c r="A173" s="155" t="s">
        <v>357</v>
      </c>
      <c r="B173" s="120">
        <v>51</v>
      </c>
      <c r="C173" s="120">
        <v>2</v>
      </c>
      <c r="D173" s="143" t="s">
        <v>139</v>
      </c>
      <c r="E173" s="120">
        <v>851</v>
      </c>
      <c r="F173" s="143" t="s">
        <v>75</v>
      </c>
      <c r="G173" s="143" t="s">
        <v>11</v>
      </c>
      <c r="H173" s="143" t="s">
        <v>349</v>
      </c>
      <c r="I173" s="143"/>
      <c r="J173" s="110">
        <f t="shared" ref="J173:BB179" si="160">J174</f>
        <v>2497368.42</v>
      </c>
      <c r="K173" s="110">
        <f t="shared" si="160"/>
        <v>2372500</v>
      </c>
      <c r="L173" s="110">
        <f t="shared" si="160"/>
        <v>124868.42</v>
      </c>
      <c r="M173" s="110">
        <f t="shared" si="160"/>
        <v>0</v>
      </c>
      <c r="N173" s="110">
        <f t="shared" si="160"/>
        <v>-1052631.42</v>
      </c>
      <c r="O173" s="110">
        <f t="shared" si="160"/>
        <v>-1000000</v>
      </c>
      <c r="P173" s="110">
        <f t="shared" si="160"/>
        <v>-52631.42</v>
      </c>
      <c r="Q173" s="110">
        <f t="shared" si="160"/>
        <v>0</v>
      </c>
      <c r="R173" s="110">
        <f t="shared" si="160"/>
        <v>1444737</v>
      </c>
      <c r="S173" s="110">
        <f t="shared" si="160"/>
        <v>1372500</v>
      </c>
      <c r="T173" s="110">
        <f t="shared" si="160"/>
        <v>72237</v>
      </c>
      <c r="U173" s="110">
        <f t="shared" si="160"/>
        <v>0</v>
      </c>
      <c r="V173" s="110"/>
      <c r="W173" s="110"/>
      <c r="X173" s="110"/>
      <c r="Y173" s="110"/>
      <c r="Z173" s="110"/>
      <c r="AA173" s="110"/>
      <c r="AB173" s="110"/>
      <c r="AC173" s="110"/>
      <c r="AD173" s="110">
        <f t="shared" si="160"/>
        <v>1562283.16</v>
      </c>
      <c r="AE173" s="110">
        <f t="shared" si="160"/>
        <v>1484169</v>
      </c>
      <c r="AF173" s="110">
        <f t="shared" si="160"/>
        <v>78114.16</v>
      </c>
      <c r="AG173" s="110">
        <f t="shared" si="160"/>
        <v>0</v>
      </c>
      <c r="AH173" s="110">
        <f t="shared" si="160"/>
        <v>0.84</v>
      </c>
      <c r="AI173" s="110">
        <f t="shared" si="160"/>
        <v>0</v>
      </c>
      <c r="AJ173" s="110">
        <f t="shared" si="160"/>
        <v>0.84</v>
      </c>
      <c r="AK173" s="110">
        <f t="shared" si="160"/>
        <v>0</v>
      </c>
      <c r="AL173" s="110">
        <f t="shared" si="160"/>
        <v>1562284</v>
      </c>
      <c r="AM173" s="110">
        <f t="shared" si="160"/>
        <v>1484169</v>
      </c>
      <c r="AN173" s="110">
        <f t="shared" si="160"/>
        <v>78115</v>
      </c>
      <c r="AO173" s="110">
        <f t="shared" si="160"/>
        <v>0</v>
      </c>
      <c r="AP173" s="110"/>
      <c r="AQ173" s="110">
        <f t="shared" si="160"/>
        <v>2631578.9500000002</v>
      </c>
      <c r="AR173" s="110">
        <f t="shared" si="160"/>
        <v>2500000</v>
      </c>
      <c r="AS173" s="110">
        <f t="shared" si="160"/>
        <v>131578.95000000001</v>
      </c>
      <c r="AT173" s="110">
        <f t="shared" si="160"/>
        <v>0</v>
      </c>
      <c r="AU173" s="110">
        <f t="shared" si="160"/>
        <v>0.05</v>
      </c>
      <c r="AV173" s="110">
        <f t="shared" si="160"/>
        <v>0</v>
      </c>
      <c r="AW173" s="110">
        <f t="shared" si="160"/>
        <v>0.05</v>
      </c>
      <c r="AX173" s="110">
        <f t="shared" si="160"/>
        <v>0</v>
      </c>
      <c r="AY173" s="110">
        <f t="shared" si="160"/>
        <v>2631579</v>
      </c>
      <c r="AZ173" s="110">
        <f t="shared" si="160"/>
        <v>2500000</v>
      </c>
      <c r="BA173" s="110">
        <f t="shared" si="160"/>
        <v>131579</v>
      </c>
      <c r="BB173" s="110">
        <f t="shared" si="160"/>
        <v>0</v>
      </c>
    </row>
    <row r="174" spans="1:54" s="109" customFormat="1" ht="60" x14ac:dyDescent="0.25">
      <c r="A174" s="35" t="s">
        <v>53</v>
      </c>
      <c r="B174" s="120">
        <v>51</v>
      </c>
      <c r="C174" s="120">
        <v>2</v>
      </c>
      <c r="D174" s="143" t="s">
        <v>139</v>
      </c>
      <c r="E174" s="120">
        <v>851</v>
      </c>
      <c r="F174" s="143" t="s">
        <v>75</v>
      </c>
      <c r="G174" s="143" t="s">
        <v>11</v>
      </c>
      <c r="H174" s="143" t="s">
        <v>349</v>
      </c>
      <c r="I174" s="143" t="s">
        <v>107</v>
      </c>
      <c r="J174" s="110">
        <f t="shared" si="160"/>
        <v>2497368.42</v>
      </c>
      <c r="K174" s="110">
        <f t="shared" si="160"/>
        <v>2372500</v>
      </c>
      <c r="L174" s="110">
        <f t="shared" si="160"/>
        <v>124868.42</v>
      </c>
      <c r="M174" s="110">
        <f t="shared" si="160"/>
        <v>0</v>
      </c>
      <c r="N174" s="110">
        <f t="shared" si="160"/>
        <v>-1052631.42</v>
      </c>
      <c r="O174" s="110">
        <f t="shared" si="160"/>
        <v>-1000000</v>
      </c>
      <c r="P174" s="110">
        <f t="shared" si="160"/>
        <v>-52631.42</v>
      </c>
      <c r="Q174" s="110">
        <f t="shared" si="160"/>
        <v>0</v>
      </c>
      <c r="R174" s="110">
        <f t="shared" si="160"/>
        <v>1444737</v>
      </c>
      <c r="S174" s="110">
        <f t="shared" si="160"/>
        <v>1372500</v>
      </c>
      <c r="T174" s="110">
        <f t="shared" si="160"/>
        <v>72237</v>
      </c>
      <c r="U174" s="110">
        <f t="shared" si="160"/>
        <v>0</v>
      </c>
      <c r="V174" s="110"/>
      <c r="W174" s="110"/>
      <c r="X174" s="110"/>
      <c r="Y174" s="110"/>
      <c r="Z174" s="110"/>
      <c r="AA174" s="110"/>
      <c r="AB174" s="110"/>
      <c r="AC174" s="110"/>
      <c r="AD174" s="110">
        <f t="shared" si="160"/>
        <v>1562283.16</v>
      </c>
      <c r="AE174" s="110">
        <f t="shared" si="160"/>
        <v>1484169</v>
      </c>
      <c r="AF174" s="110">
        <f t="shared" si="160"/>
        <v>78114.16</v>
      </c>
      <c r="AG174" s="110">
        <f t="shared" si="160"/>
        <v>0</v>
      </c>
      <c r="AH174" s="110">
        <f t="shared" si="160"/>
        <v>0.84</v>
      </c>
      <c r="AI174" s="110">
        <f t="shared" si="160"/>
        <v>0</v>
      </c>
      <c r="AJ174" s="110">
        <f t="shared" si="160"/>
        <v>0.84</v>
      </c>
      <c r="AK174" s="110">
        <f t="shared" si="160"/>
        <v>0</v>
      </c>
      <c r="AL174" s="110">
        <f t="shared" si="160"/>
        <v>1562284</v>
      </c>
      <c r="AM174" s="110">
        <f t="shared" si="160"/>
        <v>1484169</v>
      </c>
      <c r="AN174" s="110">
        <f t="shared" si="160"/>
        <v>78115</v>
      </c>
      <c r="AO174" s="110">
        <f t="shared" si="160"/>
        <v>0</v>
      </c>
      <c r="AP174" s="110"/>
      <c r="AQ174" s="110">
        <f t="shared" si="160"/>
        <v>2631578.9500000002</v>
      </c>
      <c r="AR174" s="110">
        <f t="shared" si="160"/>
        <v>2500000</v>
      </c>
      <c r="AS174" s="110">
        <f t="shared" si="160"/>
        <v>131578.95000000001</v>
      </c>
      <c r="AT174" s="110">
        <f t="shared" si="160"/>
        <v>0</v>
      </c>
      <c r="AU174" s="110">
        <f t="shared" si="160"/>
        <v>0.05</v>
      </c>
      <c r="AV174" s="110">
        <f t="shared" si="160"/>
        <v>0</v>
      </c>
      <c r="AW174" s="110">
        <f t="shared" si="160"/>
        <v>0.05</v>
      </c>
      <c r="AX174" s="110">
        <f t="shared" si="160"/>
        <v>0</v>
      </c>
      <c r="AY174" s="110">
        <f t="shared" si="160"/>
        <v>2631579</v>
      </c>
      <c r="AZ174" s="110">
        <f t="shared" si="160"/>
        <v>2500000</v>
      </c>
      <c r="BA174" s="110">
        <f t="shared" si="160"/>
        <v>131579</v>
      </c>
      <c r="BB174" s="110">
        <f t="shared" si="160"/>
        <v>0</v>
      </c>
    </row>
    <row r="175" spans="1:54" s="109" customFormat="1" ht="30" x14ac:dyDescent="0.25">
      <c r="A175" s="35" t="s">
        <v>108</v>
      </c>
      <c r="B175" s="120">
        <v>51</v>
      </c>
      <c r="C175" s="120">
        <v>2</v>
      </c>
      <c r="D175" s="143" t="s">
        <v>139</v>
      </c>
      <c r="E175" s="120">
        <v>851</v>
      </c>
      <c r="F175" s="143" t="s">
        <v>75</v>
      </c>
      <c r="G175" s="143" t="s">
        <v>11</v>
      </c>
      <c r="H175" s="143" t="s">
        <v>349</v>
      </c>
      <c r="I175" s="143" t="s">
        <v>109</v>
      </c>
      <c r="J175" s="110">
        <f>'6.ВС'!J161</f>
        <v>2497368.42</v>
      </c>
      <c r="K175" s="110">
        <f>'6.ВС'!K161</f>
        <v>2372500</v>
      </c>
      <c r="L175" s="110">
        <f>'6.ВС'!L161</f>
        <v>124868.42</v>
      </c>
      <c r="M175" s="110">
        <f>'6.ВС'!M161</f>
        <v>0</v>
      </c>
      <c r="N175" s="110">
        <f>'6.ВС'!N161</f>
        <v>-1052631.42</v>
      </c>
      <c r="O175" s="110">
        <f>'6.ВС'!O161</f>
        <v>-1000000</v>
      </c>
      <c r="P175" s="110">
        <f>'6.ВС'!P161</f>
        <v>-52631.42</v>
      </c>
      <c r="Q175" s="110">
        <f>'6.ВС'!Q161</f>
        <v>0</v>
      </c>
      <c r="R175" s="110">
        <f>'6.ВС'!R161</f>
        <v>1444737</v>
      </c>
      <c r="S175" s="110">
        <f>'6.ВС'!S161</f>
        <v>1372500</v>
      </c>
      <c r="T175" s="110">
        <f>'6.ВС'!T161</f>
        <v>72237</v>
      </c>
      <c r="U175" s="110">
        <f>'6.ВС'!U161</f>
        <v>0</v>
      </c>
      <c r="V175" s="110"/>
      <c r="W175" s="110"/>
      <c r="X175" s="110"/>
      <c r="Y175" s="110"/>
      <c r="Z175" s="110"/>
      <c r="AA175" s="110"/>
      <c r="AB175" s="110"/>
      <c r="AC175" s="110"/>
      <c r="AD175" s="110">
        <f>'6.ВС'!AE161</f>
        <v>1562283.16</v>
      </c>
      <c r="AE175" s="110">
        <f>'6.ВС'!AF161</f>
        <v>1484169</v>
      </c>
      <c r="AF175" s="110">
        <f>'6.ВС'!AG161</f>
        <v>78114.16</v>
      </c>
      <c r="AG175" s="110">
        <f>'6.ВС'!AH161</f>
        <v>0</v>
      </c>
      <c r="AH175" s="110">
        <f>'6.ВС'!AI161</f>
        <v>0.84</v>
      </c>
      <c r="AI175" s="110">
        <f>'6.ВС'!AJ161</f>
        <v>0</v>
      </c>
      <c r="AJ175" s="110">
        <f>'6.ВС'!AK161</f>
        <v>0.84</v>
      </c>
      <c r="AK175" s="110">
        <f>'6.ВС'!AL161</f>
        <v>0</v>
      </c>
      <c r="AL175" s="110">
        <f>'6.ВС'!AM161</f>
        <v>1562284</v>
      </c>
      <c r="AM175" s="110">
        <f>'6.ВС'!AN161</f>
        <v>1484169</v>
      </c>
      <c r="AN175" s="110">
        <f>'6.ВС'!AO161</f>
        <v>78115</v>
      </c>
      <c r="AO175" s="110">
        <f>'6.ВС'!AP161</f>
        <v>0</v>
      </c>
      <c r="AP175" s="110"/>
      <c r="AQ175" s="110">
        <f>'6.ВС'!AR161</f>
        <v>2631578.9500000002</v>
      </c>
      <c r="AR175" s="110">
        <f>'6.ВС'!AS161</f>
        <v>2500000</v>
      </c>
      <c r="AS175" s="110">
        <f>'6.ВС'!AT161</f>
        <v>131578.95000000001</v>
      </c>
      <c r="AT175" s="110">
        <f>'6.ВС'!AU161</f>
        <v>0</v>
      </c>
      <c r="AU175" s="110">
        <f>'6.ВС'!AV161</f>
        <v>0.05</v>
      </c>
      <c r="AV175" s="110">
        <f>'6.ВС'!AW161</f>
        <v>0</v>
      </c>
      <c r="AW175" s="110">
        <f>'6.ВС'!AX161</f>
        <v>0.05</v>
      </c>
      <c r="AX175" s="110">
        <f>'6.ВС'!AY161</f>
        <v>0</v>
      </c>
      <c r="AY175" s="110">
        <f>'6.ВС'!AZ161</f>
        <v>2631579</v>
      </c>
      <c r="AZ175" s="110">
        <f>'6.ВС'!BA161</f>
        <v>2500000</v>
      </c>
      <c r="BA175" s="110">
        <f>'6.ВС'!BB161</f>
        <v>131579</v>
      </c>
      <c r="BB175" s="110">
        <f>'6.ВС'!BC161</f>
        <v>0</v>
      </c>
    </row>
    <row r="176" spans="1:54" s="109" customFormat="1" x14ac:dyDescent="0.25">
      <c r="A176" s="149" t="s">
        <v>359</v>
      </c>
      <c r="B176" s="120">
        <v>51</v>
      </c>
      <c r="C176" s="120">
        <v>2</v>
      </c>
      <c r="D176" s="143" t="s">
        <v>139</v>
      </c>
      <c r="E176" s="120">
        <v>851</v>
      </c>
      <c r="F176" s="143" t="s">
        <v>75</v>
      </c>
      <c r="G176" s="143" t="s">
        <v>11</v>
      </c>
      <c r="H176" s="143" t="s">
        <v>356</v>
      </c>
      <c r="I176" s="143"/>
      <c r="J176" s="110">
        <f t="shared" ref="J176:BB177" si="161">J177</f>
        <v>0</v>
      </c>
      <c r="K176" s="110">
        <f t="shared" si="161"/>
        <v>0</v>
      </c>
      <c r="L176" s="110">
        <f t="shared" si="161"/>
        <v>0</v>
      </c>
      <c r="M176" s="110">
        <f t="shared" si="161"/>
        <v>0</v>
      </c>
      <c r="N176" s="110">
        <f t="shared" si="161"/>
        <v>157037</v>
      </c>
      <c r="O176" s="110">
        <f t="shared" si="161"/>
        <v>149185</v>
      </c>
      <c r="P176" s="110">
        <f t="shared" si="161"/>
        <v>7852</v>
      </c>
      <c r="Q176" s="110">
        <f t="shared" si="161"/>
        <v>0</v>
      </c>
      <c r="R176" s="110">
        <f t="shared" si="161"/>
        <v>157037</v>
      </c>
      <c r="S176" s="110">
        <f t="shared" si="161"/>
        <v>149185</v>
      </c>
      <c r="T176" s="110">
        <f t="shared" si="161"/>
        <v>7852</v>
      </c>
      <c r="U176" s="110">
        <f t="shared" si="161"/>
        <v>0</v>
      </c>
      <c r="V176" s="110"/>
      <c r="W176" s="110"/>
      <c r="X176" s="110"/>
      <c r="Y176" s="110"/>
      <c r="Z176" s="110"/>
      <c r="AA176" s="110"/>
      <c r="AB176" s="110"/>
      <c r="AC176" s="110"/>
      <c r="AD176" s="110">
        <f t="shared" si="161"/>
        <v>0</v>
      </c>
      <c r="AE176" s="110">
        <f t="shared" si="161"/>
        <v>0</v>
      </c>
      <c r="AF176" s="110">
        <f t="shared" si="161"/>
        <v>0</v>
      </c>
      <c r="AG176" s="110">
        <f t="shared" si="161"/>
        <v>0</v>
      </c>
      <c r="AH176" s="110">
        <f t="shared" si="161"/>
        <v>0</v>
      </c>
      <c r="AI176" s="110">
        <f t="shared" si="161"/>
        <v>0</v>
      </c>
      <c r="AJ176" s="110">
        <f t="shared" si="161"/>
        <v>0</v>
      </c>
      <c r="AK176" s="110">
        <f t="shared" si="161"/>
        <v>0</v>
      </c>
      <c r="AL176" s="110">
        <f t="shared" si="161"/>
        <v>0</v>
      </c>
      <c r="AM176" s="110">
        <f t="shared" si="161"/>
        <v>0</v>
      </c>
      <c r="AN176" s="110">
        <f t="shared" si="161"/>
        <v>0</v>
      </c>
      <c r="AO176" s="110">
        <f t="shared" si="161"/>
        <v>0</v>
      </c>
      <c r="AP176" s="110"/>
      <c r="AQ176" s="110">
        <f t="shared" si="161"/>
        <v>0</v>
      </c>
      <c r="AR176" s="110">
        <f t="shared" si="161"/>
        <v>0</v>
      </c>
      <c r="AS176" s="110">
        <f t="shared" si="161"/>
        <v>0</v>
      </c>
      <c r="AT176" s="110">
        <f t="shared" si="161"/>
        <v>0</v>
      </c>
      <c r="AU176" s="110">
        <f t="shared" si="161"/>
        <v>0</v>
      </c>
      <c r="AV176" s="110">
        <f t="shared" si="161"/>
        <v>0</v>
      </c>
      <c r="AW176" s="110">
        <f t="shared" si="161"/>
        <v>0</v>
      </c>
      <c r="AX176" s="110">
        <f t="shared" si="161"/>
        <v>0</v>
      </c>
      <c r="AY176" s="110">
        <f t="shared" si="161"/>
        <v>0</v>
      </c>
      <c r="AZ176" s="110">
        <f t="shared" si="161"/>
        <v>0</v>
      </c>
      <c r="BA176" s="110">
        <f t="shared" si="161"/>
        <v>0</v>
      </c>
      <c r="BB176" s="110">
        <f t="shared" si="161"/>
        <v>0</v>
      </c>
    </row>
    <row r="177" spans="1:54" s="109" customFormat="1" ht="60" x14ac:dyDescent="0.25">
      <c r="A177" s="35" t="s">
        <v>53</v>
      </c>
      <c r="B177" s="120">
        <v>51</v>
      </c>
      <c r="C177" s="120">
        <v>2</v>
      </c>
      <c r="D177" s="143" t="s">
        <v>139</v>
      </c>
      <c r="E177" s="120">
        <v>851</v>
      </c>
      <c r="F177" s="143" t="s">
        <v>75</v>
      </c>
      <c r="G177" s="143" t="s">
        <v>11</v>
      </c>
      <c r="H177" s="143" t="s">
        <v>356</v>
      </c>
      <c r="I177" s="143" t="s">
        <v>107</v>
      </c>
      <c r="J177" s="110">
        <f t="shared" si="161"/>
        <v>0</v>
      </c>
      <c r="K177" s="110">
        <f t="shared" si="161"/>
        <v>0</v>
      </c>
      <c r="L177" s="110">
        <f t="shared" si="161"/>
        <v>0</v>
      </c>
      <c r="M177" s="110">
        <f t="shared" si="161"/>
        <v>0</v>
      </c>
      <c r="N177" s="110">
        <f t="shared" si="161"/>
        <v>157037</v>
      </c>
      <c r="O177" s="110">
        <f t="shared" si="161"/>
        <v>149185</v>
      </c>
      <c r="P177" s="110">
        <f t="shared" si="161"/>
        <v>7852</v>
      </c>
      <c r="Q177" s="110">
        <f t="shared" si="161"/>
        <v>0</v>
      </c>
      <c r="R177" s="110">
        <f t="shared" si="161"/>
        <v>157037</v>
      </c>
      <c r="S177" s="110">
        <f t="shared" si="161"/>
        <v>149185</v>
      </c>
      <c r="T177" s="110">
        <f t="shared" si="161"/>
        <v>7852</v>
      </c>
      <c r="U177" s="110">
        <f t="shared" si="161"/>
        <v>0</v>
      </c>
      <c r="V177" s="110"/>
      <c r="W177" s="110"/>
      <c r="X177" s="110"/>
      <c r="Y177" s="110"/>
      <c r="Z177" s="110"/>
      <c r="AA177" s="110"/>
      <c r="AB177" s="110"/>
      <c r="AC177" s="110"/>
      <c r="AD177" s="110">
        <f t="shared" si="161"/>
        <v>0</v>
      </c>
      <c r="AE177" s="110">
        <f t="shared" si="161"/>
        <v>0</v>
      </c>
      <c r="AF177" s="110">
        <f t="shared" si="161"/>
        <v>0</v>
      </c>
      <c r="AG177" s="110">
        <f t="shared" si="161"/>
        <v>0</v>
      </c>
      <c r="AH177" s="110">
        <f t="shared" si="161"/>
        <v>0</v>
      </c>
      <c r="AI177" s="110">
        <f t="shared" si="161"/>
        <v>0</v>
      </c>
      <c r="AJ177" s="110">
        <f t="shared" si="161"/>
        <v>0</v>
      </c>
      <c r="AK177" s="110">
        <f t="shared" si="161"/>
        <v>0</v>
      </c>
      <c r="AL177" s="110">
        <f t="shared" si="161"/>
        <v>0</v>
      </c>
      <c r="AM177" s="110">
        <f t="shared" si="161"/>
        <v>0</v>
      </c>
      <c r="AN177" s="110">
        <f t="shared" si="161"/>
        <v>0</v>
      </c>
      <c r="AO177" s="110">
        <f t="shared" si="161"/>
        <v>0</v>
      </c>
      <c r="AP177" s="110"/>
      <c r="AQ177" s="110">
        <f t="shared" si="161"/>
        <v>0</v>
      </c>
      <c r="AR177" s="110">
        <f t="shared" si="161"/>
        <v>0</v>
      </c>
      <c r="AS177" s="110">
        <f t="shared" si="161"/>
        <v>0</v>
      </c>
      <c r="AT177" s="110">
        <f t="shared" si="161"/>
        <v>0</v>
      </c>
      <c r="AU177" s="110">
        <f t="shared" si="161"/>
        <v>0</v>
      </c>
      <c r="AV177" s="110">
        <f t="shared" si="161"/>
        <v>0</v>
      </c>
      <c r="AW177" s="110">
        <f t="shared" si="161"/>
        <v>0</v>
      </c>
      <c r="AX177" s="110">
        <f t="shared" si="161"/>
        <v>0</v>
      </c>
      <c r="AY177" s="110">
        <f t="shared" si="161"/>
        <v>0</v>
      </c>
      <c r="AZ177" s="110">
        <f t="shared" si="161"/>
        <v>0</v>
      </c>
      <c r="BA177" s="110">
        <f t="shared" si="161"/>
        <v>0</v>
      </c>
      <c r="BB177" s="110">
        <f t="shared" si="161"/>
        <v>0</v>
      </c>
    </row>
    <row r="178" spans="1:54" s="109" customFormat="1" ht="20.25" customHeight="1" x14ac:dyDescent="0.25">
      <c r="A178" s="35" t="s">
        <v>54</v>
      </c>
      <c r="B178" s="120">
        <v>51</v>
      </c>
      <c r="C178" s="120">
        <v>2</v>
      </c>
      <c r="D178" s="143" t="s">
        <v>139</v>
      </c>
      <c r="E178" s="120">
        <v>851</v>
      </c>
      <c r="F178" s="143" t="s">
        <v>75</v>
      </c>
      <c r="G178" s="143" t="s">
        <v>11</v>
      </c>
      <c r="H178" s="143" t="s">
        <v>356</v>
      </c>
      <c r="I178" s="143" t="s">
        <v>109</v>
      </c>
      <c r="J178" s="110">
        <f>'6.ВС'!J164</f>
        <v>0</v>
      </c>
      <c r="K178" s="110">
        <f>'6.ВС'!K164</f>
        <v>0</v>
      </c>
      <c r="L178" s="110">
        <f>'6.ВС'!L164</f>
        <v>0</v>
      </c>
      <c r="M178" s="110">
        <f>'6.ВС'!M164</f>
        <v>0</v>
      </c>
      <c r="N178" s="110">
        <f>'6.ВС'!N164</f>
        <v>157037</v>
      </c>
      <c r="O178" s="110">
        <f>'6.ВС'!O164</f>
        <v>149185</v>
      </c>
      <c r="P178" s="110">
        <f>'6.ВС'!P164</f>
        <v>7852</v>
      </c>
      <c r="Q178" s="110">
        <f>'6.ВС'!Q164</f>
        <v>0</v>
      </c>
      <c r="R178" s="110">
        <f>'6.ВС'!R164</f>
        <v>157037</v>
      </c>
      <c r="S178" s="110">
        <f>'6.ВС'!S164</f>
        <v>149185</v>
      </c>
      <c r="T178" s="110">
        <f>'6.ВС'!T164</f>
        <v>7852</v>
      </c>
      <c r="U178" s="110">
        <f>'6.ВС'!U164</f>
        <v>0</v>
      </c>
      <c r="V178" s="110"/>
      <c r="W178" s="110"/>
      <c r="X178" s="110"/>
      <c r="Y178" s="110"/>
      <c r="Z178" s="110"/>
      <c r="AA178" s="110"/>
      <c r="AB178" s="110"/>
      <c r="AC178" s="110"/>
      <c r="AD178" s="110">
        <f>'6.ВС'!AE164</f>
        <v>0</v>
      </c>
      <c r="AE178" s="110">
        <f>'6.ВС'!AF164</f>
        <v>0</v>
      </c>
      <c r="AF178" s="110">
        <f>'6.ВС'!AG164</f>
        <v>0</v>
      </c>
      <c r="AG178" s="110">
        <f>'6.ВС'!AH164</f>
        <v>0</v>
      </c>
      <c r="AH178" s="110">
        <f>'6.ВС'!AI164</f>
        <v>0</v>
      </c>
      <c r="AI178" s="110">
        <f>'6.ВС'!AJ164</f>
        <v>0</v>
      </c>
      <c r="AJ178" s="110">
        <f>'6.ВС'!AK164</f>
        <v>0</v>
      </c>
      <c r="AK178" s="110">
        <f>'6.ВС'!AL164</f>
        <v>0</v>
      </c>
      <c r="AL178" s="110">
        <f>'6.ВС'!AM164</f>
        <v>0</v>
      </c>
      <c r="AM178" s="110">
        <f>'6.ВС'!AN164</f>
        <v>0</v>
      </c>
      <c r="AN178" s="110">
        <f>'6.ВС'!AO164</f>
        <v>0</v>
      </c>
      <c r="AO178" s="110">
        <f>'6.ВС'!AP164</f>
        <v>0</v>
      </c>
      <c r="AP178" s="110"/>
      <c r="AQ178" s="110">
        <f>'6.ВС'!AR164</f>
        <v>0</v>
      </c>
      <c r="AR178" s="110">
        <f>'6.ВС'!AS164</f>
        <v>0</v>
      </c>
      <c r="AS178" s="110">
        <f>'6.ВС'!AT164</f>
        <v>0</v>
      </c>
      <c r="AT178" s="110">
        <f>'6.ВС'!AU164</f>
        <v>0</v>
      </c>
      <c r="AU178" s="110">
        <f>'6.ВС'!AV164</f>
        <v>0</v>
      </c>
      <c r="AV178" s="110">
        <f>'6.ВС'!AW164</f>
        <v>0</v>
      </c>
      <c r="AW178" s="110">
        <f>'6.ВС'!AX164</f>
        <v>0</v>
      </c>
      <c r="AX178" s="110">
        <f>'6.ВС'!AY164</f>
        <v>0</v>
      </c>
      <c r="AY178" s="110">
        <f>'6.ВС'!AZ164</f>
        <v>0</v>
      </c>
      <c r="AZ178" s="110">
        <f>'6.ВС'!BA164</f>
        <v>0</v>
      </c>
      <c r="BA178" s="110">
        <f>'6.ВС'!BB164</f>
        <v>0</v>
      </c>
      <c r="BB178" s="110">
        <f>'6.ВС'!BC164</f>
        <v>0</v>
      </c>
    </row>
    <row r="179" spans="1:54" s="109" customFormat="1" ht="90" x14ac:dyDescent="0.25">
      <c r="A179" s="149" t="s">
        <v>364</v>
      </c>
      <c r="B179" s="120">
        <v>51</v>
      </c>
      <c r="C179" s="120">
        <v>2</v>
      </c>
      <c r="D179" s="143" t="s">
        <v>139</v>
      </c>
      <c r="E179" s="120">
        <v>851</v>
      </c>
      <c r="F179" s="143" t="s">
        <v>75</v>
      </c>
      <c r="G179" s="143" t="s">
        <v>11</v>
      </c>
      <c r="H179" s="143" t="s">
        <v>350</v>
      </c>
      <c r="I179" s="143"/>
      <c r="J179" s="110">
        <f t="shared" si="160"/>
        <v>0</v>
      </c>
      <c r="K179" s="110">
        <f t="shared" si="160"/>
        <v>0</v>
      </c>
      <c r="L179" s="110">
        <f t="shared" si="160"/>
        <v>0</v>
      </c>
      <c r="M179" s="110">
        <f t="shared" si="160"/>
        <v>0</v>
      </c>
      <c r="N179" s="110">
        <f t="shared" si="160"/>
        <v>526316</v>
      </c>
      <c r="O179" s="110">
        <f t="shared" si="160"/>
        <v>500000</v>
      </c>
      <c r="P179" s="110">
        <f t="shared" si="160"/>
        <v>26316</v>
      </c>
      <c r="Q179" s="110">
        <f t="shared" si="160"/>
        <v>0</v>
      </c>
      <c r="R179" s="110">
        <f t="shared" si="160"/>
        <v>526316</v>
      </c>
      <c r="S179" s="110">
        <f t="shared" si="160"/>
        <v>500000</v>
      </c>
      <c r="T179" s="110">
        <f t="shared" si="160"/>
        <v>26316</v>
      </c>
      <c r="U179" s="110">
        <f t="shared" si="160"/>
        <v>0</v>
      </c>
      <c r="V179" s="110"/>
      <c r="W179" s="110"/>
      <c r="X179" s="110"/>
      <c r="Y179" s="110"/>
      <c r="Z179" s="110"/>
      <c r="AA179" s="110"/>
      <c r="AB179" s="110"/>
      <c r="AC179" s="110"/>
      <c r="AD179" s="110">
        <f t="shared" si="160"/>
        <v>0</v>
      </c>
      <c r="AE179" s="110">
        <f t="shared" si="160"/>
        <v>0</v>
      </c>
      <c r="AF179" s="110">
        <f t="shared" si="160"/>
        <v>0</v>
      </c>
      <c r="AG179" s="110">
        <f t="shared" si="160"/>
        <v>0</v>
      </c>
      <c r="AH179" s="110">
        <f t="shared" si="160"/>
        <v>0</v>
      </c>
      <c r="AI179" s="110">
        <f t="shared" si="160"/>
        <v>0</v>
      </c>
      <c r="AJ179" s="110">
        <f t="shared" si="160"/>
        <v>0</v>
      </c>
      <c r="AK179" s="110">
        <f t="shared" si="160"/>
        <v>0</v>
      </c>
      <c r="AL179" s="110">
        <f t="shared" si="160"/>
        <v>0</v>
      </c>
      <c r="AM179" s="110">
        <f t="shared" si="160"/>
        <v>0</v>
      </c>
      <c r="AN179" s="110">
        <f t="shared" si="160"/>
        <v>0</v>
      </c>
      <c r="AO179" s="110">
        <f t="shared" si="160"/>
        <v>0</v>
      </c>
      <c r="AP179" s="110"/>
      <c r="AQ179" s="110">
        <f t="shared" si="160"/>
        <v>0</v>
      </c>
      <c r="AR179" s="110">
        <f t="shared" si="160"/>
        <v>0</v>
      </c>
      <c r="AS179" s="110">
        <f t="shared" si="160"/>
        <v>0</v>
      </c>
      <c r="AT179" s="110">
        <f t="shared" si="160"/>
        <v>0</v>
      </c>
      <c r="AU179" s="110">
        <f t="shared" si="160"/>
        <v>0</v>
      </c>
      <c r="AV179" s="110">
        <f t="shared" si="160"/>
        <v>0</v>
      </c>
      <c r="AW179" s="110">
        <f t="shared" si="160"/>
        <v>0</v>
      </c>
      <c r="AX179" s="110">
        <f t="shared" si="160"/>
        <v>0</v>
      </c>
      <c r="AY179" s="110">
        <f t="shared" si="160"/>
        <v>0</v>
      </c>
      <c r="AZ179" s="110">
        <f t="shared" si="160"/>
        <v>0</v>
      </c>
      <c r="BA179" s="110">
        <f t="shared" si="160"/>
        <v>0</v>
      </c>
      <c r="BB179" s="110">
        <f t="shared" si="160"/>
        <v>0</v>
      </c>
    </row>
    <row r="180" spans="1:54" s="109" customFormat="1" ht="60" x14ac:dyDescent="0.25">
      <c r="A180" s="35" t="s">
        <v>53</v>
      </c>
      <c r="B180" s="120">
        <v>51</v>
      </c>
      <c r="C180" s="120">
        <v>2</v>
      </c>
      <c r="D180" s="143" t="s">
        <v>139</v>
      </c>
      <c r="E180" s="120">
        <v>851</v>
      </c>
      <c r="F180" s="143" t="s">
        <v>75</v>
      </c>
      <c r="G180" s="143" t="s">
        <v>11</v>
      </c>
      <c r="H180" s="143" t="s">
        <v>350</v>
      </c>
      <c r="I180" s="143" t="s">
        <v>107</v>
      </c>
      <c r="J180" s="110">
        <f t="shared" ref="J180:BB180" si="162">J181</f>
        <v>0</v>
      </c>
      <c r="K180" s="110">
        <f t="shared" si="162"/>
        <v>0</v>
      </c>
      <c r="L180" s="110">
        <f t="shared" si="162"/>
        <v>0</v>
      </c>
      <c r="M180" s="110">
        <f t="shared" si="162"/>
        <v>0</v>
      </c>
      <c r="N180" s="110">
        <f t="shared" si="162"/>
        <v>526316</v>
      </c>
      <c r="O180" s="110">
        <f t="shared" si="162"/>
        <v>500000</v>
      </c>
      <c r="P180" s="110">
        <f t="shared" si="162"/>
        <v>26316</v>
      </c>
      <c r="Q180" s="110">
        <f t="shared" si="162"/>
        <v>0</v>
      </c>
      <c r="R180" s="110">
        <f t="shared" si="162"/>
        <v>526316</v>
      </c>
      <c r="S180" s="110">
        <f t="shared" si="162"/>
        <v>500000</v>
      </c>
      <c r="T180" s="110">
        <f t="shared" si="162"/>
        <v>26316</v>
      </c>
      <c r="U180" s="110">
        <f t="shared" si="162"/>
        <v>0</v>
      </c>
      <c r="V180" s="110"/>
      <c r="W180" s="110"/>
      <c r="X180" s="110"/>
      <c r="Y180" s="110"/>
      <c r="Z180" s="110"/>
      <c r="AA180" s="110"/>
      <c r="AB180" s="110"/>
      <c r="AC180" s="110"/>
      <c r="AD180" s="110">
        <f t="shared" si="162"/>
        <v>0</v>
      </c>
      <c r="AE180" s="110">
        <f t="shared" si="162"/>
        <v>0</v>
      </c>
      <c r="AF180" s="110">
        <f t="shared" si="162"/>
        <v>0</v>
      </c>
      <c r="AG180" s="110">
        <f t="shared" si="162"/>
        <v>0</v>
      </c>
      <c r="AH180" s="110">
        <f t="shared" si="162"/>
        <v>0</v>
      </c>
      <c r="AI180" s="110">
        <f t="shared" si="162"/>
        <v>0</v>
      </c>
      <c r="AJ180" s="110">
        <f t="shared" si="162"/>
        <v>0</v>
      </c>
      <c r="AK180" s="110">
        <f t="shared" si="162"/>
        <v>0</v>
      </c>
      <c r="AL180" s="110">
        <f t="shared" si="162"/>
        <v>0</v>
      </c>
      <c r="AM180" s="110">
        <f t="shared" si="162"/>
        <v>0</v>
      </c>
      <c r="AN180" s="110">
        <f t="shared" si="162"/>
        <v>0</v>
      </c>
      <c r="AO180" s="110">
        <f t="shared" si="162"/>
        <v>0</v>
      </c>
      <c r="AP180" s="110"/>
      <c r="AQ180" s="110">
        <f t="shared" si="162"/>
        <v>0</v>
      </c>
      <c r="AR180" s="110">
        <f t="shared" si="162"/>
        <v>0</v>
      </c>
      <c r="AS180" s="110">
        <f t="shared" si="162"/>
        <v>0</v>
      </c>
      <c r="AT180" s="110">
        <f t="shared" si="162"/>
        <v>0</v>
      </c>
      <c r="AU180" s="110">
        <f t="shared" si="162"/>
        <v>0</v>
      </c>
      <c r="AV180" s="110">
        <f t="shared" si="162"/>
        <v>0</v>
      </c>
      <c r="AW180" s="110">
        <f t="shared" si="162"/>
        <v>0</v>
      </c>
      <c r="AX180" s="110">
        <f t="shared" si="162"/>
        <v>0</v>
      </c>
      <c r="AY180" s="110">
        <f t="shared" si="162"/>
        <v>0</v>
      </c>
      <c r="AZ180" s="110">
        <f t="shared" si="162"/>
        <v>0</v>
      </c>
      <c r="BA180" s="110">
        <f t="shared" si="162"/>
        <v>0</v>
      </c>
      <c r="BB180" s="110">
        <f t="shared" si="162"/>
        <v>0</v>
      </c>
    </row>
    <row r="181" spans="1:54" s="109" customFormat="1" ht="30" x14ac:dyDescent="0.25">
      <c r="A181" s="35" t="s">
        <v>108</v>
      </c>
      <c r="B181" s="120">
        <v>51</v>
      </c>
      <c r="C181" s="120">
        <v>2</v>
      </c>
      <c r="D181" s="143" t="s">
        <v>139</v>
      </c>
      <c r="E181" s="120">
        <v>851</v>
      </c>
      <c r="F181" s="143" t="s">
        <v>75</v>
      </c>
      <c r="G181" s="143" t="s">
        <v>11</v>
      </c>
      <c r="H181" s="143" t="s">
        <v>350</v>
      </c>
      <c r="I181" s="143" t="s">
        <v>109</v>
      </c>
      <c r="J181" s="110">
        <f>'6.ВС'!J167</f>
        <v>0</v>
      </c>
      <c r="K181" s="110">
        <f>'6.ВС'!K167</f>
        <v>0</v>
      </c>
      <c r="L181" s="110">
        <f>'6.ВС'!L167</f>
        <v>0</v>
      </c>
      <c r="M181" s="110">
        <f>'6.ВС'!M167</f>
        <v>0</v>
      </c>
      <c r="N181" s="110">
        <f>'6.ВС'!N167</f>
        <v>526316</v>
      </c>
      <c r="O181" s="110">
        <f>'6.ВС'!O167</f>
        <v>500000</v>
      </c>
      <c r="P181" s="110">
        <f>'6.ВС'!P167</f>
        <v>26316</v>
      </c>
      <c r="Q181" s="110">
        <f>'6.ВС'!Q167</f>
        <v>0</v>
      </c>
      <c r="R181" s="110">
        <f>'6.ВС'!R167</f>
        <v>526316</v>
      </c>
      <c r="S181" s="110">
        <f>'6.ВС'!S167</f>
        <v>500000</v>
      </c>
      <c r="T181" s="110">
        <f>'6.ВС'!T167</f>
        <v>26316</v>
      </c>
      <c r="U181" s="110">
        <f>'6.ВС'!U167</f>
        <v>0</v>
      </c>
      <c r="V181" s="110"/>
      <c r="W181" s="110"/>
      <c r="X181" s="110"/>
      <c r="Y181" s="110"/>
      <c r="Z181" s="110"/>
      <c r="AA181" s="110"/>
      <c r="AB181" s="110"/>
      <c r="AC181" s="110"/>
      <c r="AD181" s="110">
        <f>'6.ВС'!AE167</f>
        <v>0</v>
      </c>
      <c r="AE181" s="110">
        <f>'6.ВС'!AF167</f>
        <v>0</v>
      </c>
      <c r="AF181" s="110">
        <f>'6.ВС'!AG167</f>
        <v>0</v>
      </c>
      <c r="AG181" s="110">
        <f>'6.ВС'!AH167</f>
        <v>0</v>
      </c>
      <c r="AH181" s="110">
        <f>'6.ВС'!AI167</f>
        <v>0</v>
      </c>
      <c r="AI181" s="110">
        <f>'6.ВС'!AJ167</f>
        <v>0</v>
      </c>
      <c r="AJ181" s="110">
        <f>'6.ВС'!AK167</f>
        <v>0</v>
      </c>
      <c r="AK181" s="110">
        <f>'6.ВС'!AL167</f>
        <v>0</v>
      </c>
      <c r="AL181" s="110">
        <f>'6.ВС'!AM167</f>
        <v>0</v>
      </c>
      <c r="AM181" s="110">
        <f>'6.ВС'!AN167</f>
        <v>0</v>
      </c>
      <c r="AN181" s="110">
        <f>'6.ВС'!AO167</f>
        <v>0</v>
      </c>
      <c r="AO181" s="110">
        <f>'6.ВС'!AP167</f>
        <v>0</v>
      </c>
      <c r="AP181" s="110"/>
      <c r="AQ181" s="110">
        <f>'6.ВС'!AR167</f>
        <v>0</v>
      </c>
      <c r="AR181" s="110">
        <f>'6.ВС'!AS167</f>
        <v>0</v>
      </c>
      <c r="AS181" s="110">
        <f>'6.ВС'!AT167</f>
        <v>0</v>
      </c>
      <c r="AT181" s="110">
        <f>'6.ВС'!AU167</f>
        <v>0</v>
      </c>
      <c r="AU181" s="110">
        <f>'6.ВС'!AV167</f>
        <v>0</v>
      </c>
      <c r="AV181" s="110">
        <f>'6.ВС'!AW167</f>
        <v>0</v>
      </c>
      <c r="AW181" s="110">
        <f>'6.ВС'!AX167</f>
        <v>0</v>
      </c>
      <c r="AX181" s="110">
        <f>'6.ВС'!AY167</f>
        <v>0</v>
      </c>
      <c r="AY181" s="110">
        <f>'6.ВС'!AZ167</f>
        <v>0</v>
      </c>
      <c r="AZ181" s="110">
        <f>'6.ВС'!BA167</f>
        <v>0</v>
      </c>
      <c r="BA181" s="110">
        <f>'6.ВС'!BB167</f>
        <v>0</v>
      </c>
      <c r="BB181" s="110">
        <f>'6.ВС'!BC167</f>
        <v>0</v>
      </c>
    </row>
    <row r="182" spans="1:54" s="109" customFormat="1" ht="64.5" hidden="1" customHeight="1" x14ac:dyDescent="0.25">
      <c r="A182" s="158" t="s">
        <v>380</v>
      </c>
      <c r="B182" s="11">
        <v>51</v>
      </c>
      <c r="C182" s="11">
        <v>3</v>
      </c>
      <c r="D182" s="143"/>
      <c r="E182" s="11"/>
      <c r="F182" s="25"/>
      <c r="G182" s="90"/>
      <c r="H182" s="90"/>
      <c r="I182" s="25"/>
      <c r="J182" s="26">
        <f t="shared" ref="J182:AQ182" si="163">J184</f>
        <v>5000</v>
      </c>
      <c r="K182" s="26">
        <f t="shared" ref="K182:N182" si="164">K184</f>
        <v>0</v>
      </c>
      <c r="L182" s="26">
        <f t="shared" si="164"/>
        <v>5000</v>
      </c>
      <c r="M182" s="26">
        <f t="shared" si="164"/>
        <v>0</v>
      </c>
      <c r="N182" s="26">
        <f t="shared" si="164"/>
        <v>0</v>
      </c>
      <c r="O182" s="26">
        <f t="shared" ref="O182:U182" si="165">O184</f>
        <v>0</v>
      </c>
      <c r="P182" s="26">
        <f t="shared" si="165"/>
        <v>0</v>
      </c>
      <c r="Q182" s="26">
        <f t="shared" si="165"/>
        <v>0</v>
      </c>
      <c r="R182" s="26">
        <f t="shared" si="165"/>
        <v>5000</v>
      </c>
      <c r="S182" s="26">
        <f t="shared" si="165"/>
        <v>0</v>
      </c>
      <c r="T182" s="26">
        <f t="shared" si="165"/>
        <v>5000</v>
      </c>
      <c r="U182" s="26">
        <f t="shared" si="165"/>
        <v>0</v>
      </c>
      <c r="V182" s="26"/>
      <c r="W182" s="26"/>
      <c r="X182" s="26"/>
      <c r="Y182" s="26"/>
      <c r="Z182" s="26"/>
      <c r="AA182" s="26"/>
      <c r="AB182" s="26"/>
      <c r="AC182" s="26"/>
      <c r="AD182" s="26">
        <f t="shared" si="163"/>
        <v>5000</v>
      </c>
      <c r="AE182" s="26">
        <f t="shared" ref="AE182:AO182" si="166">AE184</f>
        <v>0</v>
      </c>
      <c r="AF182" s="26">
        <f t="shared" si="166"/>
        <v>5000</v>
      </c>
      <c r="AG182" s="26">
        <f t="shared" si="166"/>
        <v>0</v>
      </c>
      <c r="AH182" s="26">
        <f t="shared" si="166"/>
        <v>0</v>
      </c>
      <c r="AI182" s="26">
        <f t="shared" si="166"/>
        <v>0</v>
      </c>
      <c r="AJ182" s="26">
        <f t="shared" si="166"/>
        <v>0</v>
      </c>
      <c r="AK182" s="26">
        <f t="shared" si="166"/>
        <v>0</v>
      </c>
      <c r="AL182" s="26">
        <f t="shared" si="166"/>
        <v>5000</v>
      </c>
      <c r="AM182" s="26">
        <f t="shared" si="166"/>
        <v>0</v>
      </c>
      <c r="AN182" s="26">
        <f t="shared" si="166"/>
        <v>5000</v>
      </c>
      <c r="AO182" s="26">
        <f t="shared" si="166"/>
        <v>0</v>
      </c>
      <c r="AP182" s="26"/>
      <c r="AQ182" s="26">
        <f t="shared" si="163"/>
        <v>5000</v>
      </c>
      <c r="AR182" s="26">
        <f t="shared" ref="AR182:BB182" si="167">AR184</f>
        <v>0</v>
      </c>
      <c r="AS182" s="26">
        <f t="shared" si="167"/>
        <v>5000</v>
      </c>
      <c r="AT182" s="26">
        <f t="shared" si="167"/>
        <v>0</v>
      </c>
      <c r="AU182" s="26">
        <f t="shared" si="167"/>
        <v>0</v>
      </c>
      <c r="AV182" s="26">
        <f t="shared" si="167"/>
        <v>0</v>
      </c>
      <c r="AW182" s="26">
        <f t="shared" si="167"/>
        <v>0</v>
      </c>
      <c r="AX182" s="26">
        <f t="shared" si="167"/>
        <v>0</v>
      </c>
      <c r="AY182" s="26">
        <f t="shared" si="167"/>
        <v>5000</v>
      </c>
      <c r="AZ182" s="26">
        <f t="shared" si="167"/>
        <v>0</v>
      </c>
      <c r="BA182" s="26">
        <f t="shared" si="167"/>
        <v>5000</v>
      </c>
      <c r="BB182" s="26">
        <f t="shared" si="167"/>
        <v>0</v>
      </c>
    </row>
    <row r="183" spans="1:54" s="109" customFormat="1" ht="89.25" hidden="1" customHeight="1" x14ac:dyDescent="0.25">
      <c r="A183" s="158" t="s">
        <v>232</v>
      </c>
      <c r="B183" s="11">
        <v>51</v>
      </c>
      <c r="C183" s="11">
        <v>3</v>
      </c>
      <c r="D183" s="25" t="s">
        <v>139</v>
      </c>
      <c r="E183" s="11"/>
      <c r="F183" s="25"/>
      <c r="G183" s="90"/>
      <c r="H183" s="90"/>
      <c r="I183" s="25"/>
      <c r="J183" s="26">
        <f t="shared" ref="J183:BB186" si="168">J184</f>
        <v>5000</v>
      </c>
      <c r="K183" s="26">
        <f t="shared" si="168"/>
        <v>0</v>
      </c>
      <c r="L183" s="26">
        <f t="shared" si="168"/>
        <v>5000</v>
      </c>
      <c r="M183" s="26">
        <f t="shared" si="168"/>
        <v>0</v>
      </c>
      <c r="N183" s="26">
        <f t="shared" si="168"/>
        <v>0</v>
      </c>
      <c r="O183" s="26">
        <f t="shared" si="168"/>
        <v>0</v>
      </c>
      <c r="P183" s="26">
        <f t="shared" si="168"/>
        <v>0</v>
      </c>
      <c r="Q183" s="26">
        <f t="shared" si="168"/>
        <v>0</v>
      </c>
      <c r="R183" s="26">
        <f t="shared" si="168"/>
        <v>5000</v>
      </c>
      <c r="S183" s="26">
        <f t="shared" si="168"/>
        <v>0</v>
      </c>
      <c r="T183" s="26">
        <f t="shared" si="168"/>
        <v>5000</v>
      </c>
      <c r="U183" s="26">
        <f t="shared" si="168"/>
        <v>0</v>
      </c>
      <c r="V183" s="26"/>
      <c r="W183" s="26"/>
      <c r="X183" s="26"/>
      <c r="Y183" s="26"/>
      <c r="Z183" s="26"/>
      <c r="AA183" s="26"/>
      <c r="AB183" s="26"/>
      <c r="AC183" s="26"/>
      <c r="AD183" s="26">
        <f t="shared" si="168"/>
        <v>5000</v>
      </c>
      <c r="AE183" s="26">
        <f t="shared" si="168"/>
        <v>0</v>
      </c>
      <c r="AF183" s="26">
        <f t="shared" si="168"/>
        <v>5000</v>
      </c>
      <c r="AG183" s="26">
        <f t="shared" si="168"/>
        <v>0</v>
      </c>
      <c r="AH183" s="26">
        <f t="shared" si="168"/>
        <v>0</v>
      </c>
      <c r="AI183" s="26">
        <f t="shared" si="168"/>
        <v>0</v>
      </c>
      <c r="AJ183" s="26">
        <f t="shared" si="168"/>
        <v>0</v>
      </c>
      <c r="AK183" s="26">
        <f t="shared" si="168"/>
        <v>0</v>
      </c>
      <c r="AL183" s="26">
        <f t="shared" si="168"/>
        <v>5000</v>
      </c>
      <c r="AM183" s="26">
        <f t="shared" si="168"/>
        <v>0</v>
      </c>
      <c r="AN183" s="26">
        <f t="shared" si="168"/>
        <v>5000</v>
      </c>
      <c r="AO183" s="26">
        <f t="shared" si="168"/>
        <v>0</v>
      </c>
      <c r="AP183" s="26"/>
      <c r="AQ183" s="26">
        <f t="shared" si="168"/>
        <v>5000</v>
      </c>
      <c r="AR183" s="26">
        <f t="shared" si="168"/>
        <v>0</v>
      </c>
      <c r="AS183" s="26">
        <f t="shared" si="168"/>
        <v>5000</v>
      </c>
      <c r="AT183" s="26">
        <f t="shared" si="168"/>
        <v>0</v>
      </c>
      <c r="AU183" s="26">
        <f t="shared" si="168"/>
        <v>0</v>
      </c>
      <c r="AV183" s="26">
        <f t="shared" si="168"/>
        <v>0</v>
      </c>
      <c r="AW183" s="26">
        <f t="shared" si="168"/>
        <v>0</v>
      </c>
      <c r="AX183" s="26">
        <f t="shared" si="168"/>
        <v>0</v>
      </c>
      <c r="AY183" s="26">
        <f t="shared" si="168"/>
        <v>5000</v>
      </c>
      <c r="AZ183" s="26">
        <f t="shared" si="168"/>
        <v>0</v>
      </c>
      <c r="BA183" s="26">
        <f t="shared" si="168"/>
        <v>5000</v>
      </c>
      <c r="BB183" s="26">
        <f t="shared" si="168"/>
        <v>0</v>
      </c>
    </row>
    <row r="184" spans="1:54" s="109" customFormat="1" ht="28.5" hidden="1" x14ac:dyDescent="0.25">
      <c r="A184" s="158" t="s">
        <v>6</v>
      </c>
      <c r="B184" s="11">
        <v>51</v>
      </c>
      <c r="C184" s="11">
        <v>3</v>
      </c>
      <c r="D184" s="143" t="s">
        <v>139</v>
      </c>
      <c r="E184" s="11">
        <v>851</v>
      </c>
      <c r="F184" s="25"/>
      <c r="G184" s="90"/>
      <c r="H184" s="90"/>
      <c r="I184" s="25"/>
      <c r="J184" s="26">
        <f t="shared" si="168"/>
        <v>5000</v>
      </c>
      <c r="K184" s="26">
        <f t="shared" si="168"/>
        <v>0</v>
      </c>
      <c r="L184" s="26">
        <f t="shared" si="168"/>
        <v>5000</v>
      </c>
      <c r="M184" s="26">
        <f t="shared" si="168"/>
        <v>0</v>
      </c>
      <c r="N184" s="26">
        <f t="shared" si="168"/>
        <v>0</v>
      </c>
      <c r="O184" s="26">
        <f t="shared" si="168"/>
        <v>0</v>
      </c>
      <c r="P184" s="26">
        <f t="shared" si="168"/>
        <v>0</v>
      </c>
      <c r="Q184" s="26">
        <f t="shared" si="168"/>
        <v>0</v>
      </c>
      <c r="R184" s="26">
        <f t="shared" si="168"/>
        <v>5000</v>
      </c>
      <c r="S184" s="26">
        <f t="shared" si="168"/>
        <v>0</v>
      </c>
      <c r="T184" s="26">
        <f t="shared" si="168"/>
        <v>5000</v>
      </c>
      <c r="U184" s="26">
        <f t="shared" si="168"/>
        <v>0</v>
      </c>
      <c r="V184" s="26"/>
      <c r="W184" s="26"/>
      <c r="X184" s="26"/>
      <c r="Y184" s="26"/>
      <c r="Z184" s="26"/>
      <c r="AA184" s="26"/>
      <c r="AB184" s="26"/>
      <c r="AC184" s="26"/>
      <c r="AD184" s="26">
        <f t="shared" si="168"/>
        <v>5000</v>
      </c>
      <c r="AE184" s="26">
        <f t="shared" si="168"/>
        <v>0</v>
      </c>
      <c r="AF184" s="26">
        <f t="shared" si="168"/>
        <v>5000</v>
      </c>
      <c r="AG184" s="26">
        <f t="shared" si="168"/>
        <v>0</v>
      </c>
      <c r="AH184" s="26">
        <f t="shared" si="168"/>
        <v>0</v>
      </c>
      <c r="AI184" s="26">
        <f t="shared" si="168"/>
        <v>0</v>
      </c>
      <c r="AJ184" s="26">
        <f t="shared" si="168"/>
        <v>0</v>
      </c>
      <c r="AK184" s="26">
        <f t="shared" si="168"/>
        <v>0</v>
      </c>
      <c r="AL184" s="26">
        <f t="shared" si="168"/>
        <v>5000</v>
      </c>
      <c r="AM184" s="26">
        <f t="shared" si="168"/>
        <v>0</v>
      </c>
      <c r="AN184" s="26">
        <f t="shared" si="168"/>
        <v>5000</v>
      </c>
      <c r="AO184" s="26">
        <f t="shared" si="168"/>
        <v>0</v>
      </c>
      <c r="AP184" s="26"/>
      <c r="AQ184" s="26">
        <f t="shared" si="168"/>
        <v>5000</v>
      </c>
      <c r="AR184" s="26">
        <f t="shared" si="168"/>
        <v>0</v>
      </c>
      <c r="AS184" s="26">
        <f t="shared" si="168"/>
        <v>5000</v>
      </c>
      <c r="AT184" s="26">
        <f t="shared" si="168"/>
        <v>0</v>
      </c>
      <c r="AU184" s="26">
        <f t="shared" si="168"/>
        <v>0</v>
      </c>
      <c r="AV184" s="26">
        <f t="shared" si="168"/>
        <v>0</v>
      </c>
      <c r="AW184" s="26">
        <f t="shared" si="168"/>
        <v>0</v>
      </c>
      <c r="AX184" s="26">
        <f t="shared" si="168"/>
        <v>0</v>
      </c>
      <c r="AY184" s="26">
        <f t="shared" si="168"/>
        <v>5000</v>
      </c>
      <c r="AZ184" s="26">
        <f t="shared" si="168"/>
        <v>0</v>
      </c>
      <c r="BA184" s="26">
        <f t="shared" si="168"/>
        <v>5000</v>
      </c>
      <c r="BB184" s="26">
        <f t="shared" si="168"/>
        <v>0</v>
      </c>
    </row>
    <row r="185" spans="1:54" s="109" customFormat="1" ht="49.5" hidden="1" customHeight="1" x14ac:dyDescent="0.25">
      <c r="A185" s="155" t="s">
        <v>119</v>
      </c>
      <c r="B185" s="120">
        <v>51</v>
      </c>
      <c r="C185" s="120">
        <v>3</v>
      </c>
      <c r="D185" s="143" t="s">
        <v>139</v>
      </c>
      <c r="E185" s="120">
        <v>851</v>
      </c>
      <c r="F185" s="143" t="s">
        <v>75</v>
      </c>
      <c r="G185" s="143" t="s">
        <v>13</v>
      </c>
      <c r="H185" s="143" t="s">
        <v>282</v>
      </c>
      <c r="I185" s="143"/>
      <c r="J185" s="110">
        <f t="shared" si="168"/>
        <v>5000</v>
      </c>
      <c r="K185" s="110">
        <f t="shared" si="168"/>
        <v>0</v>
      </c>
      <c r="L185" s="110">
        <f t="shared" si="168"/>
        <v>5000</v>
      </c>
      <c r="M185" s="110">
        <f t="shared" si="168"/>
        <v>0</v>
      </c>
      <c r="N185" s="110">
        <f t="shared" si="168"/>
        <v>0</v>
      </c>
      <c r="O185" s="110">
        <f t="shared" si="168"/>
        <v>0</v>
      </c>
      <c r="P185" s="110">
        <f t="shared" si="168"/>
        <v>0</v>
      </c>
      <c r="Q185" s="110">
        <f t="shared" si="168"/>
        <v>0</v>
      </c>
      <c r="R185" s="110">
        <f t="shared" si="168"/>
        <v>5000</v>
      </c>
      <c r="S185" s="110">
        <f t="shared" si="168"/>
        <v>0</v>
      </c>
      <c r="T185" s="110">
        <f t="shared" si="168"/>
        <v>5000</v>
      </c>
      <c r="U185" s="110">
        <f t="shared" si="168"/>
        <v>0</v>
      </c>
      <c r="V185" s="110"/>
      <c r="W185" s="110"/>
      <c r="X185" s="110"/>
      <c r="Y185" s="110"/>
      <c r="Z185" s="110"/>
      <c r="AA185" s="110"/>
      <c r="AB185" s="110"/>
      <c r="AC185" s="110"/>
      <c r="AD185" s="110">
        <f t="shared" si="168"/>
        <v>5000</v>
      </c>
      <c r="AE185" s="110">
        <f t="shared" si="168"/>
        <v>0</v>
      </c>
      <c r="AF185" s="110">
        <f t="shared" si="168"/>
        <v>5000</v>
      </c>
      <c r="AG185" s="110">
        <f t="shared" si="168"/>
        <v>0</v>
      </c>
      <c r="AH185" s="110">
        <f t="shared" si="168"/>
        <v>0</v>
      </c>
      <c r="AI185" s="110">
        <f t="shared" si="168"/>
        <v>0</v>
      </c>
      <c r="AJ185" s="110">
        <f t="shared" si="168"/>
        <v>0</v>
      </c>
      <c r="AK185" s="110">
        <f t="shared" si="168"/>
        <v>0</v>
      </c>
      <c r="AL185" s="110">
        <f t="shared" si="168"/>
        <v>5000</v>
      </c>
      <c r="AM185" s="110">
        <f t="shared" si="168"/>
        <v>0</v>
      </c>
      <c r="AN185" s="110">
        <f t="shared" si="168"/>
        <v>5000</v>
      </c>
      <c r="AO185" s="110">
        <f t="shared" si="168"/>
        <v>0</v>
      </c>
      <c r="AP185" s="110"/>
      <c r="AQ185" s="110">
        <f t="shared" si="168"/>
        <v>5000</v>
      </c>
      <c r="AR185" s="110">
        <f t="shared" si="168"/>
        <v>0</v>
      </c>
      <c r="AS185" s="110">
        <f t="shared" si="168"/>
        <v>5000</v>
      </c>
      <c r="AT185" s="110">
        <f t="shared" si="168"/>
        <v>0</v>
      </c>
      <c r="AU185" s="110">
        <f t="shared" si="168"/>
        <v>0</v>
      </c>
      <c r="AV185" s="110">
        <f t="shared" si="168"/>
        <v>0</v>
      </c>
      <c r="AW185" s="110">
        <f t="shared" si="168"/>
        <v>0</v>
      </c>
      <c r="AX185" s="110">
        <f t="shared" si="168"/>
        <v>0</v>
      </c>
      <c r="AY185" s="110">
        <f t="shared" si="168"/>
        <v>5000</v>
      </c>
      <c r="AZ185" s="110">
        <f t="shared" si="168"/>
        <v>0</v>
      </c>
      <c r="BA185" s="110">
        <f t="shared" si="168"/>
        <v>5000</v>
      </c>
      <c r="BB185" s="110">
        <f t="shared" si="168"/>
        <v>0</v>
      </c>
    </row>
    <row r="186" spans="1:54" s="109" customFormat="1" ht="51.75" hidden="1" customHeight="1" x14ac:dyDescent="0.25">
      <c r="A186" s="35" t="s">
        <v>22</v>
      </c>
      <c r="B186" s="120">
        <v>51</v>
      </c>
      <c r="C186" s="120">
        <v>3</v>
      </c>
      <c r="D186" s="143" t="s">
        <v>139</v>
      </c>
      <c r="E186" s="120">
        <v>851</v>
      </c>
      <c r="F186" s="143" t="s">
        <v>75</v>
      </c>
      <c r="G186" s="143" t="s">
        <v>13</v>
      </c>
      <c r="H186" s="143" t="s">
        <v>282</v>
      </c>
      <c r="I186" s="143" t="s">
        <v>23</v>
      </c>
      <c r="J186" s="110">
        <f t="shared" si="168"/>
        <v>5000</v>
      </c>
      <c r="K186" s="110">
        <f t="shared" si="168"/>
        <v>0</v>
      </c>
      <c r="L186" s="110">
        <f t="shared" si="168"/>
        <v>5000</v>
      </c>
      <c r="M186" s="110">
        <f t="shared" si="168"/>
        <v>0</v>
      </c>
      <c r="N186" s="110">
        <f t="shared" si="168"/>
        <v>0</v>
      </c>
      <c r="O186" s="110">
        <f t="shared" si="168"/>
        <v>0</v>
      </c>
      <c r="P186" s="110">
        <f t="shared" si="168"/>
        <v>0</v>
      </c>
      <c r="Q186" s="110">
        <f t="shared" si="168"/>
        <v>0</v>
      </c>
      <c r="R186" s="110">
        <f t="shared" si="168"/>
        <v>5000</v>
      </c>
      <c r="S186" s="110">
        <f t="shared" si="168"/>
        <v>0</v>
      </c>
      <c r="T186" s="110">
        <f t="shared" si="168"/>
        <v>5000</v>
      </c>
      <c r="U186" s="110">
        <f t="shared" si="168"/>
        <v>0</v>
      </c>
      <c r="V186" s="110"/>
      <c r="W186" s="110"/>
      <c r="X186" s="110"/>
      <c r="Y186" s="110"/>
      <c r="Z186" s="110"/>
      <c r="AA186" s="110"/>
      <c r="AB186" s="110"/>
      <c r="AC186" s="110"/>
      <c r="AD186" s="110">
        <f t="shared" si="168"/>
        <v>5000</v>
      </c>
      <c r="AE186" s="110">
        <f t="shared" si="168"/>
        <v>0</v>
      </c>
      <c r="AF186" s="110">
        <f t="shared" si="168"/>
        <v>5000</v>
      </c>
      <c r="AG186" s="110">
        <f t="shared" si="168"/>
        <v>0</v>
      </c>
      <c r="AH186" s="110">
        <f t="shared" si="168"/>
        <v>0</v>
      </c>
      <c r="AI186" s="110">
        <f t="shared" si="168"/>
        <v>0</v>
      </c>
      <c r="AJ186" s="110">
        <f t="shared" si="168"/>
        <v>0</v>
      </c>
      <c r="AK186" s="110">
        <f t="shared" si="168"/>
        <v>0</v>
      </c>
      <c r="AL186" s="110">
        <f t="shared" si="168"/>
        <v>5000</v>
      </c>
      <c r="AM186" s="110">
        <f t="shared" si="168"/>
        <v>0</v>
      </c>
      <c r="AN186" s="110">
        <f t="shared" si="168"/>
        <v>5000</v>
      </c>
      <c r="AO186" s="110">
        <f t="shared" si="168"/>
        <v>0</v>
      </c>
      <c r="AP186" s="110"/>
      <c r="AQ186" s="110">
        <f t="shared" si="168"/>
        <v>5000</v>
      </c>
      <c r="AR186" s="110">
        <f t="shared" si="168"/>
        <v>0</v>
      </c>
      <c r="AS186" s="110">
        <f t="shared" si="168"/>
        <v>5000</v>
      </c>
      <c r="AT186" s="110">
        <f t="shared" si="168"/>
        <v>0</v>
      </c>
      <c r="AU186" s="110">
        <f t="shared" si="168"/>
        <v>0</v>
      </c>
      <c r="AV186" s="110">
        <f t="shared" si="168"/>
        <v>0</v>
      </c>
      <c r="AW186" s="110">
        <f t="shared" si="168"/>
        <v>0</v>
      </c>
      <c r="AX186" s="110">
        <f t="shared" si="168"/>
        <v>0</v>
      </c>
      <c r="AY186" s="110">
        <f t="shared" si="168"/>
        <v>5000</v>
      </c>
      <c r="AZ186" s="110">
        <f t="shared" si="168"/>
        <v>0</v>
      </c>
      <c r="BA186" s="110">
        <f t="shared" si="168"/>
        <v>5000</v>
      </c>
      <c r="BB186" s="110">
        <f t="shared" si="168"/>
        <v>0</v>
      </c>
    </row>
    <row r="187" spans="1:54" s="109" customFormat="1" ht="60" hidden="1" x14ac:dyDescent="0.25">
      <c r="A187" s="35" t="s">
        <v>9</v>
      </c>
      <c r="B187" s="120">
        <v>51</v>
      </c>
      <c r="C187" s="120">
        <v>3</v>
      </c>
      <c r="D187" s="143" t="s">
        <v>139</v>
      </c>
      <c r="E187" s="120">
        <v>851</v>
      </c>
      <c r="F187" s="143" t="s">
        <v>75</v>
      </c>
      <c r="G187" s="143" t="s">
        <v>13</v>
      </c>
      <c r="H187" s="143" t="s">
        <v>282</v>
      </c>
      <c r="I187" s="143" t="s">
        <v>24</v>
      </c>
      <c r="J187" s="110">
        <f>'6.ВС'!J171</f>
        <v>5000</v>
      </c>
      <c r="K187" s="110">
        <f>'6.ВС'!K171</f>
        <v>0</v>
      </c>
      <c r="L187" s="110">
        <f>'6.ВС'!L171</f>
        <v>5000</v>
      </c>
      <c r="M187" s="110">
        <f>'6.ВС'!M171</f>
        <v>0</v>
      </c>
      <c r="N187" s="110">
        <f>'6.ВС'!N171</f>
        <v>0</v>
      </c>
      <c r="O187" s="110">
        <f>'6.ВС'!O171</f>
        <v>0</v>
      </c>
      <c r="P187" s="110">
        <f>'6.ВС'!P171</f>
        <v>0</v>
      </c>
      <c r="Q187" s="110">
        <f>'6.ВС'!Q171</f>
        <v>0</v>
      </c>
      <c r="R187" s="110">
        <f>'6.ВС'!R171</f>
        <v>5000</v>
      </c>
      <c r="S187" s="110">
        <f>'6.ВС'!S171</f>
        <v>0</v>
      </c>
      <c r="T187" s="110">
        <f>'6.ВС'!T171</f>
        <v>5000</v>
      </c>
      <c r="U187" s="110">
        <f>'6.ВС'!U171</f>
        <v>0</v>
      </c>
      <c r="V187" s="110"/>
      <c r="W187" s="110"/>
      <c r="X187" s="110"/>
      <c r="Y187" s="110"/>
      <c r="Z187" s="110"/>
      <c r="AA187" s="110"/>
      <c r="AB187" s="110"/>
      <c r="AC187" s="110"/>
      <c r="AD187" s="110">
        <f>'6.ВС'!AE171</f>
        <v>5000</v>
      </c>
      <c r="AE187" s="110">
        <f>'6.ВС'!AF171</f>
        <v>0</v>
      </c>
      <c r="AF187" s="110">
        <f>'6.ВС'!AG171</f>
        <v>5000</v>
      </c>
      <c r="AG187" s="110">
        <f>'6.ВС'!AH171</f>
        <v>0</v>
      </c>
      <c r="AH187" s="110">
        <f>'6.ВС'!AI171</f>
        <v>0</v>
      </c>
      <c r="AI187" s="110">
        <f>'6.ВС'!AJ171</f>
        <v>0</v>
      </c>
      <c r="AJ187" s="110">
        <f>'6.ВС'!AK171</f>
        <v>0</v>
      </c>
      <c r="AK187" s="110">
        <f>'6.ВС'!AL171</f>
        <v>0</v>
      </c>
      <c r="AL187" s="110">
        <f>'6.ВС'!AM171</f>
        <v>5000</v>
      </c>
      <c r="AM187" s="110">
        <f>'6.ВС'!AN171</f>
        <v>0</v>
      </c>
      <c r="AN187" s="110">
        <f>'6.ВС'!AO171</f>
        <v>5000</v>
      </c>
      <c r="AO187" s="110">
        <f>'6.ВС'!AP171</f>
        <v>0</v>
      </c>
      <c r="AP187" s="110"/>
      <c r="AQ187" s="110">
        <f>'6.ВС'!AR171</f>
        <v>5000</v>
      </c>
      <c r="AR187" s="110">
        <f>'6.ВС'!AS171</f>
        <v>0</v>
      </c>
      <c r="AS187" s="110">
        <f>'6.ВС'!AT171</f>
        <v>5000</v>
      </c>
      <c r="AT187" s="110">
        <f>'6.ВС'!AU171</f>
        <v>0</v>
      </c>
      <c r="AU187" s="110">
        <f>'6.ВС'!AV171</f>
        <v>0</v>
      </c>
      <c r="AV187" s="110">
        <f>'6.ВС'!AW171</f>
        <v>0</v>
      </c>
      <c r="AW187" s="110">
        <f>'6.ВС'!AX171</f>
        <v>0</v>
      </c>
      <c r="AX187" s="110">
        <f>'6.ВС'!AY171</f>
        <v>0</v>
      </c>
      <c r="AY187" s="110">
        <f>'6.ВС'!AZ171</f>
        <v>5000</v>
      </c>
      <c r="AZ187" s="110">
        <f>'6.ВС'!BA171</f>
        <v>0</v>
      </c>
      <c r="BA187" s="110">
        <f>'6.ВС'!BB171</f>
        <v>5000</v>
      </c>
      <c r="BB187" s="110">
        <f>'6.ВС'!BC171</f>
        <v>0</v>
      </c>
    </row>
    <row r="188" spans="1:54" s="109" customFormat="1" ht="57.75" hidden="1" customHeight="1" x14ac:dyDescent="0.25">
      <c r="A188" s="158" t="s">
        <v>379</v>
      </c>
      <c r="B188" s="11">
        <v>51</v>
      </c>
      <c r="C188" s="11">
        <v>4</v>
      </c>
      <c r="D188" s="90"/>
      <c r="E188" s="11"/>
      <c r="F188" s="25"/>
      <c r="G188" s="90"/>
      <c r="H188" s="90"/>
      <c r="I188" s="25"/>
      <c r="J188" s="26">
        <f>J209+J189+J214</f>
        <v>1631526</v>
      </c>
      <c r="K188" s="26">
        <f t="shared" ref="K188:M188" si="169">K209+K189+K214</f>
        <v>0</v>
      </c>
      <c r="L188" s="26">
        <f t="shared" si="169"/>
        <v>1363526</v>
      </c>
      <c r="M188" s="26">
        <f t="shared" si="169"/>
        <v>268000</v>
      </c>
      <c r="N188" s="26">
        <f>N209+N189+N214</f>
        <v>0</v>
      </c>
      <c r="O188" s="26">
        <f t="shared" ref="O188" si="170">O209+O189+O214</f>
        <v>0</v>
      </c>
      <c r="P188" s="26">
        <f t="shared" ref="P188" si="171">P209+P189+P214</f>
        <v>0</v>
      </c>
      <c r="Q188" s="26">
        <f t="shared" ref="Q188" si="172">Q209+Q189+Q214</f>
        <v>0</v>
      </c>
      <c r="R188" s="26">
        <f>R209+R189+R214</f>
        <v>1631526</v>
      </c>
      <c r="S188" s="26">
        <f t="shared" ref="S188" si="173">S209+S189+S214</f>
        <v>0</v>
      </c>
      <c r="T188" s="26">
        <f t="shared" ref="T188" si="174">T209+T189+T214</f>
        <v>1363526</v>
      </c>
      <c r="U188" s="26">
        <f t="shared" ref="U188" si="175">U209+U189+U214</f>
        <v>268000</v>
      </c>
      <c r="V188" s="26"/>
      <c r="W188" s="26"/>
      <c r="X188" s="26"/>
      <c r="Y188" s="26"/>
      <c r="Z188" s="26"/>
      <c r="AA188" s="26"/>
      <c r="AB188" s="26"/>
      <c r="AC188" s="26"/>
      <c r="AD188" s="26">
        <f>AD209+AD189+AD214</f>
        <v>3724298</v>
      </c>
      <c r="AE188" s="26">
        <f t="shared" ref="AE188:AG188" si="176">AE209+AE189+AE214</f>
        <v>2906440</v>
      </c>
      <c r="AF188" s="26">
        <f t="shared" si="176"/>
        <v>549858</v>
      </c>
      <c r="AG188" s="26">
        <f t="shared" si="176"/>
        <v>268000</v>
      </c>
      <c r="AH188" s="26">
        <f>AH209+AH189+AH214</f>
        <v>0</v>
      </c>
      <c r="AI188" s="26">
        <f t="shared" ref="AI188:AK188" si="177">AI209+AI189+AI214</f>
        <v>0</v>
      </c>
      <c r="AJ188" s="26">
        <f t="shared" si="177"/>
        <v>0</v>
      </c>
      <c r="AK188" s="26">
        <f t="shared" si="177"/>
        <v>0</v>
      </c>
      <c r="AL188" s="26">
        <f>AL209+AL189+AL214</f>
        <v>3724298</v>
      </c>
      <c r="AM188" s="26">
        <f t="shared" ref="AM188:AO188" si="178">AM209+AM189+AM214</f>
        <v>2906440</v>
      </c>
      <c r="AN188" s="26">
        <f t="shared" si="178"/>
        <v>549858</v>
      </c>
      <c r="AO188" s="26">
        <f t="shared" si="178"/>
        <v>268000</v>
      </c>
      <c r="AP188" s="26"/>
      <c r="AQ188" s="26">
        <f>AQ209+AQ189+AQ214</f>
        <v>788500</v>
      </c>
      <c r="AR188" s="26">
        <f t="shared" ref="AR188:AT188" si="179">AR209+AR189+AR214</f>
        <v>0</v>
      </c>
      <c r="AS188" s="26">
        <f t="shared" si="179"/>
        <v>520500</v>
      </c>
      <c r="AT188" s="26">
        <f t="shared" si="179"/>
        <v>268000</v>
      </c>
      <c r="AU188" s="26">
        <f>AU209+AU189+AU214</f>
        <v>0</v>
      </c>
      <c r="AV188" s="26">
        <f t="shared" ref="AV188:AX188" si="180">AV209+AV189+AV214</f>
        <v>0</v>
      </c>
      <c r="AW188" s="26">
        <f t="shared" si="180"/>
        <v>0</v>
      </c>
      <c r="AX188" s="26">
        <f t="shared" si="180"/>
        <v>0</v>
      </c>
      <c r="AY188" s="26">
        <f>AY209+AY189+AY214</f>
        <v>788500</v>
      </c>
      <c r="AZ188" s="26">
        <f t="shared" ref="AZ188:BB188" si="181">AZ209+AZ189+AZ214</f>
        <v>0</v>
      </c>
      <c r="BA188" s="26">
        <f t="shared" si="181"/>
        <v>520500</v>
      </c>
      <c r="BB188" s="26">
        <f t="shared" si="181"/>
        <v>268000</v>
      </c>
    </row>
    <row r="189" spans="1:54" s="109" customFormat="1" ht="46.5" hidden="1" customHeight="1" x14ac:dyDescent="0.25">
      <c r="A189" s="158" t="s">
        <v>233</v>
      </c>
      <c r="B189" s="11">
        <v>51</v>
      </c>
      <c r="C189" s="11">
        <v>4</v>
      </c>
      <c r="D189" s="90" t="s">
        <v>139</v>
      </c>
      <c r="E189" s="11"/>
      <c r="F189" s="25"/>
      <c r="G189" s="90"/>
      <c r="H189" s="90"/>
      <c r="I189" s="25"/>
      <c r="J189" s="26">
        <f t="shared" ref="J189:BB189" si="182">J190</f>
        <v>788500</v>
      </c>
      <c r="K189" s="26">
        <f t="shared" si="182"/>
        <v>0</v>
      </c>
      <c r="L189" s="26">
        <f t="shared" si="182"/>
        <v>520500</v>
      </c>
      <c r="M189" s="26">
        <f t="shared" si="182"/>
        <v>268000</v>
      </c>
      <c r="N189" s="26">
        <f t="shared" si="182"/>
        <v>0</v>
      </c>
      <c r="O189" s="26">
        <f t="shared" si="182"/>
        <v>0</v>
      </c>
      <c r="P189" s="26">
        <f t="shared" si="182"/>
        <v>0</v>
      </c>
      <c r="Q189" s="26">
        <f t="shared" si="182"/>
        <v>0</v>
      </c>
      <c r="R189" s="26">
        <f t="shared" si="182"/>
        <v>788500</v>
      </c>
      <c r="S189" s="26">
        <f t="shared" si="182"/>
        <v>0</v>
      </c>
      <c r="T189" s="26">
        <f t="shared" si="182"/>
        <v>520500</v>
      </c>
      <c r="U189" s="26">
        <f t="shared" si="182"/>
        <v>268000</v>
      </c>
      <c r="V189" s="26"/>
      <c r="W189" s="26"/>
      <c r="X189" s="26"/>
      <c r="Y189" s="26"/>
      <c r="Z189" s="26"/>
      <c r="AA189" s="26"/>
      <c r="AB189" s="26"/>
      <c r="AC189" s="26"/>
      <c r="AD189" s="26">
        <f t="shared" si="182"/>
        <v>788500</v>
      </c>
      <c r="AE189" s="26">
        <f t="shared" si="182"/>
        <v>0</v>
      </c>
      <c r="AF189" s="26">
        <f t="shared" si="182"/>
        <v>520500</v>
      </c>
      <c r="AG189" s="26">
        <f t="shared" si="182"/>
        <v>268000</v>
      </c>
      <c r="AH189" s="26">
        <f t="shared" si="182"/>
        <v>0</v>
      </c>
      <c r="AI189" s="26">
        <f t="shared" si="182"/>
        <v>0</v>
      </c>
      <c r="AJ189" s="26">
        <f t="shared" si="182"/>
        <v>0</v>
      </c>
      <c r="AK189" s="26">
        <f t="shared" si="182"/>
        <v>0</v>
      </c>
      <c r="AL189" s="26">
        <f t="shared" si="182"/>
        <v>788500</v>
      </c>
      <c r="AM189" s="26">
        <f t="shared" si="182"/>
        <v>0</v>
      </c>
      <c r="AN189" s="26">
        <f t="shared" si="182"/>
        <v>520500</v>
      </c>
      <c r="AO189" s="26">
        <f t="shared" si="182"/>
        <v>268000</v>
      </c>
      <c r="AP189" s="26"/>
      <c r="AQ189" s="26">
        <f t="shared" si="182"/>
        <v>788500</v>
      </c>
      <c r="AR189" s="26">
        <f t="shared" si="182"/>
        <v>0</v>
      </c>
      <c r="AS189" s="26">
        <f t="shared" si="182"/>
        <v>520500</v>
      </c>
      <c r="AT189" s="26">
        <f t="shared" si="182"/>
        <v>268000</v>
      </c>
      <c r="AU189" s="26">
        <f t="shared" si="182"/>
        <v>0</v>
      </c>
      <c r="AV189" s="26">
        <f t="shared" si="182"/>
        <v>0</v>
      </c>
      <c r="AW189" s="26">
        <f t="shared" si="182"/>
        <v>0</v>
      </c>
      <c r="AX189" s="26">
        <f t="shared" si="182"/>
        <v>0</v>
      </c>
      <c r="AY189" s="26">
        <f t="shared" si="182"/>
        <v>788500</v>
      </c>
      <c r="AZ189" s="26">
        <f t="shared" si="182"/>
        <v>0</v>
      </c>
      <c r="BA189" s="26">
        <f t="shared" si="182"/>
        <v>520500</v>
      </c>
      <c r="BB189" s="26">
        <f t="shared" si="182"/>
        <v>268000</v>
      </c>
    </row>
    <row r="190" spans="1:54" s="109" customFormat="1" ht="28.5" hidden="1" x14ac:dyDescent="0.25">
      <c r="A190" s="158" t="s">
        <v>6</v>
      </c>
      <c r="B190" s="11">
        <v>51</v>
      </c>
      <c r="C190" s="11">
        <v>4</v>
      </c>
      <c r="D190" s="143" t="s">
        <v>139</v>
      </c>
      <c r="E190" s="11">
        <v>851</v>
      </c>
      <c r="F190" s="25"/>
      <c r="G190" s="90"/>
      <c r="H190" s="90"/>
      <c r="I190" s="25"/>
      <c r="J190" s="26">
        <f>J196+J201+J204+J191</f>
        <v>788500</v>
      </c>
      <c r="K190" s="26">
        <f t="shared" ref="K190:M190" si="183">K196+K201+K204+K191</f>
        <v>0</v>
      </c>
      <c r="L190" s="26">
        <f t="shared" si="183"/>
        <v>520500</v>
      </c>
      <c r="M190" s="26">
        <f t="shared" si="183"/>
        <v>268000</v>
      </c>
      <c r="N190" s="26">
        <f>N196+N201+N204+N191</f>
        <v>0</v>
      </c>
      <c r="O190" s="26">
        <f t="shared" ref="O190" si="184">O196+O201+O204+O191</f>
        <v>0</v>
      </c>
      <c r="P190" s="26">
        <f t="shared" ref="P190" si="185">P196+P201+P204+P191</f>
        <v>0</v>
      </c>
      <c r="Q190" s="26">
        <f t="shared" ref="Q190" si="186">Q196+Q201+Q204+Q191</f>
        <v>0</v>
      </c>
      <c r="R190" s="26">
        <f>R196+R201+R204+R191</f>
        <v>788500</v>
      </c>
      <c r="S190" s="26">
        <f t="shared" ref="S190" si="187">S196+S201+S204+S191</f>
        <v>0</v>
      </c>
      <c r="T190" s="26">
        <f t="shared" ref="T190" si="188">T196+T201+T204+T191</f>
        <v>520500</v>
      </c>
      <c r="U190" s="26">
        <f t="shared" ref="U190" si="189">U196+U201+U204+U191</f>
        <v>268000</v>
      </c>
      <c r="V190" s="26"/>
      <c r="W190" s="26"/>
      <c r="X190" s="26"/>
      <c r="Y190" s="26"/>
      <c r="Z190" s="26"/>
      <c r="AA190" s="26"/>
      <c r="AB190" s="26"/>
      <c r="AC190" s="26"/>
      <c r="AD190" s="26">
        <f t="shared" ref="AD190:AQ190" si="190">AD196+AD201+AD204+AD191</f>
        <v>788500</v>
      </c>
      <c r="AE190" s="26">
        <f t="shared" ref="AE190:AG190" si="191">AE196+AE201+AE204+AE191</f>
        <v>0</v>
      </c>
      <c r="AF190" s="26">
        <f t="shared" si="191"/>
        <v>520500</v>
      </c>
      <c r="AG190" s="26">
        <f t="shared" si="191"/>
        <v>268000</v>
      </c>
      <c r="AH190" s="26">
        <f>AH196+AH201+AH204+AH191</f>
        <v>0</v>
      </c>
      <c r="AI190" s="26">
        <f t="shared" ref="AI190:AK190" si="192">AI196+AI201+AI204+AI191</f>
        <v>0</v>
      </c>
      <c r="AJ190" s="26">
        <f t="shared" si="192"/>
        <v>0</v>
      </c>
      <c r="AK190" s="26">
        <f t="shared" si="192"/>
        <v>0</v>
      </c>
      <c r="AL190" s="26">
        <f>AL196+AL201+AL204+AL191</f>
        <v>788500</v>
      </c>
      <c r="AM190" s="26">
        <f t="shared" ref="AM190:AO190" si="193">AM196+AM201+AM204+AM191</f>
        <v>0</v>
      </c>
      <c r="AN190" s="26">
        <f t="shared" si="193"/>
        <v>520500</v>
      </c>
      <c r="AO190" s="26">
        <f t="shared" si="193"/>
        <v>268000</v>
      </c>
      <c r="AP190" s="26"/>
      <c r="AQ190" s="26">
        <f t="shared" si="190"/>
        <v>788500</v>
      </c>
      <c r="AR190" s="26">
        <f t="shared" ref="AR190:AT190" si="194">AR196+AR201+AR204+AR191</f>
        <v>0</v>
      </c>
      <c r="AS190" s="26">
        <f t="shared" si="194"/>
        <v>520500</v>
      </c>
      <c r="AT190" s="26">
        <f t="shared" si="194"/>
        <v>268000</v>
      </c>
      <c r="AU190" s="26">
        <f>AU196+AU201+AU204+AU191</f>
        <v>0</v>
      </c>
      <c r="AV190" s="26">
        <f t="shared" ref="AV190:AX190" si="195">AV196+AV201+AV204+AV191</f>
        <v>0</v>
      </c>
      <c r="AW190" s="26">
        <f t="shared" si="195"/>
        <v>0</v>
      </c>
      <c r="AX190" s="26">
        <f t="shared" si="195"/>
        <v>0</v>
      </c>
      <c r="AY190" s="26">
        <f>AY196+AY201+AY204+AY191</f>
        <v>788500</v>
      </c>
      <c r="AZ190" s="26">
        <f t="shared" ref="AZ190:BB190" si="196">AZ196+AZ201+AZ204+AZ191</f>
        <v>0</v>
      </c>
      <c r="BA190" s="26">
        <f t="shared" si="196"/>
        <v>520500</v>
      </c>
      <c r="BB190" s="26">
        <f t="shared" si="196"/>
        <v>268000</v>
      </c>
    </row>
    <row r="191" spans="1:54" s="109" customFormat="1" ht="30" hidden="1" x14ac:dyDescent="0.25">
      <c r="A191" s="155" t="s">
        <v>141</v>
      </c>
      <c r="B191" s="120">
        <v>51</v>
      </c>
      <c r="C191" s="120">
        <v>4</v>
      </c>
      <c r="D191" s="143" t="s">
        <v>139</v>
      </c>
      <c r="E191" s="120">
        <v>851</v>
      </c>
      <c r="F191" s="143" t="s">
        <v>139</v>
      </c>
      <c r="G191" s="143" t="s">
        <v>56</v>
      </c>
      <c r="H191" s="143" t="s">
        <v>284</v>
      </c>
      <c r="I191" s="143"/>
      <c r="J191" s="110">
        <f t="shared" ref="J191:AQ191" si="197">J192+J194</f>
        <v>99900</v>
      </c>
      <c r="K191" s="110">
        <f t="shared" ref="K191:N191" si="198">K192+K194</f>
        <v>0</v>
      </c>
      <c r="L191" s="110">
        <f t="shared" si="198"/>
        <v>99900</v>
      </c>
      <c r="M191" s="110">
        <f t="shared" si="198"/>
        <v>0</v>
      </c>
      <c r="N191" s="110">
        <f t="shared" si="198"/>
        <v>0</v>
      </c>
      <c r="O191" s="110">
        <f t="shared" ref="O191:U191" si="199">O192+O194</f>
        <v>0</v>
      </c>
      <c r="P191" s="110">
        <f t="shared" si="199"/>
        <v>0</v>
      </c>
      <c r="Q191" s="110">
        <f t="shared" si="199"/>
        <v>0</v>
      </c>
      <c r="R191" s="110">
        <f t="shared" si="199"/>
        <v>99900</v>
      </c>
      <c r="S191" s="110">
        <f t="shared" si="199"/>
        <v>0</v>
      </c>
      <c r="T191" s="110">
        <f t="shared" si="199"/>
        <v>99900</v>
      </c>
      <c r="U191" s="110">
        <f t="shared" si="199"/>
        <v>0</v>
      </c>
      <c r="V191" s="110"/>
      <c r="W191" s="110"/>
      <c r="X191" s="110"/>
      <c r="Y191" s="110"/>
      <c r="Z191" s="110"/>
      <c r="AA191" s="110"/>
      <c r="AB191" s="110"/>
      <c r="AC191" s="110"/>
      <c r="AD191" s="110">
        <f t="shared" si="197"/>
        <v>99900</v>
      </c>
      <c r="AE191" s="110">
        <f t="shared" ref="AE191:AO191" si="200">AE192+AE194</f>
        <v>0</v>
      </c>
      <c r="AF191" s="110">
        <f t="shared" si="200"/>
        <v>99900</v>
      </c>
      <c r="AG191" s="110">
        <f t="shared" si="200"/>
        <v>0</v>
      </c>
      <c r="AH191" s="110">
        <f t="shared" si="200"/>
        <v>0</v>
      </c>
      <c r="AI191" s="110">
        <f t="shared" si="200"/>
        <v>0</v>
      </c>
      <c r="AJ191" s="110">
        <f t="shared" si="200"/>
        <v>0</v>
      </c>
      <c r="AK191" s="110">
        <f t="shared" si="200"/>
        <v>0</v>
      </c>
      <c r="AL191" s="110">
        <f t="shared" si="200"/>
        <v>99900</v>
      </c>
      <c r="AM191" s="110">
        <f t="shared" si="200"/>
        <v>0</v>
      </c>
      <c r="AN191" s="110">
        <f t="shared" si="200"/>
        <v>99900</v>
      </c>
      <c r="AO191" s="110">
        <f t="shared" si="200"/>
        <v>0</v>
      </c>
      <c r="AP191" s="110"/>
      <c r="AQ191" s="110">
        <f t="shared" si="197"/>
        <v>99900</v>
      </c>
      <c r="AR191" s="110">
        <f t="shared" ref="AR191:BB191" si="201">AR192+AR194</f>
        <v>0</v>
      </c>
      <c r="AS191" s="110">
        <f t="shared" si="201"/>
        <v>99900</v>
      </c>
      <c r="AT191" s="110">
        <f t="shared" si="201"/>
        <v>0</v>
      </c>
      <c r="AU191" s="110">
        <f t="shared" si="201"/>
        <v>0</v>
      </c>
      <c r="AV191" s="110">
        <f t="shared" si="201"/>
        <v>0</v>
      </c>
      <c r="AW191" s="110">
        <f t="shared" si="201"/>
        <v>0</v>
      </c>
      <c r="AX191" s="110">
        <f t="shared" si="201"/>
        <v>0</v>
      </c>
      <c r="AY191" s="110">
        <f t="shared" si="201"/>
        <v>99900</v>
      </c>
      <c r="AZ191" s="110">
        <f t="shared" si="201"/>
        <v>0</v>
      </c>
      <c r="BA191" s="110">
        <f t="shared" si="201"/>
        <v>99900</v>
      </c>
      <c r="BB191" s="110">
        <f t="shared" si="201"/>
        <v>0</v>
      </c>
    </row>
    <row r="192" spans="1:54" s="12" customFormat="1" ht="123" hidden="1" customHeight="1" x14ac:dyDescent="0.25">
      <c r="A192" s="111" t="s">
        <v>16</v>
      </c>
      <c r="B192" s="120">
        <v>51</v>
      </c>
      <c r="C192" s="120">
        <v>4</v>
      </c>
      <c r="D192" s="143" t="s">
        <v>139</v>
      </c>
      <c r="E192" s="120">
        <v>851</v>
      </c>
      <c r="F192" s="143" t="s">
        <v>139</v>
      </c>
      <c r="G192" s="143" t="s">
        <v>56</v>
      </c>
      <c r="H192" s="143" t="s">
        <v>284</v>
      </c>
      <c r="I192" s="143" t="s">
        <v>18</v>
      </c>
      <c r="J192" s="110">
        <f t="shared" ref="J192:BB192" si="202">J193</f>
        <v>26000</v>
      </c>
      <c r="K192" s="110">
        <f t="shared" si="202"/>
        <v>0</v>
      </c>
      <c r="L192" s="110">
        <f t="shared" si="202"/>
        <v>26000</v>
      </c>
      <c r="M192" s="110">
        <f t="shared" si="202"/>
        <v>0</v>
      </c>
      <c r="N192" s="110">
        <f t="shared" si="202"/>
        <v>0</v>
      </c>
      <c r="O192" s="110">
        <f t="shared" si="202"/>
        <v>0</v>
      </c>
      <c r="P192" s="110">
        <f t="shared" si="202"/>
        <v>0</v>
      </c>
      <c r="Q192" s="110">
        <f t="shared" si="202"/>
        <v>0</v>
      </c>
      <c r="R192" s="110">
        <f t="shared" si="202"/>
        <v>26000</v>
      </c>
      <c r="S192" s="110">
        <f t="shared" si="202"/>
        <v>0</v>
      </c>
      <c r="T192" s="110">
        <f t="shared" si="202"/>
        <v>26000</v>
      </c>
      <c r="U192" s="110">
        <f t="shared" si="202"/>
        <v>0</v>
      </c>
      <c r="V192" s="110"/>
      <c r="W192" s="110"/>
      <c r="X192" s="110"/>
      <c r="Y192" s="110"/>
      <c r="Z192" s="110"/>
      <c r="AA192" s="110"/>
      <c r="AB192" s="110"/>
      <c r="AC192" s="110"/>
      <c r="AD192" s="110">
        <f t="shared" si="202"/>
        <v>26000</v>
      </c>
      <c r="AE192" s="110">
        <f t="shared" si="202"/>
        <v>0</v>
      </c>
      <c r="AF192" s="110">
        <f t="shared" si="202"/>
        <v>26000</v>
      </c>
      <c r="AG192" s="110">
        <f t="shared" si="202"/>
        <v>0</v>
      </c>
      <c r="AH192" s="110">
        <f t="shared" si="202"/>
        <v>0</v>
      </c>
      <c r="AI192" s="110">
        <f t="shared" si="202"/>
        <v>0</v>
      </c>
      <c r="AJ192" s="110">
        <f t="shared" si="202"/>
        <v>0</v>
      </c>
      <c r="AK192" s="110">
        <f t="shared" si="202"/>
        <v>0</v>
      </c>
      <c r="AL192" s="110">
        <f t="shared" si="202"/>
        <v>26000</v>
      </c>
      <c r="AM192" s="110">
        <f t="shared" si="202"/>
        <v>0</v>
      </c>
      <c r="AN192" s="110">
        <f t="shared" si="202"/>
        <v>26000</v>
      </c>
      <c r="AO192" s="110">
        <f t="shared" si="202"/>
        <v>0</v>
      </c>
      <c r="AP192" s="110"/>
      <c r="AQ192" s="110">
        <f t="shared" si="202"/>
        <v>26000</v>
      </c>
      <c r="AR192" s="110">
        <f t="shared" si="202"/>
        <v>0</v>
      </c>
      <c r="AS192" s="110">
        <f t="shared" si="202"/>
        <v>26000</v>
      </c>
      <c r="AT192" s="110">
        <f t="shared" si="202"/>
        <v>0</v>
      </c>
      <c r="AU192" s="110">
        <f t="shared" si="202"/>
        <v>0</v>
      </c>
      <c r="AV192" s="110">
        <f t="shared" si="202"/>
        <v>0</v>
      </c>
      <c r="AW192" s="110">
        <f t="shared" si="202"/>
        <v>0</v>
      </c>
      <c r="AX192" s="110">
        <f t="shared" si="202"/>
        <v>0</v>
      </c>
      <c r="AY192" s="110">
        <f t="shared" si="202"/>
        <v>26000</v>
      </c>
      <c r="AZ192" s="110">
        <f t="shared" si="202"/>
        <v>0</v>
      </c>
      <c r="BA192" s="110">
        <f t="shared" si="202"/>
        <v>26000</v>
      </c>
      <c r="BB192" s="110">
        <f t="shared" si="202"/>
        <v>0</v>
      </c>
    </row>
    <row r="193" spans="1:54" s="12" customFormat="1" ht="30" hidden="1" x14ac:dyDescent="0.25">
      <c r="A193" s="35" t="s">
        <v>7</v>
      </c>
      <c r="B193" s="120">
        <v>51</v>
      </c>
      <c r="C193" s="120">
        <v>4</v>
      </c>
      <c r="D193" s="143" t="s">
        <v>139</v>
      </c>
      <c r="E193" s="120">
        <v>851</v>
      </c>
      <c r="F193" s="143" t="s">
        <v>139</v>
      </c>
      <c r="G193" s="143" t="s">
        <v>56</v>
      </c>
      <c r="H193" s="143" t="s">
        <v>284</v>
      </c>
      <c r="I193" s="143" t="s">
        <v>67</v>
      </c>
      <c r="J193" s="110">
        <f>'6.ВС'!J202</f>
        <v>26000</v>
      </c>
      <c r="K193" s="110">
        <f>'6.ВС'!K202</f>
        <v>0</v>
      </c>
      <c r="L193" s="110">
        <f>'6.ВС'!L202</f>
        <v>26000</v>
      </c>
      <c r="M193" s="110">
        <f>'6.ВС'!M202</f>
        <v>0</v>
      </c>
      <c r="N193" s="110">
        <f>'6.ВС'!N202</f>
        <v>0</v>
      </c>
      <c r="O193" s="110">
        <f>'6.ВС'!O202</f>
        <v>0</v>
      </c>
      <c r="P193" s="110">
        <f>'6.ВС'!P202</f>
        <v>0</v>
      </c>
      <c r="Q193" s="110">
        <f>'6.ВС'!Q202</f>
        <v>0</v>
      </c>
      <c r="R193" s="110">
        <f>'6.ВС'!R202</f>
        <v>26000</v>
      </c>
      <c r="S193" s="110">
        <f>'6.ВС'!S202</f>
        <v>0</v>
      </c>
      <c r="T193" s="110">
        <f>'6.ВС'!T202</f>
        <v>26000</v>
      </c>
      <c r="U193" s="110">
        <f>'6.ВС'!U202</f>
        <v>0</v>
      </c>
      <c r="V193" s="110"/>
      <c r="W193" s="110"/>
      <c r="X193" s="110"/>
      <c r="Y193" s="110"/>
      <c r="Z193" s="110"/>
      <c r="AA193" s="110"/>
      <c r="AB193" s="110"/>
      <c r="AC193" s="110"/>
      <c r="AD193" s="110">
        <f>'6.ВС'!AE202</f>
        <v>26000</v>
      </c>
      <c r="AE193" s="110">
        <f>'6.ВС'!AF202</f>
        <v>0</v>
      </c>
      <c r="AF193" s="110">
        <f>'6.ВС'!AG202</f>
        <v>26000</v>
      </c>
      <c r="AG193" s="110">
        <f>'6.ВС'!AH202</f>
        <v>0</v>
      </c>
      <c r="AH193" s="110">
        <f>'6.ВС'!AI202</f>
        <v>0</v>
      </c>
      <c r="AI193" s="110">
        <f>'6.ВС'!AJ202</f>
        <v>0</v>
      </c>
      <c r="AJ193" s="110">
        <f>'6.ВС'!AK202</f>
        <v>0</v>
      </c>
      <c r="AK193" s="110">
        <f>'6.ВС'!AL202</f>
        <v>0</v>
      </c>
      <c r="AL193" s="110">
        <f>'6.ВС'!AM202</f>
        <v>26000</v>
      </c>
      <c r="AM193" s="110">
        <f>'6.ВС'!AN202</f>
        <v>0</v>
      </c>
      <c r="AN193" s="110">
        <f>'6.ВС'!AO202</f>
        <v>26000</v>
      </c>
      <c r="AO193" s="110">
        <f>'6.ВС'!AP202</f>
        <v>0</v>
      </c>
      <c r="AP193" s="110"/>
      <c r="AQ193" s="110">
        <f>'6.ВС'!AR202</f>
        <v>26000</v>
      </c>
      <c r="AR193" s="110">
        <f>'6.ВС'!AS202</f>
        <v>0</v>
      </c>
      <c r="AS193" s="110">
        <f>'6.ВС'!AT202</f>
        <v>26000</v>
      </c>
      <c r="AT193" s="110">
        <f>'6.ВС'!AU202</f>
        <v>0</v>
      </c>
      <c r="AU193" s="110">
        <f>'6.ВС'!AV202</f>
        <v>0</v>
      </c>
      <c r="AV193" s="110">
        <f>'6.ВС'!AW202</f>
        <v>0</v>
      </c>
      <c r="AW193" s="110">
        <f>'6.ВС'!AX202</f>
        <v>0</v>
      </c>
      <c r="AX193" s="110">
        <f>'6.ВС'!AY202</f>
        <v>0</v>
      </c>
      <c r="AY193" s="110">
        <f>'6.ВС'!AZ202</f>
        <v>26000</v>
      </c>
      <c r="AZ193" s="110">
        <f>'6.ВС'!BA202</f>
        <v>0</v>
      </c>
      <c r="BA193" s="110">
        <f>'6.ВС'!BB202</f>
        <v>26000</v>
      </c>
      <c r="BB193" s="110">
        <f>'6.ВС'!BC202</f>
        <v>0</v>
      </c>
    </row>
    <row r="194" spans="1:54" s="12" customFormat="1" ht="48.75" hidden="1" customHeight="1" x14ac:dyDescent="0.25">
      <c r="A194" s="35" t="s">
        <v>22</v>
      </c>
      <c r="B194" s="120">
        <v>51</v>
      </c>
      <c r="C194" s="120">
        <v>4</v>
      </c>
      <c r="D194" s="143" t="s">
        <v>139</v>
      </c>
      <c r="E194" s="120">
        <v>851</v>
      </c>
      <c r="F194" s="143" t="s">
        <v>139</v>
      </c>
      <c r="G194" s="143" t="s">
        <v>56</v>
      </c>
      <c r="H194" s="143" t="s">
        <v>284</v>
      </c>
      <c r="I194" s="143" t="s">
        <v>23</v>
      </c>
      <c r="J194" s="110">
        <f t="shared" ref="J194:BB194" si="203">J195</f>
        <v>73900</v>
      </c>
      <c r="K194" s="110">
        <f t="shared" si="203"/>
        <v>0</v>
      </c>
      <c r="L194" s="110">
        <f t="shared" si="203"/>
        <v>73900</v>
      </c>
      <c r="M194" s="110">
        <f t="shared" si="203"/>
        <v>0</v>
      </c>
      <c r="N194" s="110">
        <f t="shared" si="203"/>
        <v>0</v>
      </c>
      <c r="O194" s="110">
        <f t="shared" si="203"/>
        <v>0</v>
      </c>
      <c r="P194" s="110">
        <f t="shared" si="203"/>
        <v>0</v>
      </c>
      <c r="Q194" s="110">
        <f t="shared" si="203"/>
        <v>0</v>
      </c>
      <c r="R194" s="110">
        <f t="shared" si="203"/>
        <v>73900</v>
      </c>
      <c r="S194" s="110">
        <f t="shared" si="203"/>
        <v>0</v>
      </c>
      <c r="T194" s="110">
        <f t="shared" si="203"/>
        <v>73900</v>
      </c>
      <c r="U194" s="110">
        <f t="shared" si="203"/>
        <v>0</v>
      </c>
      <c r="V194" s="110"/>
      <c r="W194" s="110"/>
      <c r="X194" s="110"/>
      <c r="Y194" s="110"/>
      <c r="Z194" s="110"/>
      <c r="AA194" s="110"/>
      <c r="AB194" s="110"/>
      <c r="AC194" s="110"/>
      <c r="AD194" s="110">
        <f t="shared" si="203"/>
        <v>73900</v>
      </c>
      <c r="AE194" s="110">
        <f t="shared" si="203"/>
        <v>0</v>
      </c>
      <c r="AF194" s="110">
        <f t="shared" si="203"/>
        <v>73900</v>
      </c>
      <c r="AG194" s="110">
        <f t="shared" si="203"/>
        <v>0</v>
      </c>
      <c r="AH194" s="110">
        <f t="shared" si="203"/>
        <v>0</v>
      </c>
      <c r="AI194" s="110">
        <f t="shared" si="203"/>
        <v>0</v>
      </c>
      <c r="AJ194" s="110">
        <f t="shared" si="203"/>
        <v>0</v>
      </c>
      <c r="AK194" s="110">
        <f t="shared" si="203"/>
        <v>0</v>
      </c>
      <c r="AL194" s="110">
        <f t="shared" si="203"/>
        <v>73900</v>
      </c>
      <c r="AM194" s="110">
        <f t="shared" si="203"/>
        <v>0</v>
      </c>
      <c r="AN194" s="110">
        <f t="shared" si="203"/>
        <v>73900</v>
      </c>
      <c r="AO194" s="110">
        <f t="shared" si="203"/>
        <v>0</v>
      </c>
      <c r="AP194" s="110"/>
      <c r="AQ194" s="110">
        <f t="shared" si="203"/>
        <v>73900</v>
      </c>
      <c r="AR194" s="110">
        <f t="shared" si="203"/>
        <v>0</v>
      </c>
      <c r="AS194" s="110">
        <f t="shared" si="203"/>
        <v>73900</v>
      </c>
      <c r="AT194" s="110">
        <f t="shared" si="203"/>
        <v>0</v>
      </c>
      <c r="AU194" s="110">
        <f t="shared" si="203"/>
        <v>0</v>
      </c>
      <c r="AV194" s="110">
        <f t="shared" si="203"/>
        <v>0</v>
      </c>
      <c r="AW194" s="110">
        <f t="shared" si="203"/>
        <v>0</v>
      </c>
      <c r="AX194" s="110">
        <f t="shared" si="203"/>
        <v>0</v>
      </c>
      <c r="AY194" s="110">
        <f t="shared" si="203"/>
        <v>73900</v>
      </c>
      <c r="AZ194" s="110">
        <f t="shared" si="203"/>
        <v>0</v>
      </c>
      <c r="BA194" s="110">
        <f t="shared" si="203"/>
        <v>73900</v>
      </c>
      <c r="BB194" s="110">
        <f t="shared" si="203"/>
        <v>0</v>
      </c>
    </row>
    <row r="195" spans="1:54" s="109" customFormat="1" ht="60" hidden="1" x14ac:dyDescent="0.25">
      <c r="A195" s="35" t="s">
        <v>9</v>
      </c>
      <c r="B195" s="120">
        <v>51</v>
      </c>
      <c r="C195" s="120">
        <v>4</v>
      </c>
      <c r="D195" s="143" t="s">
        <v>139</v>
      </c>
      <c r="E195" s="120">
        <v>851</v>
      </c>
      <c r="F195" s="143" t="s">
        <v>139</v>
      </c>
      <c r="G195" s="143" t="s">
        <v>56</v>
      </c>
      <c r="H195" s="143" t="s">
        <v>284</v>
      </c>
      <c r="I195" s="143" t="s">
        <v>24</v>
      </c>
      <c r="J195" s="110">
        <f>'6.ВС'!J204</f>
        <v>73900</v>
      </c>
      <c r="K195" s="110">
        <f>'6.ВС'!K204</f>
        <v>0</v>
      </c>
      <c r="L195" s="110">
        <f>'6.ВС'!L204</f>
        <v>73900</v>
      </c>
      <c r="M195" s="110">
        <f>'6.ВС'!M204</f>
        <v>0</v>
      </c>
      <c r="N195" s="110">
        <f>'6.ВС'!N204</f>
        <v>0</v>
      </c>
      <c r="O195" s="110">
        <f>'6.ВС'!O204</f>
        <v>0</v>
      </c>
      <c r="P195" s="110">
        <f>'6.ВС'!P204</f>
        <v>0</v>
      </c>
      <c r="Q195" s="110">
        <f>'6.ВС'!Q204</f>
        <v>0</v>
      </c>
      <c r="R195" s="110">
        <f>'6.ВС'!R204</f>
        <v>73900</v>
      </c>
      <c r="S195" s="110">
        <f>'6.ВС'!S204</f>
        <v>0</v>
      </c>
      <c r="T195" s="110">
        <f>'6.ВС'!T204</f>
        <v>73900</v>
      </c>
      <c r="U195" s="110">
        <f>'6.ВС'!U204</f>
        <v>0</v>
      </c>
      <c r="V195" s="110"/>
      <c r="W195" s="110"/>
      <c r="X195" s="110"/>
      <c r="Y195" s="110"/>
      <c r="Z195" s="110"/>
      <c r="AA195" s="110"/>
      <c r="AB195" s="110"/>
      <c r="AC195" s="110"/>
      <c r="AD195" s="110">
        <f>'6.ВС'!AE204</f>
        <v>73900</v>
      </c>
      <c r="AE195" s="110">
        <f>'6.ВС'!AF204</f>
        <v>0</v>
      </c>
      <c r="AF195" s="110">
        <f>'6.ВС'!AG204</f>
        <v>73900</v>
      </c>
      <c r="AG195" s="110">
        <f>'6.ВС'!AH204</f>
        <v>0</v>
      </c>
      <c r="AH195" s="110">
        <f>'6.ВС'!AI204</f>
        <v>0</v>
      </c>
      <c r="AI195" s="110">
        <f>'6.ВС'!AJ204</f>
        <v>0</v>
      </c>
      <c r="AJ195" s="110">
        <f>'6.ВС'!AK204</f>
        <v>0</v>
      </c>
      <c r="AK195" s="110">
        <f>'6.ВС'!AL204</f>
        <v>0</v>
      </c>
      <c r="AL195" s="110">
        <f>'6.ВС'!AM204</f>
        <v>73900</v>
      </c>
      <c r="AM195" s="110">
        <f>'6.ВС'!AN204</f>
        <v>0</v>
      </c>
      <c r="AN195" s="110">
        <f>'6.ВС'!AO204</f>
        <v>73900</v>
      </c>
      <c r="AO195" s="110">
        <f>'6.ВС'!AP204</f>
        <v>0</v>
      </c>
      <c r="AP195" s="110"/>
      <c r="AQ195" s="110">
        <f>'6.ВС'!AR204</f>
        <v>73900</v>
      </c>
      <c r="AR195" s="110">
        <f>'6.ВС'!AS204</f>
        <v>0</v>
      </c>
      <c r="AS195" s="110">
        <f>'6.ВС'!AT204</f>
        <v>73900</v>
      </c>
      <c r="AT195" s="110">
        <f>'6.ВС'!AU204</f>
        <v>0</v>
      </c>
      <c r="AU195" s="110">
        <f>'6.ВС'!AV204</f>
        <v>0</v>
      </c>
      <c r="AV195" s="110">
        <f>'6.ВС'!AW204</f>
        <v>0</v>
      </c>
      <c r="AW195" s="110">
        <f>'6.ВС'!AX204</f>
        <v>0</v>
      </c>
      <c r="AX195" s="110">
        <f>'6.ВС'!AY204</f>
        <v>0</v>
      </c>
      <c r="AY195" s="110">
        <f>'6.ВС'!AZ204</f>
        <v>73900</v>
      </c>
      <c r="AZ195" s="110">
        <f>'6.ВС'!BA204</f>
        <v>0</v>
      </c>
      <c r="BA195" s="110">
        <f>'6.ВС'!BB204</f>
        <v>73900</v>
      </c>
      <c r="BB195" s="110">
        <f>'6.ВС'!BC204</f>
        <v>0</v>
      </c>
    </row>
    <row r="196" spans="1:54" s="109" customFormat="1" ht="30" hidden="1" x14ac:dyDescent="0.25">
      <c r="A196" s="155" t="s">
        <v>143</v>
      </c>
      <c r="B196" s="36">
        <v>51</v>
      </c>
      <c r="C196" s="120">
        <v>4</v>
      </c>
      <c r="D196" s="143" t="s">
        <v>139</v>
      </c>
      <c r="E196" s="120">
        <v>851</v>
      </c>
      <c r="F196" s="143" t="s">
        <v>139</v>
      </c>
      <c r="G196" s="143" t="s">
        <v>56</v>
      </c>
      <c r="H196" s="143" t="s">
        <v>285</v>
      </c>
      <c r="I196" s="143"/>
      <c r="J196" s="110">
        <f t="shared" ref="J196:AQ196" si="204">J197+J199</f>
        <v>410600</v>
      </c>
      <c r="K196" s="110">
        <f t="shared" ref="K196:N196" si="205">K197+K199</f>
        <v>0</v>
      </c>
      <c r="L196" s="110">
        <f t="shared" si="205"/>
        <v>410600</v>
      </c>
      <c r="M196" s="110">
        <f t="shared" si="205"/>
        <v>0</v>
      </c>
      <c r="N196" s="110">
        <f t="shared" si="205"/>
        <v>0</v>
      </c>
      <c r="O196" s="110">
        <f t="shared" ref="O196:U196" si="206">O197+O199</f>
        <v>0</v>
      </c>
      <c r="P196" s="110">
        <f t="shared" si="206"/>
        <v>0</v>
      </c>
      <c r="Q196" s="110">
        <f t="shared" si="206"/>
        <v>0</v>
      </c>
      <c r="R196" s="110">
        <f t="shared" si="206"/>
        <v>410600</v>
      </c>
      <c r="S196" s="110">
        <f t="shared" si="206"/>
        <v>0</v>
      </c>
      <c r="T196" s="110">
        <f t="shared" si="206"/>
        <v>410600</v>
      </c>
      <c r="U196" s="110">
        <f t="shared" si="206"/>
        <v>0</v>
      </c>
      <c r="V196" s="110"/>
      <c r="W196" s="110"/>
      <c r="X196" s="110"/>
      <c r="Y196" s="110"/>
      <c r="Z196" s="110"/>
      <c r="AA196" s="110"/>
      <c r="AB196" s="110"/>
      <c r="AC196" s="110"/>
      <c r="AD196" s="110">
        <f t="shared" si="204"/>
        <v>410600</v>
      </c>
      <c r="AE196" s="110">
        <f t="shared" ref="AE196:AO196" si="207">AE197+AE199</f>
        <v>0</v>
      </c>
      <c r="AF196" s="110">
        <f t="shared" si="207"/>
        <v>410600</v>
      </c>
      <c r="AG196" s="110">
        <f t="shared" si="207"/>
        <v>0</v>
      </c>
      <c r="AH196" s="110">
        <f t="shared" si="207"/>
        <v>0</v>
      </c>
      <c r="AI196" s="110">
        <f t="shared" si="207"/>
        <v>0</v>
      </c>
      <c r="AJ196" s="110">
        <f t="shared" si="207"/>
        <v>0</v>
      </c>
      <c r="AK196" s="110">
        <f t="shared" si="207"/>
        <v>0</v>
      </c>
      <c r="AL196" s="110">
        <f t="shared" si="207"/>
        <v>410600</v>
      </c>
      <c r="AM196" s="110">
        <f t="shared" si="207"/>
        <v>0</v>
      </c>
      <c r="AN196" s="110">
        <f t="shared" si="207"/>
        <v>410600</v>
      </c>
      <c r="AO196" s="110">
        <f t="shared" si="207"/>
        <v>0</v>
      </c>
      <c r="AP196" s="110"/>
      <c r="AQ196" s="110">
        <f t="shared" si="204"/>
        <v>410600</v>
      </c>
      <c r="AR196" s="110">
        <f t="shared" ref="AR196:BB196" si="208">AR197+AR199</f>
        <v>0</v>
      </c>
      <c r="AS196" s="110">
        <f t="shared" si="208"/>
        <v>410600</v>
      </c>
      <c r="AT196" s="110">
        <f t="shared" si="208"/>
        <v>0</v>
      </c>
      <c r="AU196" s="110">
        <f t="shared" si="208"/>
        <v>0</v>
      </c>
      <c r="AV196" s="110">
        <f t="shared" si="208"/>
        <v>0</v>
      </c>
      <c r="AW196" s="110">
        <f t="shared" si="208"/>
        <v>0</v>
      </c>
      <c r="AX196" s="110">
        <f t="shared" si="208"/>
        <v>0</v>
      </c>
      <c r="AY196" s="110">
        <f t="shared" si="208"/>
        <v>410600</v>
      </c>
      <c r="AZ196" s="110">
        <f t="shared" si="208"/>
        <v>0</v>
      </c>
      <c r="BA196" s="110">
        <f t="shared" si="208"/>
        <v>410600</v>
      </c>
      <c r="BB196" s="110">
        <f t="shared" si="208"/>
        <v>0</v>
      </c>
    </row>
    <row r="197" spans="1:54" s="109" customFormat="1" ht="123.75" hidden="1" customHeight="1" x14ac:dyDescent="0.25">
      <c r="A197" s="111" t="s">
        <v>16</v>
      </c>
      <c r="B197" s="36">
        <v>51</v>
      </c>
      <c r="C197" s="120">
        <v>4</v>
      </c>
      <c r="D197" s="143" t="s">
        <v>139</v>
      </c>
      <c r="E197" s="120">
        <v>851</v>
      </c>
      <c r="F197" s="143" t="s">
        <v>139</v>
      </c>
      <c r="G197" s="143" t="s">
        <v>56</v>
      </c>
      <c r="H197" s="143" t="s">
        <v>285</v>
      </c>
      <c r="I197" s="143" t="s">
        <v>18</v>
      </c>
      <c r="J197" s="110">
        <f t="shared" ref="J197:BB197" si="209">J198</f>
        <v>211200</v>
      </c>
      <c r="K197" s="110">
        <f t="shared" si="209"/>
        <v>0</v>
      </c>
      <c r="L197" s="110">
        <f t="shared" si="209"/>
        <v>211200</v>
      </c>
      <c r="M197" s="110">
        <f t="shared" si="209"/>
        <v>0</v>
      </c>
      <c r="N197" s="110">
        <f t="shared" si="209"/>
        <v>0</v>
      </c>
      <c r="O197" s="110">
        <f t="shared" si="209"/>
        <v>0</v>
      </c>
      <c r="P197" s="110">
        <f t="shared" si="209"/>
        <v>0</v>
      </c>
      <c r="Q197" s="110">
        <f t="shared" si="209"/>
        <v>0</v>
      </c>
      <c r="R197" s="110">
        <f t="shared" si="209"/>
        <v>211200</v>
      </c>
      <c r="S197" s="110">
        <f t="shared" si="209"/>
        <v>0</v>
      </c>
      <c r="T197" s="110">
        <f t="shared" si="209"/>
        <v>211200</v>
      </c>
      <c r="U197" s="110">
        <f t="shared" si="209"/>
        <v>0</v>
      </c>
      <c r="V197" s="110"/>
      <c r="W197" s="110"/>
      <c r="X197" s="110"/>
      <c r="Y197" s="110"/>
      <c r="Z197" s="110"/>
      <c r="AA197" s="110"/>
      <c r="AB197" s="110"/>
      <c r="AC197" s="110"/>
      <c r="AD197" s="110">
        <f t="shared" si="209"/>
        <v>211200</v>
      </c>
      <c r="AE197" s="110">
        <f t="shared" si="209"/>
        <v>0</v>
      </c>
      <c r="AF197" s="110">
        <f t="shared" si="209"/>
        <v>211200</v>
      </c>
      <c r="AG197" s="110">
        <f t="shared" si="209"/>
        <v>0</v>
      </c>
      <c r="AH197" s="110">
        <f t="shared" si="209"/>
        <v>0</v>
      </c>
      <c r="AI197" s="110">
        <f t="shared" si="209"/>
        <v>0</v>
      </c>
      <c r="AJ197" s="110">
        <f t="shared" si="209"/>
        <v>0</v>
      </c>
      <c r="AK197" s="110">
        <f t="shared" si="209"/>
        <v>0</v>
      </c>
      <c r="AL197" s="110">
        <f t="shared" si="209"/>
        <v>211200</v>
      </c>
      <c r="AM197" s="110">
        <f t="shared" si="209"/>
        <v>0</v>
      </c>
      <c r="AN197" s="110">
        <f t="shared" si="209"/>
        <v>211200</v>
      </c>
      <c r="AO197" s="110">
        <f t="shared" si="209"/>
        <v>0</v>
      </c>
      <c r="AP197" s="110"/>
      <c r="AQ197" s="110">
        <f t="shared" si="209"/>
        <v>211200</v>
      </c>
      <c r="AR197" s="110">
        <f t="shared" si="209"/>
        <v>0</v>
      </c>
      <c r="AS197" s="110">
        <f t="shared" si="209"/>
        <v>211200</v>
      </c>
      <c r="AT197" s="110">
        <f t="shared" si="209"/>
        <v>0</v>
      </c>
      <c r="AU197" s="110">
        <f t="shared" si="209"/>
        <v>0</v>
      </c>
      <c r="AV197" s="110">
        <f t="shared" si="209"/>
        <v>0</v>
      </c>
      <c r="AW197" s="110">
        <f t="shared" si="209"/>
        <v>0</v>
      </c>
      <c r="AX197" s="110">
        <f t="shared" si="209"/>
        <v>0</v>
      </c>
      <c r="AY197" s="110">
        <f t="shared" si="209"/>
        <v>211200</v>
      </c>
      <c r="AZ197" s="110">
        <f t="shared" si="209"/>
        <v>0</v>
      </c>
      <c r="BA197" s="110">
        <f t="shared" si="209"/>
        <v>211200</v>
      </c>
      <c r="BB197" s="110">
        <f t="shared" si="209"/>
        <v>0</v>
      </c>
    </row>
    <row r="198" spans="1:54" s="109" customFormat="1" ht="30" hidden="1" x14ac:dyDescent="0.25">
      <c r="A198" s="35" t="s">
        <v>7</v>
      </c>
      <c r="B198" s="36">
        <v>51</v>
      </c>
      <c r="C198" s="120">
        <v>4</v>
      </c>
      <c r="D198" s="143" t="s">
        <v>139</v>
      </c>
      <c r="E198" s="120">
        <v>851</v>
      </c>
      <c r="F198" s="143" t="s">
        <v>139</v>
      </c>
      <c r="G198" s="143" t="s">
        <v>56</v>
      </c>
      <c r="H198" s="143" t="s">
        <v>285</v>
      </c>
      <c r="I198" s="143" t="s">
        <v>67</v>
      </c>
      <c r="J198" s="110">
        <f>'6.ВС'!J207</f>
        <v>211200</v>
      </c>
      <c r="K198" s="110">
        <f>'6.ВС'!K207</f>
        <v>0</v>
      </c>
      <c r="L198" s="110">
        <f>'6.ВС'!L207</f>
        <v>211200</v>
      </c>
      <c r="M198" s="110">
        <f>'6.ВС'!M207</f>
        <v>0</v>
      </c>
      <c r="N198" s="110">
        <f>'6.ВС'!N207</f>
        <v>0</v>
      </c>
      <c r="O198" s="110">
        <f>'6.ВС'!O207</f>
        <v>0</v>
      </c>
      <c r="P198" s="110">
        <f>'6.ВС'!P207</f>
        <v>0</v>
      </c>
      <c r="Q198" s="110">
        <f>'6.ВС'!Q207</f>
        <v>0</v>
      </c>
      <c r="R198" s="110">
        <f>'6.ВС'!R207</f>
        <v>211200</v>
      </c>
      <c r="S198" s="110">
        <f>'6.ВС'!S207</f>
        <v>0</v>
      </c>
      <c r="T198" s="110">
        <f>'6.ВС'!T207</f>
        <v>211200</v>
      </c>
      <c r="U198" s="110">
        <f>'6.ВС'!U207</f>
        <v>0</v>
      </c>
      <c r="V198" s="110"/>
      <c r="W198" s="110"/>
      <c r="X198" s="110"/>
      <c r="Y198" s="110"/>
      <c r="Z198" s="110"/>
      <c r="AA198" s="110"/>
      <c r="AB198" s="110"/>
      <c r="AC198" s="110"/>
      <c r="AD198" s="110">
        <f>'6.ВС'!AE207</f>
        <v>211200</v>
      </c>
      <c r="AE198" s="110">
        <f>'6.ВС'!AF207</f>
        <v>0</v>
      </c>
      <c r="AF198" s="110">
        <f>'6.ВС'!AG207</f>
        <v>211200</v>
      </c>
      <c r="AG198" s="110">
        <f>'6.ВС'!AH207</f>
        <v>0</v>
      </c>
      <c r="AH198" s="110">
        <f>'6.ВС'!AI207</f>
        <v>0</v>
      </c>
      <c r="AI198" s="110">
        <f>'6.ВС'!AJ207</f>
        <v>0</v>
      </c>
      <c r="AJ198" s="110">
        <f>'6.ВС'!AK207</f>
        <v>0</v>
      </c>
      <c r="AK198" s="110">
        <f>'6.ВС'!AL207</f>
        <v>0</v>
      </c>
      <c r="AL198" s="110">
        <f>'6.ВС'!AM207</f>
        <v>211200</v>
      </c>
      <c r="AM198" s="110">
        <f>'6.ВС'!AN207</f>
        <v>0</v>
      </c>
      <c r="AN198" s="110">
        <f>'6.ВС'!AO207</f>
        <v>211200</v>
      </c>
      <c r="AO198" s="110">
        <f>'6.ВС'!AP207</f>
        <v>0</v>
      </c>
      <c r="AP198" s="110"/>
      <c r="AQ198" s="110">
        <f>'6.ВС'!AR207</f>
        <v>211200</v>
      </c>
      <c r="AR198" s="110">
        <f>'6.ВС'!AS207</f>
        <v>0</v>
      </c>
      <c r="AS198" s="110">
        <f>'6.ВС'!AT207</f>
        <v>211200</v>
      </c>
      <c r="AT198" s="110">
        <f>'6.ВС'!AU207</f>
        <v>0</v>
      </c>
      <c r="AU198" s="110">
        <f>'6.ВС'!AV207</f>
        <v>0</v>
      </c>
      <c r="AV198" s="110">
        <f>'6.ВС'!AW207</f>
        <v>0</v>
      </c>
      <c r="AW198" s="110">
        <f>'6.ВС'!AX207</f>
        <v>0</v>
      </c>
      <c r="AX198" s="110">
        <f>'6.ВС'!AY207</f>
        <v>0</v>
      </c>
      <c r="AY198" s="110">
        <f>'6.ВС'!AZ207</f>
        <v>211200</v>
      </c>
      <c r="AZ198" s="110">
        <f>'6.ВС'!BA207</f>
        <v>0</v>
      </c>
      <c r="BA198" s="110">
        <f>'6.ВС'!BB207</f>
        <v>211200</v>
      </c>
      <c r="BB198" s="110">
        <f>'6.ВС'!BC207</f>
        <v>0</v>
      </c>
    </row>
    <row r="199" spans="1:54" s="109" customFormat="1" ht="48" hidden="1" customHeight="1" x14ac:dyDescent="0.25">
      <c r="A199" s="35" t="s">
        <v>22</v>
      </c>
      <c r="B199" s="36">
        <v>51</v>
      </c>
      <c r="C199" s="120">
        <v>4</v>
      </c>
      <c r="D199" s="143" t="s">
        <v>139</v>
      </c>
      <c r="E199" s="120">
        <v>851</v>
      </c>
      <c r="F199" s="143" t="s">
        <v>139</v>
      </c>
      <c r="G199" s="143" t="s">
        <v>56</v>
      </c>
      <c r="H199" s="143" t="s">
        <v>285</v>
      </c>
      <c r="I199" s="143" t="s">
        <v>23</v>
      </c>
      <c r="J199" s="110">
        <f t="shared" ref="J199:BB207" si="210">J200</f>
        <v>199400</v>
      </c>
      <c r="K199" s="110">
        <f t="shared" si="210"/>
        <v>0</v>
      </c>
      <c r="L199" s="110">
        <f t="shared" si="210"/>
        <v>199400</v>
      </c>
      <c r="M199" s="110">
        <f t="shared" si="210"/>
        <v>0</v>
      </c>
      <c r="N199" s="110">
        <f t="shared" si="210"/>
        <v>0</v>
      </c>
      <c r="O199" s="110">
        <f t="shared" si="210"/>
        <v>0</v>
      </c>
      <c r="P199" s="110">
        <f t="shared" si="210"/>
        <v>0</v>
      </c>
      <c r="Q199" s="110">
        <f t="shared" si="210"/>
        <v>0</v>
      </c>
      <c r="R199" s="110">
        <f t="shared" si="210"/>
        <v>199400</v>
      </c>
      <c r="S199" s="110">
        <f t="shared" si="210"/>
        <v>0</v>
      </c>
      <c r="T199" s="110">
        <f t="shared" si="210"/>
        <v>199400</v>
      </c>
      <c r="U199" s="110">
        <f t="shared" si="210"/>
        <v>0</v>
      </c>
      <c r="V199" s="110"/>
      <c r="W199" s="110"/>
      <c r="X199" s="110"/>
      <c r="Y199" s="110"/>
      <c r="Z199" s="110"/>
      <c r="AA199" s="110"/>
      <c r="AB199" s="110"/>
      <c r="AC199" s="110"/>
      <c r="AD199" s="110">
        <f t="shared" si="210"/>
        <v>199400</v>
      </c>
      <c r="AE199" s="110">
        <f t="shared" si="210"/>
        <v>0</v>
      </c>
      <c r="AF199" s="110">
        <f t="shared" si="210"/>
        <v>199400</v>
      </c>
      <c r="AG199" s="110">
        <f t="shared" si="210"/>
        <v>0</v>
      </c>
      <c r="AH199" s="110">
        <f t="shared" si="210"/>
        <v>0</v>
      </c>
      <c r="AI199" s="110">
        <f t="shared" si="210"/>
        <v>0</v>
      </c>
      <c r="AJ199" s="110">
        <f t="shared" si="210"/>
        <v>0</v>
      </c>
      <c r="AK199" s="110">
        <f t="shared" si="210"/>
        <v>0</v>
      </c>
      <c r="AL199" s="110">
        <f t="shared" si="210"/>
        <v>199400</v>
      </c>
      <c r="AM199" s="110">
        <f t="shared" si="210"/>
        <v>0</v>
      </c>
      <c r="AN199" s="110">
        <f t="shared" si="210"/>
        <v>199400</v>
      </c>
      <c r="AO199" s="110">
        <f t="shared" si="210"/>
        <v>0</v>
      </c>
      <c r="AP199" s="110"/>
      <c r="AQ199" s="110">
        <f t="shared" si="210"/>
        <v>199400</v>
      </c>
      <c r="AR199" s="110">
        <f t="shared" si="210"/>
        <v>0</v>
      </c>
      <c r="AS199" s="110">
        <f t="shared" si="210"/>
        <v>199400</v>
      </c>
      <c r="AT199" s="110">
        <f t="shared" si="210"/>
        <v>0</v>
      </c>
      <c r="AU199" s="110">
        <f t="shared" si="210"/>
        <v>0</v>
      </c>
      <c r="AV199" s="110">
        <f t="shared" si="210"/>
        <v>0</v>
      </c>
      <c r="AW199" s="110">
        <f t="shared" si="210"/>
        <v>0</v>
      </c>
      <c r="AX199" s="110">
        <f t="shared" si="210"/>
        <v>0</v>
      </c>
      <c r="AY199" s="110">
        <f t="shared" si="210"/>
        <v>199400</v>
      </c>
      <c r="AZ199" s="110">
        <f t="shared" si="210"/>
        <v>0</v>
      </c>
      <c r="BA199" s="110">
        <f t="shared" si="210"/>
        <v>199400</v>
      </c>
      <c r="BB199" s="110">
        <f t="shared" si="210"/>
        <v>0</v>
      </c>
    </row>
    <row r="200" spans="1:54" s="109" customFormat="1" ht="60" hidden="1" x14ac:dyDescent="0.25">
      <c r="A200" s="35" t="s">
        <v>9</v>
      </c>
      <c r="B200" s="36">
        <v>51</v>
      </c>
      <c r="C200" s="120">
        <v>4</v>
      </c>
      <c r="D200" s="143" t="s">
        <v>139</v>
      </c>
      <c r="E200" s="120">
        <v>851</v>
      </c>
      <c r="F200" s="143" t="s">
        <v>139</v>
      </c>
      <c r="G200" s="143" t="s">
        <v>56</v>
      </c>
      <c r="H200" s="143" t="s">
        <v>285</v>
      </c>
      <c r="I200" s="143" t="s">
        <v>24</v>
      </c>
      <c r="J200" s="110">
        <f>'6.ВС'!J209</f>
        <v>199400</v>
      </c>
      <c r="K200" s="110">
        <f>'6.ВС'!K209</f>
        <v>0</v>
      </c>
      <c r="L200" s="110">
        <f>'6.ВС'!L209</f>
        <v>199400</v>
      </c>
      <c r="M200" s="110">
        <f>'6.ВС'!M209</f>
        <v>0</v>
      </c>
      <c r="N200" s="110">
        <f>'6.ВС'!N209</f>
        <v>0</v>
      </c>
      <c r="O200" s="110">
        <f>'6.ВС'!O209</f>
        <v>0</v>
      </c>
      <c r="P200" s="110">
        <f>'6.ВС'!P209</f>
        <v>0</v>
      </c>
      <c r="Q200" s="110">
        <f>'6.ВС'!Q209</f>
        <v>0</v>
      </c>
      <c r="R200" s="110">
        <f>'6.ВС'!R209</f>
        <v>199400</v>
      </c>
      <c r="S200" s="110">
        <f>'6.ВС'!S209</f>
        <v>0</v>
      </c>
      <c r="T200" s="110">
        <f>'6.ВС'!T209</f>
        <v>199400</v>
      </c>
      <c r="U200" s="110">
        <f>'6.ВС'!U209</f>
        <v>0</v>
      </c>
      <c r="V200" s="110"/>
      <c r="W200" s="110"/>
      <c r="X200" s="110"/>
      <c r="Y200" s="110"/>
      <c r="Z200" s="110"/>
      <c r="AA200" s="110"/>
      <c r="AB200" s="110"/>
      <c r="AC200" s="110"/>
      <c r="AD200" s="110">
        <f>'6.ВС'!AE209</f>
        <v>199400</v>
      </c>
      <c r="AE200" s="110">
        <f>'6.ВС'!AF209</f>
        <v>0</v>
      </c>
      <c r="AF200" s="110">
        <f>'6.ВС'!AG209</f>
        <v>199400</v>
      </c>
      <c r="AG200" s="110">
        <f>'6.ВС'!AH209</f>
        <v>0</v>
      </c>
      <c r="AH200" s="110">
        <f>'6.ВС'!AI209</f>
        <v>0</v>
      </c>
      <c r="AI200" s="110">
        <f>'6.ВС'!AJ209</f>
        <v>0</v>
      </c>
      <c r="AJ200" s="110">
        <f>'6.ВС'!AK209</f>
        <v>0</v>
      </c>
      <c r="AK200" s="110">
        <f>'6.ВС'!AL209</f>
        <v>0</v>
      </c>
      <c r="AL200" s="110">
        <f>'6.ВС'!AM209</f>
        <v>199400</v>
      </c>
      <c r="AM200" s="110">
        <f>'6.ВС'!AN209</f>
        <v>0</v>
      </c>
      <c r="AN200" s="110">
        <f>'6.ВС'!AO209</f>
        <v>199400</v>
      </c>
      <c r="AO200" s="110">
        <f>'6.ВС'!AP209</f>
        <v>0</v>
      </c>
      <c r="AP200" s="110"/>
      <c r="AQ200" s="110">
        <f>'6.ВС'!AR209</f>
        <v>199400</v>
      </c>
      <c r="AR200" s="110">
        <f>'6.ВС'!AS209</f>
        <v>0</v>
      </c>
      <c r="AS200" s="110">
        <f>'6.ВС'!AT209</f>
        <v>199400</v>
      </c>
      <c r="AT200" s="110">
        <f>'6.ВС'!AU209</f>
        <v>0</v>
      </c>
      <c r="AU200" s="110">
        <f>'6.ВС'!AV209</f>
        <v>0</v>
      </c>
      <c r="AV200" s="110">
        <f>'6.ВС'!AW209</f>
        <v>0</v>
      </c>
      <c r="AW200" s="110">
        <f>'6.ВС'!AX209</f>
        <v>0</v>
      </c>
      <c r="AX200" s="110">
        <f>'6.ВС'!AY209</f>
        <v>0</v>
      </c>
      <c r="AY200" s="110">
        <f>'6.ВС'!AZ209</f>
        <v>199400</v>
      </c>
      <c r="AZ200" s="110">
        <f>'6.ВС'!BA209</f>
        <v>0</v>
      </c>
      <c r="BA200" s="110">
        <f>'6.ВС'!BB209</f>
        <v>199400</v>
      </c>
      <c r="BB200" s="110">
        <f>'6.ВС'!BC209</f>
        <v>0</v>
      </c>
    </row>
    <row r="201" spans="1:54" s="150" customFormat="1" ht="75" hidden="1" x14ac:dyDescent="0.25">
      <c r="A201" s="155" t="s">
        <v>147</v>
      </c>
      <c r="B201" s="36">
        <v>51</v>
      </c>
      <c r="C201" s="120">
        <v>4</v>
      </c>
      <c r="D201" s="143" t="s">
        <v>139</v>
      </c>
      <c r="E201" s="120">
        <v>851</v>
      </c>
      <c r="F201" s="143" t="s">
        <v>139</v>
      </c>
      <c r="G201" s="143" t="s">
        <v>56</v>
      </c>
      <c r="H201" s="143" t="s">
        <v>287</v>
      </c>
      <c r="I201" s="143"/>
      <c r="J201" s="110">
        <f t="shared" ref="J201:BB201" si="211">J202</f>
        <v>10000</v>
      </c>
      <c r="K201" s="110">
        <f t="shared" si="211"/>
        <v>0</v>
      </c>
      <c r="L201" s="110">
        <f t="shared" si="211"/>
        <v>10000</v>
      </c>
      <c r="M201" s="110">
        <f t="shared" si="211"/>
        <v>0</v>
      </c>
      <c r="N201" s="110">
        <f t="shared" si="211"/>
        <v>0</v>
      </c>
      <c r="O201" s="110">
        <f t="shared" si="211"/>
        <v>0</v>
      </c>
      <c r="P201" s="110">
        <f t="shared" si="211"/>
        <v>0</v>
      </c>
      <c r="Q201" s="110">
        <f t="shared" si="211"/>
        <v>0</v>
      </c>
      <c r="R201" s="110">
        <f t="shared" si="211"/>
        <v>10000</v>
      </c>
      <c r="S201" s="110">
        <f t="shared" si="211"/>
        <v>0</v>
      </c>
      <c r="T201" s="110">
        <f t="shared" si="211"/>
        <v>10000</v>
      </c>
      <c r="U201" s="110">
        <f t="shared" si="211"/>
        <v>0</v>
      </c>
      <c r="V201" s="110"/>
      <c r="W201" s="110"/>
      <c r="X201" s="110"/>
      <c r="Y201" s="110"/>
      <c r="Z201" s="110"/>
      <c r="AA201" s="110"/>
      <c r="AB201" s="110"/>
      <c r="AC201" s="110"/>
      <c r="AD201" s="110">
        <f t="shared" si="211"/>
        <v>10000</v>
      </c>
      <c r="AE201" s="110">
        <f t="shared" si="211"/>
        <v>0</v>
      </c>
      <c r="AF201" s="110">
        <f t="shared" si="211"/>
        <v>10000</v>
      </c>
      <c r="AG201" s="110">
        <f t="shared" si="211"/>
        <v>0</v>
      </c>
      <c r="AH201" s="110">
        <f t="shared" si="211"/>
        <v>0</v>
      </c>
      <c r="AI201" s="110">
        <f t="shared" si="211"/>
        <v>0</v>
      </c>
      <c r="AJ201" s="110">
        <f t="shared" si="211"/>
        <v>0</v>
      </c>
      <c r="AK201" s="110">
        <f t="shared" si="211"/>
        <v>0</v>
      </c>
      <c r="AL201" s="110">
        <f t="shared" si="211"/>
        <v>10000</v>
      </c>
      <c r="AM201" s="110">
        <f t="shared" si="211"/>
        <v>0</v>
      </c>
      <c r="AN201" s="110">
        <f t="shared" si="211"/>
        <v>10000</v>
      </c>
      <c r="AO201" s="110">
        <f t="shared" si="211"/>
        <v>0</v>
      </c>
      <c r="AP201" s="110"/>
      <c r="AQ201" s="110">
        <f t="shared" si="211"/>
        <v>10000</v>
      </c>
      <c r="AR201" s="110">
        <f t="shared" si="211"/>
        <v>0</v>
      </c>
      <c r="AS201" s="110">
        <f t="shared" si="211"/>
        <v>10000</v>
      </c>
      <c r="AT201" s="110">
        <f t="shared" si="211"/>
        <v>0</v>
      </c>
      <c r="AU201" s="110">
        <f t="shared" si="211"/>
        <v>0</v>
      </c>
      <c r="AV201" s="110">
        <f t="shared" si="211"/>
        <v>0</v>
      </c>
      <c r="AW201" s="110">
        <f t="shared" si="211"/>
        <v>0</v>
      </c>
      <c r="AX201" s="110">
        <f t="shared" si="211"/>
        <v>0</v>
      </c>
      <c r="AY201" s="110">
        <f t="shared" si="211"/>
        <v>10000</v>
      </c>
      <c r="AZ201" s="110">
        <f t="shared" si="211"/>
        <v>0</v>
      </c>
      <c r="BA201" s="110">
        <f t="shared" si="211"/>
        <v>10000</v>
      </c>
      <c r="BB201" s="110">
        <f t="shared" si="211"/>
        <v>0</v>
      </c>
    </row>
    <row r="202" spans="1:54" s="150" customFormat="1" ht="48" hidden="1" customHeight="1" x14ac:dyDescent="0.25">
      <c r="A202" s="35" t="s">
        <v>22</v>
      </c>
      <c r="B202" s="36">
        <v>51</v>
      </c>
      <c r="C202" s="120">
        <v>4</v>
      </c>
      <c r="D202" s="143" t="s">
        <v>139</v>
      </c>
      <c r="E202" s="120">
        <v>851</v>
      </c>
      <c r="F202" s="143" t="s">
        <v>139</v>
      </c>
      <c r="G202" s="143" t="s">
        <v>56</v>
      </c>
      <c r="H202" s="143" t="s">
        <v>287</v>
      </c>
      <c r="I202" s="143" t="s">
        <v>23</v>
      </c>
      <c r="J202" s="110">
        <f t="shared" ref="J202:BB202" si="212">J203</f>
        <v>10000</v>
      </c>
      <c r="K202" s="110">
        <f t="shared" si="212"/>
        <v>0</v>
      </c>
      <c r="L202" s="110">
        <f t="shared" si="212"/>
        <v>10000</v>
      </c>
      <c r="M202" s="110">
        <f t="shared" si="212"/>
        <v>0</v>
      </c>
      <c r="N202" s="110">
        <f t="shared" si="212"/>
        <v>0</v>
      </c>
      <c r="O202" s="110">
        <f t="shared" si="212"/>
        <v>0</v>
      </c>
      <c r="P202" s="110">
        <f t="shared" si="212"/>
        <v>0</v>
      </c>
      <c r="Q202" s="110">
        <f t="shared" si="212"/>
        <v>0</v>
      </c>
      <c r="R202" s="110">
        <f t="shared" si="212"/>
        <v>10000</v>
      </c>
      <c r="S202" s="110">
        <f t="shared" si="212"/>
        <v>0</v>
      </c>
      <c r="T202" s="110">
        <f t="shared" si="212"/>
        <v>10000</v>
      </c>
      <c r="U202" s="110">
        <f t="shared" si="212"/>
        <v>0</v>
      </c>
      <c r="V202" s="110"/>
      <c r="W202" s="110"/>
      <c r="X202" s="110"/>
      <c r="Y202" s="110"/>
      <c r="Z202" s="110"/>
      <c r="AA202" s="110"/>
      <c r="AB202" s="110"/>
      <c r="AC202" s="110"/>
      <c r="AD202" s="110">
        <f t="shared" si="212"/>
        <v>10000</v>
      </c>
      <c r="AE202" s="110">
        <f t="shared" si="212"/>
        <v>0</v>
      </c>
      <c r="AF202" s="110">
        <f t="shared" si="212"/>
        <v>10000</v>
      </c>
      <c r="AG202" s="110">
        <f t="shared" si="212"/>
        <v>0</v>
      </c>
      <c r="AH202" s="110">
        <f t="shared" si="212"/>
        <v>0</v>
      </c>
      <c r="AI202" s="110">
        <f t="shared" si="212"/>
        <v>0</v>
      </c>
      <c r="AJ202" s="110">
        <f t="shared" si="212"/>
        <v>0</v>
      </c>
      <c r="AK202" s="110">
        <f t="shared" si="212"/>
        <v>0</v>
      </c>
      <c r="AL202" s="110">
        <f t="shared" si="212"/>
        <v>10000</v>
      </c>
      <c r="AM202" s="110">
        <f t="shared" si="212"/>
        <v>0</v>
      </c>
      <c r="AN202" s="110">
        <f t="shared" si="212"/>
        <v>10000</v>
      </c>
      <c r="AO202" s="110">
        <f t="shared" si="212"/>
        <v>0</v>
      </c>
      <c r="AP202" s="110"/>
      <c r="AQ202" s="110">
        <f t="shared" si="212"/>
        <v>10000</v>
      </c>
      <c r="AR202" s="110">
        <f t="shared" si="212"/>
        <v>0</v>
      </c>
      <c r="AS202" s="110">
        <f t="shared" si="212"/>
        <v>10000</v>
      </c>
      <c r="AT202" s="110">
        <f t="shared" si="212"/>
        <v>0</v>
      </c>
      <c r="AU202" s="110">
        <f t="shared" si="212"/>
        <v>0</v>
      </c>
      <c r="AV202" s="110">
        <f t="shared" si="212"/>
        <v>0</v>
      </c>
      <c r="AW202" s="110">
        <f t="shared" si="212"/>
        <v>0</v>
      </c>
      <c r="AX202" s="110">
        <f t="shared" si="212"/>
        <v>0</v>
      </c>
      <c r="AY202" s="110">
        <f t="shared" si="212"/>
        <v>10000</v>
      </c>
      <c r="AZ202" s="110">
        <f t="shared" si="212"/>
        <v>0</v>
      </c>
      <c r="BA202" s="110">
        <f t="shared" si="212"/>
        <v>10000</v>
      </c>
      <c r="BB202" s="110">
        <f t="shared" si="212"/>
        <v>0</v>
      </c>
    </row>
    <row r="203" spans="1:54" s="150" customFormat="1" ht="60" hidden="1" x14ac:dyDescent="0.25">
      <c r="A203" s="35" t="s">
        <v>9</v>
      </c>
      <c r="B203" s="36">
        <v>51</v>
      </c>
      <c r="C203" s="120">
        <v>4</v>
      </c>
      <c r="D203" s="143" t="s">
        <v>139</v>
      </c>
      <c r="E203" s="120">
        <v>851</v>
      </c>
      <c r="F203" s="143" t="s">
        <v>139</v>
      </c>
      <c r="G203" s="143" t="s">
        <v>56</v>
      </c>
      <c r="H203" s="143" t="s">
        <v>287</v>
      </c>
      <c r="I203" s="143" t="s">
        <v>24</v>
      </c>
      <c r="J203" s="110">
        <f>'6.ВС'!J212</f>
        <v>10000</v>
      </c>
      <c r="K203" s="110">
        <f>'6.ВС'!K212</f>
        <v>0</v>
      </c>
      <c r="L203" s="110">
        <f>'6.ВС'!L212</f>
        <v>10000</v>
      </c>
      <c r="M203" s="110">
        <f>'6.ВС'!M212</f>
        <v>0</v>
      </c>
      <c r="N203" s="110">
        <f>'6.ВС'!N212</f>
        <v>0</v>
      </c>
      <c r="O203" s="110">
        <f>'6.ВС'!O212</f>
        <v>0</v>
      </c>
      <c r="P203" s="110">
        <f>'6.ВС'!P212</f>
        <v>0</v>
      </c>
      <c r="Q203" s="110">
        <f>'6.ВС'!Q212</f>
        <v>0</v>
      </c>
      <c r="R203" s="110">
        <f>'6.ВС'!R212</f>
        <v>10000</v>
      </c>
      <c r="S203" s="110">
        <f>'6.ВС'!S212</f>
        <v>0</v>
      </c>
      <c r="T203" s="110">
        <f>'6.ВС'!T212</f>
        <v>10000</v>
      </c>
      <c r="U203" s="110">
        <f>'6.ВС'!U212</f>
        <v>0</v>
      </c>
      <c r="V203" s="110"/>
      <c r="W203" s="110"/>
      <c r="X203" s="110"/>
      <c r="Y203" s="110"/>
      <c r="Z203" s="110"/>
      <c r="AA203" s="110"/>
      <c r="AB203" s="110"/>
      <c r="AC203" s="110"/>
      <c r="AD203" s="110">
        <f>'6.ВС'!AE212</f>
        <v>10000</v>
      </c>
      <c r="AE203" s="110">
        <f>'6.ВС'!AF212</f>
        <v>0</v>
      </c>
      <c r="AF203" s="110">
        <f>'6.ВС'!AG212</f>
        <v>10000</v>
      </c>
      <c r="AG203" s="110">
        <f>'6.ВС'!AH212</f>
        <v>0</v>
      </c>
      <c r="AH203" s="110">
        <f>'6.ВС'!AI212</f>
        <v>0</v>
      </c>
      <c r="AI203" s="110">
        <f>'6.ВС'!AJ212</f>
        <v>0</v>
      </c>
      <c r="AJ203" s="110">
        <f>'6.ВС'!AK212</f>
        <v>0</v>
      </c>
      <c r="AK203" s="110">
        <f>'6.ВС'!AL212</f>
        <v>0</v>
      </c>
      <c r="AL203" s="110">
        <f>'6.ВС'!AM212</f>
        <v>10000</v>
      </c>
      <c r="AM203" s="110">
        <f>'6.ВС'!AN212</f>
        <v>0</v>
      </c>
      <c r="AN203" s="110">
        <f>'6.ВС'!AO212</f>
        <v>10000</v>
      </c>
      <c r="AO203" s="110">
        <f>'6.ВС'!AP212</f>
        <v>0</v>
      </c>
      <c r="AP203" s="110"/>
      <c r="AQ203" s="110">
        <f>'6.ВС'!AR212</f>
        <v>10000</v>
      </c>
      <c r="AR203" s="110">
        <f>'6.ВС'!AS212</f>
        <v>0</v>
      </c>
      <c r="AS203" s="110">
        <f>'6.ВС'!AT212</f>
        <v>10000</v>
      </c>
      <c r="AT203" s="110">
        <f>'6.ВС'!AU212</f>
        <v>0</v>
      </c>
      <c r="AU203" s="110">
        <f>'6.ВС'!AV212</f>
        <v>0</v>
      </c>
      <c r="AV203" s="110">
        <f>'6.ВС'!AW212</f>
        <v>0</v>
      </c>
      <c r="AW203" s="110">
        <f>'6.ВС'!AX212</f>
        <v>0</v>
      </c>
      <c r="AX203" s="110">
        <f>'6.ВС'!AY212</f>
        <v>0</v>
      </c>
      <c r="AY203" s="110">
        <f>'6.ВС'!AZ212</f>
        <v>10000</v>
      </c>
      <c r="AZ203" s="110">
        <f>'6.ВС'!BA212</f>
        <v>0</v>
      </c>
      <c r="BA203" s="110">
        <f>'6.ВС'!BB212</f>
        <v>10000</v>
      </c>
      <c r="BB203" s="110">
        <f>'6.ВС'!BC212</f>
        <v>0</v>
      </c>
    </row>
    <row r="204" spans="1:54" s="109" customFormat="1" ht="198" hidden="1" customHeight="1" x14ac:dyDescent="0.25">
      <c r="A204" s="155" t="s">
        <v>145</v>
      </c>
      <c r="B204" s="36">
        <v>51</v>
      </c>
      <c r="C204" s="120">
        <v>4</v>
      </c>
      <c r="D204" s="143" t="s">
        <v>139</v>
      </c>
      <c r="E204" s="120">
        <v>851</v>
      </c>
      <c r="F204" s="143" t="s">
        <v>139</v>
      </c>
      <c r="G204" s="143" t="s">
        <v>56</v>
      </c>
      <c r="H204" s="143" t="s">
        <v>286</v>
      </c>
      <c r="I204" s="143"/>
      <c r="J204" s="110">
        <f>J205+J207</f>
        <v>268000</v>
      </c>
      <c r="K204" s="110">
        <f t="shared" ref="K204:M204" si="213">K205+K207</f>
        <v>0</v>
      </c>
      <c r="L204" s="110">
        <f t="shared" si="213"/>
        <v>0</v>
      </c>
      <c r="M204" s="110">
        <f t="shared" si="213"/>
        <v>268000</v>
      </c>
      <c r="N204" s="110">
        <f>N205+N207</f>
        <v>0</v>
      </c>
      <c r="O204" s="110">
        <f t="shared" ref="O204" si="214">O205+O207</f>
        <v>0</v>
      </c>
      <c r="P204" s="110">
        <f t="shared" ref="P204" si="215">P205+P207</f>
        <v>0</v>
      </c>
      <c r="Q204" s="110">
        <f t="shared" ref="Q204" si="216">Q205+Q207</f>
        <v>0</v>
      </c>
      <c r="R204" s="110">
        <f>R205+R207</f>
        <v>268000</v>
      </c>
      <c r="S204" s="110">
        <f t="shared" ref="S204" si="217">S205+S207</f>
        <v>0</v>
      </c>
      <c r="T204" s="110">
        <f t="shared" ref="T204" si="218">T205+T207</f>
        <v>0</v>
      </c>
      <c r="U204" s="110">
        <f t="shared" ref="U204" si="219">U205+U207</f>
        <v>268000</v>
      </c>
      <c r="V204" s="110"/>
      <c r="W204" s="110"/>
      <c r="X204" s="110"/>
      <c r="Y204" s="110"/>
      <c r="Z204" s="110"/>
      <c r="AA204" s="110"/>
      <c r="AB204" s="110"/>
      <c r="AC204" s="110"/>
      <c r="AD204" s="110">
        <f t="shared" ref="AD204:AQ204" si="220">AD205+AD207</f>
        <v>268000</v>
      </c>
      <c r="AE204" s="110">
        <f t="shared" ref="AE204:AG204" si="221">AE205+AE207</f>
        <v>0</v>
      </c>
      <c r="AF204" s="110">
        <f t="shared" si="221"/>
        <v>0</v>
      </c>
      <c r="AG204" s="110">
        <f t="shared" si="221"/>
        <v>268000</v>
      </c>
      <c r="AH204" s="110">
        <f>AH205+AH207</f>
        <v>0</v>
      </c>
      <c r="AI204" s="110">
        <f t="shared" ref="AI204:AK204" si="222">AI205+AI207</f>
        <v>0</v>
      </c>
      <c r="AJ204" s="110">
        <f t="shared" si="222"/>
        <v>0</v>
      </c>
      <c r="AK204" s="110">
        <f t="shared" si="222"/>
        <v>0</v>
      </c>
      <c r="AL204" s="110">
        <f>AL205+AL207</f>
        <v>268000</v>
      </c>
      <c r="AM204" s="110">
        <f t="shared" ref="AM204:AO204" si="223">AM205+AM207</f>
        <v>0</v>
      </c>
      <c r="AN204" s="110">
        <f t="shared" si="223"/>
        <v>0</v>
      </c>
      <c r="AO204" s="110">
        <f t="shared" si="223"/>
        <v>268000</v>
      </c>
      <c r="AP204" s="110"/>
      <c r="AQ204" s="110">
        <f t="shared" si="220"/>
        <v>268000</v>
      </c>
      <c r="AR204" s="110">
        <f t="shared" ref="AR204:AT204" si="224">AR205+AR207</f>
        <v>0</v>
      </c>
      <c r="AS204" s="110">
        <f t="shared" si="224"/>
        <v>0</v>
      </c>
      <c r="AT204" s="110">
        <f t="shared" si="224"/>
        <v>268000</v>
      </c>
      <c r="AU204" s="110">
        <f>AU205+AU207</f>
        <v>0</v>
      </c>
      <c r="AV204" s="110">
        <f t="shared" ref="AV204:AX204" si="225">AV205+AV207</f>
        <v>0</v>
      </c>
      <c r="AW204" s="110">
        <f t="shared" si="225"/>
        <v>0</v>
      </c>
      <c r="AX204" s="110">
        <f t="shared" si="225"/>
        <v>0</v>
      </c>
      <c r="AY204" s="110">
        <f>AY205+AY207</f>
        <v>268000</v>
      </c>
      <c r="AZ204" s="110">
        <f t="shared" ref="AZ204:BB204" si="226">AZ205+AZ207</f>
        <v>0</v>
      </c>
      <c r="BA204" s="110">
        <f t="shared" si="226"/>
        <v>0</v>
      </c>
      <c r="BB204" s="110">
        <f t="shared" si="226"/>
        <v>268000</v>
      </c>
    </row>
    <row r="205" spans="1:54" s="109" customFormat="1" ht="107.25" hidden="1" customHeight="1" x14ac:dyDescent="0.25">
      <c r="A205" s="111" t="s">
        <v>16</v>
      </c>
      <c r="B205" s="36">
        <v>51</v>
      </c>
      <c r="C205" s="120">
        <v>4</v>
      </c>
      <c r="D205" s="143" t="s">
        <v>139</v>
      </c>
      <c r="E205" s="120">
        <v>851</v>
      </c>
      <c r="F205" s="143" t="s">
        <v>139</v>
      </c>
      <c r="G205" s="143" t="s">
        <v>56</v>
      </c>
      <c r="H205" s="143" t="s">
        <v>286</v>
      </c>
      <c r="I205" s="143" t="s">
        <v>18</v>
      </c>
      <c r="J205" s="110">
        <f t="shared" si="210"/>
        <v>71000</v>
      </c>
      <c r="K205" s="110">
        <f t="shared" si="210"/>
        <v>0</v>
      </c>
      <c r="L205" s="110">
        <f t="shared" si="210"/>
        <v>0</v>
      </c>
      <c r="M205" s="110">
        <f t="shared" si="210"/>
        <v>71000</v>
      </c>
      <c r="N205" s="110">
        <f t="shared" si="210"/>
        <v>0</v>
      </c>
      <c r="O205" s="110">
        <f t="shared" si="210"/>
        <v>0</v>
      </c>
      <c r="P205" s="110">
        <f t="shared" si="210"/>
        <v>0</v>
      </c>
      <c r="Q205" s="110">
        <f t="shared" si="210"/>
        <v>0</v>
      </c>
      <c r="R205" s="110">
        <f t="shared" si="210"/>
        <v>71000</v>
      </c>
      <c r="S205" s="110">
        <f t="shared" si="210"/>
        <v>0</v>
      </c>
      <c r="T205" s="110">
        <f t="shared" si="210"/>
        <v>0</v>
      </c>
      <c r="U205" s="110">
        <f t="shared" si="210"/>
        <v>71000</v>
      </c>
      <c r="V205" s="110"/>
      <c r="W205" s="110"/>
      <c r="X205" s="110"/>
      <c r="Y205" s="110"/>
      <c r="Z205" s="110"/>
      <c r="AA205" s="110"/>
      <c r="AB205" s="110"/>
      <c r="AC205" s="110"/>
      <c r="AD205" s="110">
        <f t="shared" si="210"/>
        <v>71000</v>
      </c>
      <c r="AE205" s="110">
        <f t="shared" si="210"/>
        <v>0</v>
      </c>
      <c r="AF205" s="110">
        <f t="shared" si="210"/>
        <v>0</v>
      </c>
      <c r="AG205" s="110">
        <f t="shared" si="210"/>
        <v>71000</v>
      </c>
      <c r="AH205" s="110">
        <f t="shared" si="210"/>
        <v>0</v>
      </c>
      <c r="AI205" s="110">
        <f t="shared" si="210"/>
        <v>0</v>
      </c>
      <c r="AJ205" s="110">
        <f t="shared" si="210"/>
        <v>0</v>
      </c>
      <c r="AK205" s="110">
        <f t="shared" si="210"/>
        <v>0</v>
      </c>
      <c r="AL205" s="110">
        <f t="shared" si="210"/>
        <v>71000</v>
      </c>
      <c r="AM205" s="110">
        <f t="shared" si="210"/>
        <v>0</v>
      </c>
      <c r="AN205" s="110">
        <f t="shared" si="210"/>
        <v>0</v>
      </c>
      <c r="AO205" s="110">
        <f t="shared" si="210"/>
        <v>71000</v>
      </c>
      <c r="AP205" s="110"/>
      <c r="AQ205" s="110">
        <f t="shared" si="210"/>
        <v>71000</v>
      </c>
      <c r="AR205" s="110">
        <f t="shared" si="210"/>
        <v>0</v>
      </c>
      <c r="AS205" s="110">
        <f t="shared" si="210"/>
        <v>0</v>
      </c>
      <c r="AT205" s="110">
        <f t="shared" si="210"/>
        <v>71000</v>
      </c>
      <c r="AU205" s="110">
        <f t="shared" si="210"/>
        <v>0</v>
      </c>
      <c r="AV205" s="110">
        <f t="shared" si="210"/>
        <v>0</v>
      </c>
      <c r="AW205" s="110">
        <f t="shared" si="210"/>
        <v>0</v>
      </c>
      <c r="AX205" s="110">
        <f t="shared" si="210"/>
        <v>0</v>
      </c>
      <c r="AY205" s="110">
        <f t="shared" si="210"/>
        <v>71000</v>
      </c>
      <c r="AZ205" s="110">
        <f t="shared" si="210"/>
        <v>0</v>
      </c>
      <c r="BA205" s="110">
        <f t="shared" si="210"/>
        <v>0</v>
      </c>
      <c r="BB205" s="110">
        <f t="shared" si="210"/>
        <v>71000</v>
      </c>
    </row>
    <row r="206" spans="1:54" s="109" customFormat="1" ht="30" hidden="1" x14ac:dyDescent="0.25">
      <c r="A206" s="35" t="s">
        <v>7</v>
      </c>
      <c r="B206" s="36">
        <v>51</v>
      </c>
      <c r="C206" s="120">
        <v>4</v>
      </c>
      <c r="D206" s="143" t="s">
        <v>139</v>
      </c>
      <c r="E206" s="120">
        <v>851</v>
      </c>
      <c r="F206" s="143" t="s">
        <v>139</v>
      </c>
      <c r="G206" s="143" t="s">
        <v>56</v>
      </c>
      <c r="H206" s="143" t="s">
        <v>286</v>
      </c>
      <c r="I206" s="143" t="s">
        <v>67</v>
      </c>
      <c r="J206" s="110">
        <f>'6.ВС'!J215</f>
        <v>71000</v>
      </c>
      <c r="K206" s="110">
        <f>'6.ВС'!K215</f>
        <v>0</v>
      </c>
      <c r="L206" s="110">
        <f>'6.ВС'!L215</f>
        <v>0</v>
      </c>
      <c r="M206" s="110">
        <f>'6.ВС'!M215</f>
        <v>71000</v>
      </c>
      <c r="N206" s="110">
        <f>'6.ВС'!N215</f>
        <v>0</v>
      </c>
      <c r="O206" s="110">
        <f>'6.ВС'!O215</f>
        <v>0</v>
      </c>
      <c r="P206" s="110">
        <f>'6.ВС'!P215</f>
        <v>0</v>
      </c>
      <c r="Q206" s="110">
        <f>'6.ВС'!Q215</f>
        <v>0</v>
      </c>
      <c r="R206" s="110">
        <f>'6.ВС'!R215</f>
        <v>71000</v>
      </c>
      <c r="S206" s="110">
        <f>'6.ВС'!S215</f>
        <v>0</v>
      </c>
      <c r="T206" s="110">
        <f>'6.ВС'!T215</f>
        <v>0</v>
      </c>
      <c r="U206" s="110">
        <f>'6.ВС'!U215</f>
        <v>71000</v>
      </c>
      <c r="V206" s="110"/>
      <c r="W206" s="110"/>
      <c r="X206" s="110"/>
      <c r="Y206" s="110"/>
      <c r="Z206" s="110"/>
      <c r="AA206" s="110"/>
      <c r="AB206" s="110"/>
      <c r="AC206" s="110"/>
      <c r="AD206" s="110">
        <f>'6.ВС'!AE215</f>
        <v>71000</v>
      </c>
      <c r="AE206" s="110">
        <f>'6.ВС'!AF215</f>
        <v>0</v>
      </c>
      <c r="AF206" s="110">
        <f>'6.ВС'!AG215</f>
        <v>0</v>
      </c>
      <c r="AG206" s="110">
        <f>'6.ВС'!AH215</f>
        <v>71000</v>
      </c>
      <c r="AH206" s="110">
        <f>'6.ВС'!AI215</f>
        <v>0</v>
      </c>
      <c r="AI206" s="110">
        <f>'6.ВС'!AJ215</f>
        <v>0</v>
      </c>
      <c r="AJ206" s="110">
        <f>'6.ВС'!AK215</f>
        <v>0</v>
      </c>
      <c r="AK206" s="110">
        <f>'6.ВС'!AL215</f>
        <v>0</v>
      </c>
      <c r="AL206" s="110">
        <f>'6.ВС'!AM215</f>
        <v>71000</v>
      </c>
      <c r="AM206" s="110">
        <f>'6.ВС'!AN215</f>
        <v>0</v>
      </c>
      <c r="AN206" s="110">
        <f>'6.ВС'!AO215</f>
        <v>0</v>
      </c>
      <c r="AO206" s="110">
        <f>'6.ВС'!AP215</f>
        <v>71000</v>
      </c>
      <c r="AP206" s="110"/>
      <c r="AQ206" s="110">
        <f>'6.ВС'!AR215</f>
        <v>71000</v>
      </c>
      <c r="AR206" s="110">
        <f>'6.ВС'!AS215</f>
        <v>0</v>
      </c>
      <c r="AS206" s="110">
        <f>'6.ВС'!AT215</f>
        <v>0</v>
      </c>
      <c r="AT206" s="110">
        <f>'6.ВС'!AU215</f>
        <v>71000</v>
      </c>
      <c r="AU206" s="110">
        <f>'6.ВС'!AV215</f>
        <v>0</v>
      </c>
      <c r="AV206" s="110">
        <f>'6.ВС'!AW215</f>
        <v>0</v>
      </c>
      <c r="AW206" s="110">
        <f>'6.ВС'!AX215</f>
        <v>0</v>
      </c>
      <c r="AX206" s="110">
        <f>'6.ВС'!AY215</f>
        <v>0</v>
      </c>
      <c r="AY206" s="110">
        <f>'6.ВС'!AZ215</f>
        <v>71000</v>
      </c>
      <c r="AZ206" s="110">
        <f>'6.ВС'!BA215</f>
        <v>0</v>
      </c>
      <c r="BA206" s="110">
        <f>'6.ВС'!BB215</f>
        <v>0</v>
      </c>
      <c r="BB206" s="110">
        <f>'6.ВС'!BC215</f>
        <v>71000</v>
      </c>
    </row>
    <row r="207" spans="1:54" s="12" customFormat="1" ht="49.5" hidden="1" customHeight="1" x14ac:dyDescent="0.25">
      <c r="A207" s="35" t="s">
        <v>22</v>
      </c>
      <c r="B207" s="36">
        <v>51</v>
      </c>
      <c r="C207" s="120">
        <v>4</v>
      </c>
      <c r="D207" s="143" t="s">
        <v>139</v>
      </c>
      <c r="E207" s="120">
        <v>851</v>
      </c>
      <c r="F207" s="143" t="s">
        <v>139</v>
      </c>
      <c r="G207" s="143" t="s">
        <v>56</v>
      </c>
      <c r="H207" s="143" t="s">
        <v>286</v>
      </c>
      <c r="I207" s="143" t="s">
        <v>23</v>
      </c>
      <c r="J207" s="110">
        <f t="shared" si="210"/>
        <v>197000</v>
      </c>
      <c r="K207" s="110">
        <f t="shared" si="210"/>
        <v>0</v>
      </c>
      <c r="L207" s="110">
        <f t="shared" si="210"/>
        <v>0</v>
      </c>
      <c r="M207" s="110">
        <f t="shared" si="210"/>
        <v>197000</v>
      </c>
      <c r="N207" s="110">
        <f t="shared" si="210"/>
        <v>0</v>
      </c>
      <c r="O207" s="110">
        <f t="shared" si="210"/>
        <v>0</v>
      </c>
      <c r="P207" s="110">
        <f t="shared" si="210"/>
        <v>0</v>
      </c>
      <c r="Q207" s="110">
        <f t="shared" si="210"/>
        <v>0</v>
      </c>
      <c r="R207" s="110">
        <f t="shared" si="210"/>
        <v>197000</v>
      </c>
      <c r="S207" s="110">
        <f t="shared" si="210"/>
        <v>0</v>
      </c>
      <c r="T207" s="110">
        <f t="shared" si="210"/>
        <v>0</v>
      </c>
      <c r="U207" s="110">
        <f t="shared" si="210"/>
        <v>197000</v>
      </c>
      <c r="V207" s="110"/>
      <c r="W207" s="110"/>
      <c r="X207" s="110"/>
      <c r="Y207" s="110"/>
      <c r="Z207" s="110"/>
      <c r="AA207" s="110"/>
      <c r="AB207" s="110"/>
      <c r="AC207" s="110"/>
      <c r="AD207" s="110">
        <f t="shared" si="210"/>
        <v>197000</v>
      </c>
      <c r="AE207" s="110">
        <f t="shared" si="210"/>
        <v>0</v>
      </c>
      <c r="AF207" s="110">
        <f t="shared" si="210"/>
        <v>0</v>
      </c>
      <c r="AG207" s="110">
        <f t="shared" si="210"/>
        <v>197000</v>
      </c>
      <c r="AH207" s="110">
        <f t="shared" si="210"/>
        <v>0</v>
      </c>
      <c r="AI207" s="110">
        <f t="shared" si="210"/>
        <v>0</v>
      </c>
      <c r="AJ207" s="110">
        <f t="shared" si="210"/>
        <v>0</v>
      </c>
      <c r="AK207" s="110">
        <f t="shared" si="210"/>
        <v>0</v>
      </c>
      <c r="AL207" s="110">
        <f t="shared" si="210"/>
        <v>197000</v>
      </c>
      <c r="AM207" s="110">
        <f t="shared" si="210"/>
        <v>0</v>
      </c>
      <c r="AN207" s="110">
        <f t="shared" si="210"/>
        <v>0</v>
      </c>
      <c r="AO207" s="110">
        <f t="shared" si="210"/>
        <v>197000</v>
      </c>
      <c r="AP207" s="110"/>
      <c r="AQ207" s="110">
        <f t="shared" si="210"/>
        <v>197000</v>
      </c>
      <c r="AR207" s="110">
        <f t="shared" si="210"/>
        <v>0</v>
      </c>
      <c r="AS207" s="110">
        <f t="shared" si="210"/>
        <v>0</v>
      </c>
      <c r="AT207" s="110">
        <f t="shared" si="210"/>
        <v>197000</v>
      </c>
      <c r="AU207" s="110">
        <f t="shared" si="210"/>
        <v>0</v>
      </c>
      <c r="AV207" s="110">
        <f t="shared" si="210"/>
        <v>0</v>
      </c>
      <c r="AW207" s="110">
        <f t="shared" si="210"/>
        <v>0</v>
      </c>
      <c r="AX207" s="110">
        <f t="shared" si="210"/>
        <v>0</v>
      </c>
      <c r="AY207" s="110">
        <f t="shared" si="210"/>
        <v>197000</v>
      </c>
      <c r="AZ207" s="110">
        <f t="shared" si="210"/>
        <v>0</v>
      </c>
      <c r="BA207" s="110">
        <f t="shared" si="210"/>
        <v>0</v>
      </c>
      <c r="BB207" s="110">
        <f t="shared" si="210"/>
        <v>197000</v>
      </c>
    </row>
    <row r="208" spans="1:54" s="150" customFormat="1" ht="60" hidden="1" x14ac:dyDescent="0.25">
      <c r="A208" s="35" t="s">
        <v>9</v>
      </c>
      <c r="B208" s="36">
        <v>51</v>
      </c>
      <c r="C208" s="120">
        <v>4</v>
      </c>
      <c r="D208" s="143" t="s">
        <v>139</v>
      </c>
      <c r="E208" s="120">
        <v>851</v>
      </c>
      <c r="F208" s="143" t="s">
        <v>139</v>
      </c>
      <c r="G208" s="143" t="s">
        <v>56</v>
      </c>
      <c r="H208" s="143" t="s">
        <v>286</v>
      </c>
      <c r="I208" s="143" t="s">
        <v>24</v>
      </c>
      <c r="J208" s="110">
        <f>'6.ВС'!J217</f>
        <v>197000</v>
      </c>
      <c r="K208" s="110">
        <f>'6.ВС'!K217</f>
        <v>0</v>
      </c>
      <c r="L208" s="110">
        <f>'6.ВС'!L217</f>
        <v>0</v>
      </c>
      <c r="M208" s="110">
        <f>'6.ВС'!M217</f>
        <v>197000</v>
      </c>
      <c r="N208" s="110">
        <f>'6.ВС'!N217</f>
        <v>0</v>
      </c>
      <c r="O208" s="110">
        <f>'6.ВС'!O217</f>
        <v>0</v>
      </c>
      <c r="P208" s="110">
        <f>'6.ВС'!P217</f>
        <v>0</v>
      </c>
      <c r="Q208" s="110">
        <f>'6.ВС'!Q217</f>
        <v>0</v>
      </c>
      <c r="R208" s="110">
        <f>'6.ВС'!R217</f>
        <v>197000</v>
      </c>
      <c r="S208" s="110">
        <f>'6.ВС'!S217</f>
        <v>0</v>
      </c>
      <c r="T208" s="110">
        <f>'6.ВС'!T217</f>
        <v>0</v>
      </c>
      <c r="U208" s="110">
        <f>'6.ВС'!U217</f>
        <v>197000</v>
      </c>
      <c r="V208" s="110"/>
      <c r="W208" s="110"/>
      <c r="X208" s="110"/>
      <c r="Y208" s="110"/>
      <c r="Z208" s="110"/>
      <c r="AA208" s="110"/>
      <c r="AB208" s="110"/>
      <c r="AC208" s="110"/>
      <c r="AD208" s="110">
        <f>'6.ВС'!AE217</f>
        <v>197000</v>
      </c>
      <c r="AE208" s="110">
        <f>'6.ВС'!AF217</f>
        <v>0</v>
      </c>
      <c r="AF208" s="110">
        <f>'6.ВС'!AG217</f>
        <v>0</v>
      </c>
      <c r="AG208" s="110">
        <f>'6.ВС'!AH217</f>
        <v>197000</v>
      </c>
      <c r="AH208" s="110">
        <f>'6.ВС'!AI217</f>
        <v>0</v>
      </c>
      <c r="AI208" s="110">
        <f>'6.ВС'!AJ217</f>
        <v>0</v>
      </c>
      <c r="AJ208" s="110">
        <f>'6.ВС'!AK217</f>
        <v>0</v>
      </c>
      <c r="AK208" s="110">
        <f>'6.ВС'!AL217</f>
        <v>0</v>
      </c>
      <c r="AL208" s="110">
        <f>'6.ВС'!AM217</f>
        <v>197000</v>
      </c>
      <c r="AM208" s="110">
        <f>'6.ВС'!AN217</f>
        <v>0</v>
      </c>
      <c r="AN208" s="110">
        <f>'6.ВС'!AO217</f>
        <v>0</v>
      </c>
      <c r="AO208" s="110">
        <f>'6.ВС'!AP217</f>
        <v>197000</v>
      </c>
      <c r="AP208" s="110"/>
      <c r="AQ208" s="110">
        <f>'6.ВС'!AR217</f>
        <v>197000</v>
      </c>
      <c r="AR208" s="110">
        <f>'6.ВС'!AS217</f>
        <v>0</v>
      </c>
      <c r="AS208" s="110">
        <f>'6.ВС'!AT217</f>
        <v>0</v>
      </c>
      <c r="AT208" s="110">
        <f>'6.ВС'!AU217</f>
        <v>197000</v>
      </c>
      <c r="AU208" s="110">
        <f>'6.ВС'!AV217</f>
        <v>0</v>
      </c>
      <c r="AV208" s="110">
        <f>'6.ВС'!AW217</f>
        <v>0</v>
      </c>
      <c r="AW208" s="110">
        <f>'6.ВС'!AX217</f>
        <v>0</v>
      </c>
      <c r="AX208" s="110">
        <f>'6.ВС'!AY217</f>
        <v>0</v>
      </c>
      <c r="AY208" s="110">
        <f>'6.ВС'!AZ217</f>
        <v>197000</v>
      </c>
      <c r="AZ208" s="110">
        <f>'6.ВС'!BA217</f>
        <v>0</v>
      </c>
      <c r="BA208" s="110">
        <f>'6.ВС'!BB217</f>
        <v>0</v>
      </c>
      <c r="BB208" s="110">
        <f>'6.ВС'!BC217</f>
        <v>197000</v>
      </c>
    </row>
    <row r="209" spans="1:54" s="109" customFormat="1" ht="45.75" hidden="1" customHeight="1" x14ac:dyDescent="0.25">
      <c r="A209" s="185" t="s">
        <v>751</v>
      </c>
      <c r="B209" s="11">
        <v>51</v>
      </c>
      <c r="C209" s="11">
        <v>4</v>
      </c>
      <c r="D209" s="90" t="s">
        <v>82</v>
      </c>
      <c r="E209" s="11"/>
      <c r="F209" s="25"/>
      <c r="G209" s="90"/>
      <c r="H209" s="90"/>
      <c r="I209" s="25"/>
      <c r="J209" s="26">
        <f t="shared" ref="J209:BB210" si="227">J210</f>
        <v>843026</v>
      </c>
      <c r="K209" s="26">
        <f t="shared" si="227"/>
        <v>0</v>
      </c>
      <c r="L209" s="26">
        <f t="shared" si="227"/>
        <v>843026</v>
      </c>
      <c r="M209" s="26">
        <f t="shared" si="227"/>
        <v>0</v>
      </c>
      <c r="N209" s="26">
        <f t="shared" si="227"/>
        <v>0</v>
      </c>
      <c r="O209" s="26">
        <f t="shared" si="227"/>
        <v>0</v>
      </c>
      <c r="P209" s="26">
        <f t="shared" si="227"/>
        <v>0</v>
      </c>
      <c r="Q209" s="26">
        <f t="shared" si="227"/>
        <v>0</v>
      </c>
      <c r="R209" s="26">
        <f t="shared" si="227"/>
        <v>843026</v>
      </c>
      <c r="S209" s="26">
        <f t="shared" si="227"/>
        <v>0</v>
      </c>
      <c r="T209" s="26">
        <f t="shared" si="227"/>
        <v>843026</v>
      </c>
      <c r="U209" s="26">
        <f t="shared" si="227"/>
        <v>0</v>
      </c>
      <c r="V209" s="26"/>
      <c r="W209" s="26"/>
      <c r="X209" s="26"/>
      <c r="Y209" s="26"/>
      <c r="Z209" s="26"/>
      <c r="AA209" s="26"/>
      <c r="AB209" s="26"/>
      <c r="AC209" s="26"/>
      <c r="AD209" s="26">
        <f t="shared" si="227"/>
        <v>0</v>
      </c>
      <c r="AE209" s="26">
        <f t="shared" si="227"/>
        <v>0</v>
      </c>
      <c r="AF209" s="26">
        <f t="shared" si="227"/>
        <v>0</v>
      </c>
      <c r="AG209" s="26">
        <f t="shared" si="227"/>
        <v>0</v>
      </c>
      <c r="AH209" s="26">
        <f t="shared" si="227"/>
        <v>0</v>
      </c>
      <c r="AI209" s="26">
        <f t="shared" si="227"/>
        <v>0</v>
      </c>
      <c r="AJ209" s="26">
        <f t="shared" si="227"/>
        <v>0</v>
      </c>
      <c r="AK209" s="26">
        <f t="shared" si="227"/>
        <v>0</v>
      </c>
      <c r="AL209" s="26">
        <f t="shared" si="227"/>
        <v>0</v>
      </c>
      <c r="AM209" s="26">
        <f t="shared" si="227"/>
        <v>0</v>
      </c>
      <c r="AN209" s="26">
        <f t="shared" si="227"/>
        <v>0</v>
      </c>
      <c r="AO209" s="26">
        <f t="shared" si="227"/>
        <v>0</v>
      </c>
      <c r="AP209" s="26"/>
      <c r="AQ209" s="26">
        <f t="shared" si="227"/>
        <v>0</v>
      </c>
      <c r="AR209" s="26">
        <f t="shared" si="227"/>
        <v>0</v>
      </c>
      <c r="AS209" s="26">
        <f t="shared" si="227"/>
        <v>0</v>
      </c>
      <c r="AT209" s="26">
        <f t="shared" si="227"/>
        <v>0</v>
      </c>
      <c r="AU209" s="26">
        <f t="shared" si="227"/>
        <v>0</v>
      </c>
      <c r="AV209" s="26">
        <f t="shared" si="227"/>
        <v>0</v>
      </c>
      <c r="AW209" s="26">
        <f t="shared" si="227"/>
        <v>0</v>
      </c>
      <c r="AX209" s="26">
        <f t="shared" si="227"/>
        <v>0</v>
      </c>
      <c r="AY209" s="26">
        <f t="shared" si="227"/>
        <v>0</v>
      </c>
      <c r="AZ209" s="26">
        <f t="shared" si="227"/>
        <v>0</v>
      </c>
      <c r="BA209" s="26">
        <f t="shared" si="227"/>
        <v>0</v>
      </c>
      <c r="BB209" s="26">
        <f t="shared" si="227"/>
        <v>0</v>
      </c>
    </row>
    <row r="210" spans="1:54" s="109" customFormat="1" ht="28.5" hidden="1" x14ac:dyDescent="0.25">
      <c r="A210" s="158" t="s">
        <v>6</v>
      </c>
      <c r="B210" s="11">
        <v>51</v>
      </c>
      <c r="C210" s="11">
        <v>4</v>
      </c>
      <c r="D210" s="143" t="s">
        <v>82</v>
      </c>
      <c r="E210" s="11">
        <v>851</v>
      </c>
      <c r="F210" s="25"/>
      <c r="G210" s="90"/>
      <c r="H210" s="90"/>
      <c r="I210" s="25"/>
      <c r="J210" s="26">
        <f>J211</f>
        <v>843026</v>
      </c>
      <c r="K210" s="26">
        <f t="shared" si="227"/>
        <v>0</v>
      </c>
      <c r="L210" s="26">
        <f t="shared" si="227"/>
        <v>843026</v>
      </c>
      <c r="M210" s="26">
        <f t="shared" si="227"/>
        <v>0</v>
      </c>
      <c r="N210" s="26">
        <f>N211</f>
        <v>0</v>
      </c>
      <c r="O210" s="26">
        <f t="shared" si="227"/>
        <v>0</v>
      </c>
      <c r="P210" s="26">
        <f t="shared" si="227"/>
        <v>0</v>
      </c>
      <c r="Q210" s="26">
        <f t="shared" si="227"/>
        <v>0</v>
      </c>
      <c r="R210" s="26">
        <f>R211</f>
        <v>843026</v>
      </c>
      <c r="S210" s="26">
        <f t="shared" si="227"/>
        <v>0</v>
      </c>
      <c r="T210" s="26">
        <f t="shared" si="227"/>
        <v>843026</v>
      </c>
      <c r="U210" s="26">
        <f t="shared" si="227"/>
        <v>0</v>
      </c>
      <c r="V210" s="26"/>
      <c r="W210" s="26"/>
      <c r="X210" s="26"/>
      <c r="Y210" s="26"/>
      <c r="Z210" s="26"/>
      <c r="AA210" s="26"/>
      <c r="AB210" s="26"/>
      <c r="AC210" s="26"/>
      <c r="AD210" s="26">
        <f t="shared" si="227"/>
        <v>0</v>
      </c>
      <c r="AE210" s="26">
        <f t="shared" si="227"/>
        <v>0</v>
      </c>
      <c r="AF210" s="26">
        <f t="shared" si="227"/>
        <v>0</v>
      </c>
      <c r="AG210" s="26">
        <f t="shared" si="227"/>
        <v>0</v>
      </c>
      <c r="AH210" s="26">
        <f>AH211</f>
        <v>0</v>
      </c>
      <c r="AI210" s="26">
        <f t="shared" si="227"/>
        <v>0</v>
      </c>
      <c r="AJ210" s="26">
        <f t="shared" si="227"/>
        <v>0</v>
      </c>
      <c r="AK210" s="26">
        <f t="shared" si="227"/>
        <v>0</v>
      </c>
      <c r="AL210" s="26">
        <f>AL211</f>
        <v>0</v>
      </c>
      <c r="AM210" s="26">
        <f t="shared" si="227"/>
        <v>0</v>
      </c>
      <c r="AN210" s="26">
        <f t="shared" si="227"/>
        <v>0</v>
      </c>
      <c r="AO210" s="26">
        <f t="shared" si="227"/>
        <v>0</v>
      </c>
      <c r="AP210" s="26"/>
      <c r="AQ210" s="26">
        <f t="shared" si="227"/>
        <v>0</v>
      </c>
      <c r="AR210" s="26">
        <f t="shared" si="227"/>
        <v>0</v>
      </c>
      <c r="AS210" s="26">
        <f t="shared" si="227"/>
        <v>0</v>
      </c>
      <c r="AT210" s="26">
        <f t="shared" si="227"/>
        <v>0</v>
      </c>
      <c r="AU210" s="26">
        <f>AU211</f>
        <v>0</v>
      </c>
      <c r="AV210" s="26">
        <f t="shared" si="227"/>
        <v>0</v>
      </c>
      <c r="AW210" s="26">
        <f t="shared" si="227"/>
        <v>0</v>
      </c>
      <c r="AX210" s="26">
        <f t="shared" si="227"/>
        <v>0</v>
      </c>
      <c r="AY210" s="26">
        <f>AY211</f>
        <v>0</v>
      </c>
      <c r="AZ210" s="26">
        <f t="shared" si="227"/>
        <v>0</v>
      </c>
      <c r="BA210" s="26">
        <f t="shared" si="227"/>
        <v>0</v>
      </c>
      <c r="BB210" s="26">
        <f t="shared" si="227"/>
        <v>0</v>
      </c>
    </row>
    <row r="211" spans="1:54" s="109" customFormat="1" ht="30" hidden="1" x14ac:dyDescent="0.25">
      <c r="A211" s="155" t="s">
        <v>416</v>
      </c>
      <c r="B211" s="120">
        <v>51</v>
      </c>
      <c r="C211" s="120">
        <v>4</v>
      </c>
      <c r="D211" s="143" t="s">
        <v>82</v>
      </c>
      <c r="E211" s="120">
        <v>851</v>
      </c>
      <c r="F211" s="143"/>
      <c r="G211" s="148"/>
      <c r="H211" s="148" t="s">
        <v>276</v>
      </c>
      <c r="I211" s="143"/>
      <c r="J211" s="110">
        <f t="shared" ref="J211:BB212" si="228">J212</f>
        <v>843026</v>
      </c>
      <c r="K211" s="110">
        <f t="shared" si="228"/>
        <v>0</v>
      </c>
      <c r="L211" s="110">
        <f t="shared" si="228"/>
        <v>843026</v>
      </c>
      <c r="M211" s="110">
        <f t="shared" si="228"/>
        <v>0</v>
      </c>
      <c r="N211" s="110">
        <f t="shared" si="228"/>
        <v>0</v>
      </c>
      <c r="O211" s="110">
        <f t="shared" si="228"/>
        <v>0</v>
      </c>
      <c r="P211" s="110">
        <f t="shared" si="228"/>
        <v>0</v>
      </c>
      <c r="Q211" s="110">
        <f t="shared" si="228"/>
        <v>0</v>
      </c>
      <c r="R211" s="110">
        <f t="shared" si="228"/>
        <v>843026</v>
      </c>
      <c r="S211" s="110">
        <f t="shared" si="228"/>
        <v>0</v>
      </c>
      <c r="T211" s="110">
        <f t="shared" si="228"/>
        <v>843026</v>
      </c>
      <c r="U211" s="110">
        <f t="shared" si="228"/>
        <v>0</v>
      </c>
      <c r="V211" s="110"/>
      <c r="W211" s="110"/>
      <c r="X211" s="110"/>
      <c r="Y211" s="110"/>
      <c r="Z211" s="110"/>
      <c r="AA211" s="110"/>
      <c r="AB211" s="110"/>
      <c r="AC211" s="110"/>
      <c r="AD211" s="110">
        <f t="shared" si="228"/>
        <v>0</v>
      </c>
      <c r="AE211" s="110">
        <f t="shared" si="228"/>
        <v>0</v>
      </c>
      <c r="AF211" s="110">
        <f t="shared" si="228"/>
        <v>0</v>
      </c>
      <c r="AG211" s="110">
        <f t="shared" si="228"/>
        <v>0</v>
      </c>
      <c r="AH211" s="110">
        <f t="shared" si="228"/>
        <v>0</v>
      </c>
      <c r="AI211" s="110">
        <f t="shared" si="228"/>
        <v>0</v>
      </c>
      <c r="AJ211" s="110">
        <f t="shared" si="228"/>
        <v>0</v>
      </c>
      <c r="AK211" s="110">
        <f t="shared" si="228"/>
        <v>0</v>
      </c>
      <c r="AL211" s="110">
        <f t="shared" si="228"/>
        <v>0</v>
      </c>
      <c r="AM211" s="110">
        <f t="shared" si="228"/>
        <v>0</v>
      </c>
      <c r="AN211" s="110">
        <f t="shared" si="228"/>
        <v>0</v>
      </c>
      <c r="AO211" s="110">
        <f t="shared" si="228"/>
        <v>0</v>
      </c>
      <c r="AP211" s="110"/>
      <c r="AQ211" s="110">
        <f t="shared" si="228"/>
        <v>0</v>
      </c>
      <c r="AR211" s="110">
        <f t="shared" si="228"/>
        <v>0</v>
      </c>
      <c r="AS211" s="110">
        <f t="shared" si="228"/>
        <v>0</v>
      </c>
      <c r="AT211" s="110">
        <f t="shared" si="228"/>
        <v>0</v>
      </c>
      <c r="AU211" s="110">
        <f t="shared" si="228"/>
        <v>0</v>
      </c>
      <c r="AV211" s="110">
        <f t="shared" si="228"/>
        <v>0</v>
      </c>
      <c r="AW211" s="110">
        <f t="shared" si="228"/>
        <v>0</v>
      </c>
      <c r="AX211" s="110">
        <f t="shared" si="228"/>
        <v>0</v>
      </c>
      <c r="AY211" s="110">
        <f t="shared" si="228"/>
        <v>0</v>
      </c>
      <c r="AZ211" s="110">
        <f t="shared" si="228"/>
        <v>0</v>
      </c>
      <c r="BA211" s="110">
        <f t="shared" si="228"/>
        <v>0</v>
      </c>
      <c r="BB211" s="110">
        <f t="shared" si="228"/>
        <v>0</v>
      </c>
    </row>
    <row r="212" spans="1:54" s="109" customFormat="1" ht="60" hidden="1" x14ac:dyDescent="0.25">
      <c r="A212" s="35" t="s">
        <v>22</v>
      </c>
      <c r="B212" s="120">
        <v>51</v>
      </c>
      <c r="C212" s="120">
        <v>4</v>
      </c>
      <c r="D212" s="143" t="s">
        <v>82</v>
      </c>
      <c r="E212" s="120">
        <v>851</v>
      </c>
      <c r="F212" s="143"/>
      <c r="G212" s="148"/>
      <c r="H212" s="148" t="s">
        <v>276</v>
      </c>
      <c r="I212" s="143" t="s">
        <v>23</v>
      </c>
      <c r="J212" s="110">
        <f t="shared" si="228"/>
        <v>843026</v>
      </c>
      <c r="K212" s="110">
        <f t="shared" si="228"/>
        <v>0</v>
      </c>
      <c r="L212" s="110">
        <f t="shared" si="228"/>
        <v>843026</v>
      </c>
      <c r="M212" s="110">
        <f t="shared" si="228"/>
        <v>0</v>
      </c>
      <c r="N212" s="110">
        <f t="shared" si="228"/>
        <v>0</v>
      </c>
      <c r="O212" s="110">
        <f t="shared" si="228"/>
        <v>0</v>
      </c>
      <c r="P212" s="110">
        <f t="shared" si="228"/>
        <v>0</v>
      </c>
      <c r="Q212" s="110">
        <f t="shared" si="228"/>
        <v>0</v>
      </c>
      <c r="R212" s="110">
        <f t="shared" si="228"/>
        <v>843026</v>
      </c>
      <c r="S212" s="110">
        <f t="shared" si="228"/>
        <v>0</v>
      </c>
      <c r="T212" s="110">
        <f t="shared" si="228"/>
        <v>843026</v>
      </c>
      <c r="U212" s="110">
        <f t="shared" si="228"/>
        <v>0</v>
      </c>
      <c r="V212" s="110"/>
      <c r="W212" s="110"/>
      <c r="X212" s="110"/>
      <c r="Y212" s="110"/>
      <c r="Z212" s="110"/>
      <c r="AA212" s="110"/>
      <c r="AB212" s="110"/>
      <c r="AC212" s="110"/>
      <c r="AD212" s="110">
        <f t="shared" si="228"/>
        <v>0</v>
      </c>
      <c r="AE212" s="110">
        <f t="shared" si="228"/>
        <v>0</v>
      </c>
      <c r="AF212" s="110">
        <f t="shared" si="228"/>
        <v>0</v>
      </c>
      <c r="AG212" s="110">
        <f t="shared" si="228"/>
        <v>0</v>
      </c>
      <c r="AH212" s="110">
        <f t="shared" si="228"/>
        <v>0</v>
      </c>
      <c r="AI212" s="110">
        <f t="shared" si="228"/>
        <v>0</v>
      </c>
      <c r="AJ212" s="110">
        <f t="shared" si="228"/>
        <v>0</v>
      </c>
      <c r="AK212" s="110">
        <f t="shared" si="228"/>
        <v>0</v>
      </c>
      <c r="AL212" s="110">
        <f t="shared" si="228"/>
        <v>0</v>
      </c>
      <c r="AM212" s="110">
        <f t="shared" si="228"/>
        <v>0</v>
      </c>
      <c r="AN212" s="110">
        <f t="shared" si="228"/>
        <v>0</v>
      </c>
      <c r="AO212" s="110">
        <f t="shared" si="228"/>
        <v>0</v>
      </c>
      <c r="AP212" s="110"/>
      <c r="AQ212" s="110">
        <f t="shared" si="228"/>
        <v>0</v>
      </c>
      <c r="AR212" s="110">
        <f t="shared" si="228"/>
        <v>0</v>
      </c>
      <c r="AS212" s="110">
        <f t="shared" si="228"/>
        <v>0</v>
      </c>
      <c r="AT212" s="110">
        <f t="shared" si="228"/>
        <v>0</v>
      </c>
      <c r="AU212" s="110">
        <f t="shared" si="228"/>
        <v>0</v>
      </c>
      <c r="AV212" s="110">
        <f t="shared" si="228"/>
        <v>0</v>
      </c>
      <c r="AW212" s="110">
        <f t="shared" si="228"/>
        <v>0</v>
      </c>
      <c r="AX212" s="110">
        <f t="shared" si="228"/>
        <v>0</v>
      </c>
      <c r="AY212" s="110">
        <f t="shared" si="228"/>
        <v>0</v>
      </c>
      <c r="AZ212" s="110">
        <f t="shared" si="228"/>
        <v>0</v>
      </c>
      <c r="BA212" s="110">
        <f t="shared" si="228"/>
        <v>0</v>
      </c>
      <c r="BB212" s="110">
        <f t="shared" si="228"/>
        <v>0</v>
      </c>
    </row>
    <row r="213" spans="1:54" s="109" customFormat="1" ht="60" hidden="1" x14ac:dyDescent="0.25">
      <c r="A213" s="35" t="s">
        <v>9</v>
      </c>
      <c r="B213" s="120">
        <v>51</v>
      </c>
      <c r="C213" s="120">
        <v>4</v>
      </c>
      <c r="D213" s="143" t="s">
        <v>82</v>
      </c>
      <c r="E213" s="120">
        <v>851</v>
      </c>
      <c r="F213" s="143"/>
      <c r="G213" s="148"/>
      <c r="H213" s="148" t="s">
        <v>276</v>
      </c>
      <c r="I213" s="143" t="s">
        <v>24</v>
      </c>
      <c r="J213" s="110">
        <f>'6.ВС'!J198</f>
        <v>843026</v>
      </c>
      <c r="K213" s="110">
        <f>'6.ВС'!K198</f>
        <v>0</v>
      </c>
      <c r="L213" s="110">
        <f>'6.ВС'!L198</f>
        <v>843026</v>
      </c>
      <c r="M213" s="110">
        <f>'6.ВС'!M198</f>
        <v>0</v>
      </c>
      <c r="N213" s="110">
        <f>'6.ВС'!N198</f>
        <v>0</v>
      </c>
      <c r="O213" s="110">
        <f>'6.ВС'!O198</f>
        <v>0</v>
      </c>
      <c r="P213" s="110">
        <f>'6.ВС'!P198</f>
        <v>0</v>
      </c>
      <c r="Q213" s="110">
        <f>'6.ВС'!Q198</f>
        <v>0</v>
      </c>
      <c r="R213" s="110">
        <f>'6.ВС'!R198</f>
        <v>843026</v>
      </c>
      <c r="S213" s="110">
        <f>'6.ВС'!S198</f>
        <v>0</v>
      </c>
      <c r="T213" s="110">
        <f>'6.ВС'!T198</f>
        <v>843026</v>
      </c>
      <c r="U213" s="110">
        <f>'6.ВС'!U198</f>
        <v>0</v>
      </c>
      <c r="V213" s="110"/>
      <c r="W213" s="110"/>
      <c r="X213" s="110"/>
      <c r="Y213" s="110"/>
      <c r="Z213" s="110"/>
      <c r="AA213" s="110"/>
      <c r="AB213" s="110"/>
      <c r="AC213" s="110"/>
      <c r="AD213" s="110">
        <f>'6.ВС'!AE198</f>
        <v>0</v>
      </c>
      <c r="AE213" s="110">
        <f>'6.ВС'!AF198</f>
        <v>0</v>
      </c>
      <c r="AF213" s="110">
        <f>'6.ВС'!AG198</f>
        <v>0</v>
      </c>
      <c r="AG213" s="110">
        <f>'6.ВС'!AH198</f>
        <v>0</v>
      </c>
      <c r="AH213" s="110">
        <f>'6.ВС'!AI198</f>
        <v>0</v>
      </c>
      <c r="AI213" s="110">
        <f>'6.ВС'!AJ198</f>
        <v>0</v>
      </c>
      <c r="AJ213" s="110">
        <f>'6.ВС'!AK198</f>
        <v>0</v>
      </c>
      <c r="AK213" s="110">
        <f>'6.ВС'!AL198</f>
        <v>0</v>
      </c>
      <c r="AL213" s="110">
        <f>'6.ВС'!AM198</f>
        <v>0</v>
      </c>
      <c r="AM213" s="110">
        <f>'6.ВС'!AN198</f>
        <v>0</v>
      </c>
      <c r="AN213" s="110">
        <f>'6.ВС'!AO198</f>
        <v>0</v>
      </c>
      <c r="AO213" s="110">
        <f>'6.ВС'!AP198</f>
        <v>0</v>
      </c>
      <c r="AP213" s="110"/>
      <c r="AQ213" s="110">
        <f>'6.ВС'!AR198</f>
        <v>0</v>
      </c>
      <c r="AR213" s="110">
        <f>'6.ВС'!AS198</f>
        <v>0</v>
      </c>
      <c r="AS213" s="110">
        <f>'6.ВС'!AT198</f>
        <v>0</v>
      </c>
      <c r="AT213" s="110">
        <f>'6.ВС'!AU198</f>
        <v>0</v>
      </c>
      <c r="AU213" s="110">
        <f>'6.ВС'!AV198</f>
        <v>0</v>
      </c>
      <c r="AV213" s="110">
        <f>'6.ВС'!AW198</f>
        <v>0</v>
      </c>
      <c r="AW213" s="110">
        <f>'6.ВС'!AX198</f>
        <v>0</v>
      </c>
      <c r="AX213" s="110">
        <f>'6.ВС'!AY198</f>
        <v>0</v>
      </c>
      <c r="AY213" s="110">
        <f>'6.ВС'!AZ198</f>
        <v>0</v>
      </c>
      <c r="AZ213" s="110">
        <f>'6.ВС'!BA198</f>
        <v>0</v>
      </c>
      <c r="BA213" s="110">
        <f>'6.ВС'!BB198</f>
        <v>0</v>
      </c>
      <c r="BB213" s="110">
        <f>'6.ВС'!BC198</f>
        <v>0</v>
      </c>
    </row>
    <row r="214" spans="1:54" s="185" customFormat="1" ht="28.5" hidden="1" x14ac:dyDescent="0.25">
      <c r="A214" s="180" t="s">
        <v>676</v>
      </c>
      <c r="B214" s="167">
        <v>51</v>
      </c>
      <c r="C214" s="11">
        <v>4</v>
      </c>
      <c r="D214" s="25" t="s">
        <v>675</v>
      </c>
      <c r="E214" s="11"/>
      <c r="F214" s="25"/>
      <c r="G214" s="25"/>
      <c r="H214" s="25"/>
      <c r="I214" s="25"/>
      <c r="J214" s="26">
        <f>J215</f>
        <v>0</v>
      </c>
      <c r="K214" s="26">
        <f t="shared" ref="K214:M215" si="229">K215</f>
        <v>0</v>
      </c>
      <c r="L214" s="26">
        <f t="shared" si="229"/>
        <v>0</v>
      </c>
      <c r="M214" s="26">
        <f t="shared" si="229"/>
        <v>0</v>
      </c>
      <c r="N214" s="26">
        <f>N215</f>
        <v>0</v>
      </c>
      <c r="O214" s="26">
        <f t="shared" ref="O214:O215" si="230">O215</f>
        <v>0</v>
      </c>
      <c r="P214" s="26">
        <f t="shared" ref="P214:P215" si="231">P215</f>
        <v>0</v>
      </c>
      <c r="Q214" s="26">
        <f t="shared" ref="Q214:Q215" si="232">Q215</f>
        <v>0</v>
      </c>
      <c r="R214" s="26">
        <f>R215</f>
        <v>0</v>
      </c>
      <c r="S214" s="26">
        <f t="shared" ref="S214:S215" si="233">S215</f>
        <v>0</v>
      </c>
      <c r="T214" s="26">
        <f t="shared" ref="T214:T215" si="234">T215</f>
        <v>0</v>
      </c>
      <c r="U214" s="26">
        <f t="shared" ref="U214:U215" si="235">U215</f>
        <v>0</v>
      </c>
      <c r="V214" s="26"/>
      <c r="W214" s="26"/>
      <c r="X214" s="26"/>
      <c r="Y214" s="26"/>
      <c r="Z214" s="26"/>
      <c r="AA214" s="26"/>
      <c r="AB214" s="26"/>
      <c r="AC214" s="26"/>
      <c r="AD214" s="26">
        <f t="shared" ref="AD214:AT215" si="236">AD215</f>
        <v>2935798</v>
      </c>
      <c r="AE214" s="26">
        <f t="shared" si="236"/>
        <v>2906440</v>
      </c>
      <c r="AF214" s="26">
        <f t="shared" si="236"/>
        <v>29358</v>
      </c>
      <c r="AG214" s="26">
        <f t="shared" si="236"/>
        <v>0</v>
      </c>
      <c r="AH214" s="26">
        <f>AH215</f>
        <v>0</v>
      </c>
      <c r="AI214" s="26">
        <f t="shared" ref="AI214:AK215" si="237">AI215</f>
        <v>0</v>
      </c>
      <c r="AJ214" s="26">
        <f t="shared" si="237"/>
        <v>0</v>
      </c>
      <c r="AK214" s="26">
        <f t="shared" si="237"/>
        <v>0</v>
      </c>
      <c r="AL214" s="26">
        <f>AL215</f>
        <v>2935798</v>
      </c>
      <c r="AM214" s="26">
        <f t="shared" ref="AM214:AO215" si="238">AM215</f>
        <v>2906440</v>
      </c>
      <c r="AN214" s="26">
        <f t="shared" si="238"/>
        <v>29358</v>
      </c>
      <c r="AO214" s="26">
        <f t="shared" si="238"/>
        <v>0</v>
      </c>
      <c r="AP214" s="26"/>
      <c r="AQ214" s="26">
        <f t="shared" si="236"/>
        <v>0</v>
      </c>
      <c r="AR214" s="26">
        <f t="shared" si="236"/>
        <v>0</v>
      </c>
      <c r="AS214" s="26">
        <f t="shared" si="236"/>
        <v>0</v>
      </c>
      <c r="AT214" s="26">
        <f t="shared" si="236"/>
        <v>0</v>
      </c>
      <c r="AU214" s="26">
        <f>AU215</f>
        <v>0</v>
      </c>
      <c r="AV214" s="26">
        <f t="shared" ref="AV214:AX215" si="239">AV215</f>
        <v>0</v>
      </c>
      <c r="AW214" s="26">
        <f t="shared" si="239"/>
        <v>0</v>
      </c>
      <c r="AX214" s="26">
        <f t="shared" si="239"/>
        <v>0</v>
      </c>
      <c r="AY214" s="26">
        <f>AY215</f>
        <v>0</v>
      </c>
      <c r="AZ214" s="26">
        <f t="shared" ref="AZ214:BB215" si="240">AZ215</f>
        <v>0</v>
      </c>
      <c r="BA214" s="26">
        <f t="shared" si="240"/>
        <v>0</v>
      </c>
      <c r="BB214" s="26">
        <f t="shared" si="240"/>
        <v>0</v>
      </c>
    </row>
    <row r="215" spans="1:54" s="185" customFormat="1" ht="28.5" hidden="1" x14ac:dyDescent="0.25">
      <c r="A215" s="158" t="s">
        <v>6</v>
      </c>
      <c r="B215" s="11">
        <v>51</v>
      </c>
      <c r="C215" s="11">
        <v>4</v>
      </c>
      <c r="D215" s="25" t="s">
        <v>675</v>
      </c>
      <c r="E215" s="11">
        <v>851</v>
      </c>
      <c r="F215" s="25"/>
      <c r="G215" s="25"/>
      <c r="H215" s="25"/>
      <c r="I215" s="25"/>
      <c r="J215" s="26">
        <f>J216</f>
        <v>0</v>
      </c>
      <c r="K215" s="26">
        <f t="shared" si="229"/>
        <v>0</v>
      </c>
      <c r="L215" s="26">
        <f t="shared" si="229"/>
        <v>0</v>
      </c>
      <c r="M215" s="26">
        <f t="shared" si="229"/>
        <v>0</v>
      </c>
      <c r="N215" s="26">
        <f>N216</f>
        <v>0</v>
      </c>
      <c r="O215" s="26">
        <f t="shared" si="230"/>
        <v>0</v>
      </c>
      <c r="P215" s="26">
        <f t="shared" si="231"/>
        <v>0</v>
      </c>
      <c r="Q215" s="26">
        <f t="shared" si="232"/>
        <v>0</v>
      </c>
      <c r="R215" s="26">
        <f>R216</f>
        <v>0</v>
      </c>
      <c r="S215" s="26">
        <f t="shared" si="233"/>
        <v>0</v>
      </c>
      <c r="T215" s="26">
        <f t="shared" si="234"/>
        <v>0</v>
      </c>
      <c r="U215" s="26">
        <f t="shared" si="235"/>
        <v>0</v>
      </c>
      <c r="V215" s="26"/>
      <c r="W215" s="26"/>
      <c r="X215" s="26"/>
      <c r="Y215" s="26"/>
      <c r="Z215" s="26"/>
      <c r="AA215" s="26"/>
      <c r="AB215" s="26"/>
      <c r="AC215" s="26"/>
      <c r="AD215" s="26">
        <f t="shared" si="236"/>
        <v>2935798</v>
      </c>
      <c r="AE215" s="26">
        <f t="shared" si="236"/>
        <v>2906440</v>
      </c>
      <c r="AF215" s="26">
        <f t="shared" si="236"/>
        <v>29358</v>
      </c>
      <c r="AG215" s="26">
        <f t="shared" si="236"/>
        <v>0</v>
      </c>
      <c r="AH215" s="26">
        <f>AH216</f>
        <v>0</v>
      </c>
      <c r="AI215" s="26">
        <f t="shared" si="237"/>
        <v>0</v>
      </c>
      <c r="AJ215" s="26">
        <f t="shared" si="237"/>
        <v>0</v>
      </c>
      <c r="AK215" s="26">
        <f t="shared" si="237"/>
        <v>0</v>
      </c>
      <c r="AL215" s="26">
        <f>AL216</f>
        <v>2935798</v>
      </c>
      <c r="AM215" s="26">
        <f t="shared" si="238"/>
        <v>2906440</v>
      </c>
      <c r="AN215" s="26">
        <f t="shared" si="238"/>
        <v>29358</v>
      </c>
      <c r="AO215" s="26">
        <f t="shared" si="238"/>
        <v>0</v>
      </c>
      <c r="AP215" s="26"/>
      <c r="AQ215" s="26">
        <f t="shared" si="236"/>
        <v>0</v>
      </c>
      <c r="AR215" s="26">
        <f t="shared" si="236"/>
        <v>0</v>
      </c>
      <c r="AS215" s="26">
        <f t="shared" si="236"/>
        <v>0</v>
      </c>
      <c r="AT215" s="26">
        <f t="shared" si="236"/>
        <v>0</v>
      </c>
      <c r="AU215" s="26">
        <f>AU216</f>
        <v>0</v>
      </c>
      <c r="AV215" s="26">
        <f t="shared" si="239"/>
        <v>0</v>
      </c>
      <c r="AW215" s="26">
        <f t="shared" si="239"/>
        <v>0</v>
      </c>
      <c r="AX215" s="26">
        <f t="shared" si="239"/>
        <v>0</v>
      </c>
      <c r="AY215" s="26">
        <f>AY216</f>
        <v>0</v>
      </c>
      <c r="AZ215" s="26">
        <f t="shared" si="240"/>
        <v>0</v>
      </c>
      <c r="BA215" s="26">
        <f t="shared" si="240"/>
        <v>0</v>
      </c>
      <c r="BB215" s="26">
        <f t="shared" si="240"/>
        <v>0</v>
      </c>
    </row>
    <row r="216" spans="1:54" s="150" customFormat="1" ht="49.5" hidden="1" customHeight="1" x14ac:dyDescent="0.25">
      <c r="A216" s="186" t="s">
        <v>408</v>
      </c>
      <c r="B216" s="36">
        <v>51</v>
      </c>
      <c r="C216" s="120">
        <v>4</v>
      </c>
      <c r="D216" s="143" t="s">
        <v>675</v>
      </c>
      <c r="E216" s="120">
        <v>851</v>
      </c>
      <c r="F216" s="143"/>
      <c r="G216" s="143"/>
      <c r="H216" s="143" t="s">
        <v>420</v>
      </c>
      <c r="I216" s="143"/>
      <c r="J216" s="110">
        <f t="shared" ref="J216:BB217" si="241">J217</f>
        <v>0</v>
      </c>
      <c r="K216" s="110">
        <f t="shared" si="241"/>
        <v>0</v>
      </c>
      <c r="L216" s="110">
        <f t="shared" si="241"/>
        <v>0</v>
      </c>
      <c r="M216" s="110">
        <f t="shared" si="241"/>
        <v>0</v>
      </c>
      <c r="N216" s="110">
        <f t="shared" si="241"/>
        <v>0</v>
      </c>
      <c r="O216" s="110">
        <f t="shared" si="241"/>
        <v>0</v>
      </c>
      <c r="P216" s="110">
        <f t="shared" si="241"/>
        <v>0</v>
      </c>
      <c r="Q216" s="110">
        <f t="shared" si="241"/>
        <v>0</v>
      </c>
      <c r="R216" s="110">
        <f t="shared" si="241"/>
        <v>0</v>
      </c>
      <c r="S216" s="110">
        <f t="shared" si="241"/>
        <v>0</v>
      </c>
      <c r="T216" s="110">
        <f t="shared" si="241"/>
        <v>0</v>
      </c>
      <c r="U216" s="110">
        <f t="shared" si="241"/>
        <v>0</v>
      </c>
      <c r="V216" s="110"/>
      <c r="W216" s="110"/>
      <c r="X216" s="110"/>
      <c r="Y216" s="110"/>
      <c r="Z216" s="110"/>
      <c r="AA216" s="110"/>
      <c r="AB216" s="110"/>
      <c r="AC216" s="110"/>
      <c r="AD216" s="110">
        <f t="shared" si="241"/>
        <v>2935798</v>
      </c>
      <c r="AE216" s="110">
        <f t="shared" si="241"/>
        <v>2906440</v>
      </c>
      <c r="AF216" s="110">
        <f t="shared" si="241"/>
        <v>29358</v>
      </c>
      <c r="AG216" s="110">
        <f t="shared" si="241"/>
        <v>0</v>
      </c>
      <c r="AH216" s="110">
        <f t="shared" si="241"/>
        <v>0</v>
      </c>
      <c r="AI216" s="110">
        <f t="shared" si="241"/>
        <v>0</v>
      </c>
      <c r="AJ216" s="110">
        <f t="shared" si="241"/>
        <v>0</v>
      </c>
      <c r="AK216" s="110">
        <f t="shared" si="241"/>
        <v>0</v>
      </c>
      <c r="AL216" s="110">
        <f t="shared" si="241"/>
        <v>2935798</v>
      </c>
      <c r="AM216" s="110">
        <f t="shared" si="241"/>
        <v>2906440</v>
      </c>
      <c r="AN216" s="110">
        <f t="shared" si="241"/>
        <v>29358</v>
      </c>
      <c r="AO216" s="110">
        <f t="shared" si="241"/>
        <v>0</v>
      </c>
      <c r="AP216" s="110"/>
      <c r="AQ216" s="110">
        <f t="shared" si="241"/>
        <v>0</v>
      </c>
      <c r="AR216" s="110">
        <f t="shared" si="241"/>
        <v>0</v>
      </c>
      <c r="AS216" s="110">
        <f t="shared" si="241"/>
        <v>0</v>
      </c>
      <c r="AT216" s="110">
        <f t="shared" si="241"/>
        <v>0</v>
      </c>
      <c r="AU216" s="110">
        <f t="shared" si="241"/>
        <v>0</v>
      </c>
      <c r="AV216" s="110">
        <f t="shared" si="241"/>
        <v>0</v>
      </c>
      <c r="AW216" s="110">
        <f t="shared" si="241"/>
        <v>0</v>
      </c>
      <c r="AX216" s="110">
        <f t="shared" si="241"/>
        <v>0</v>
      </c>
      <c r="AY216" s="110">
        <f t="shared" si="241"/>
        <v>0</v>
      </c>
      <c r="AZ216" s="110">
        <f t="shared" si="241"/>
        <v>0</v>
      </c>
      <c r="BA216" s="110">
        <f t="shared" si="241"/>
        <v>0</v>
      </c>
      <c r="BB216" s="110">
        <f t="shared" si="241"/>
        <v>0</v>
      </c>
    </row>
    <row r="217" spans="1:54" s="150" customFormat="1" ht="60" hidden="1" x14ac:dyDescent="0.25">
      <c r="A217" s="35" t="s">
        <v>22</v>
      </c>
      <c r="B217" s="36">
        <v>51</v>
      </c>
      <c r="C217" s="120">
        <v>4</v>
      </c>
      <c r="D217" s="143" t="s">
        <v>675</v>
      </c>
      <c r="E217" s="120">
        <v>851</v>
      </c>
      <c r="F217" s="143"/>
      <c r="G217" s="143"/>
      <c r="H217" s="143" t="s">
        <v>420</v>
      </c>
      <c r="I217" s="143" t="s">
        <v>23</v>
      </c>
      <c r="J217" s="110">
        <f t="shared" si="241"/>
        <v>0</v>
      </c>
      <c r="K217" s="110">
        <f t="shared" si="241"/>
        <v>0</v>
      </c>
      <c r="L217" s="110">
        <f t="shared" si="241"/>
        <v>0</v>
      </c>
      <c r="M217" s="110">
        <f t="shared" si="241"/>
        <v>0</v>
      </c>
      <c r="N217" s="110">
        <f t="shared" si="241"/>
        <v>0</v>
      </c>
      <c r="O217" s="110">
        <f t="shared" si="241"/>
        <v>0</v>
      </c>
      <c r="P217" s="110">
        <f t="shared" si="241"/>
        <v>0</v>
      </c>
      <c r="Q217" s="110">
        <f t="shared" si="241"/>
        <v>0</v>
      </c>
      <c r="R217" s="110">
        <f t="shared" si="241"/>
        <v>0</v>
      </c>
      <c r="S217" s="110">
        <f t="shared" si="241"/>
        <v>0</v>
      </c>
      <c r="T217" s="110">
        <f t="shared" si="241"/>
        <v>0</v>
      </c>
      <c r="U217" s="110">
        <f t="shared" si="241"/>
        <v>0</v>
      </c>
      <c r="V217" s="110"/>
      <c r="W217" s="110"/>
      <c r="X217" s="110"/>
      <c r="Y217" s="110"/>
      <c r="Z217" s="110"/>
      <c r="AA217" s="110"/>
      <c r="AB217" s="110"/>
      <c r="AC217" s="110"/>
      <c r="AD217" s="110">
        <f t="shared" si="241"/>
        <v>2935798</v>
      </c>
      <c r="AE217" s="110">
        <f t="shared" si="241"/>
        <v>2906440</v>
      </c>
      <c r="AF217" s="110">
        <f t="shared" si="241"/>
        <v>29358</v>
      </c>
      <c r="AG217" s="110">
        <f t="shared" si="241"/>
        <v>0</v>
      </c>
      <c r="AH217" s="110">
        <f t="shared" si="241"/>
        <v>0</v>
      </c>
      <c r="AI217" s="110">
        <f t="shared" si="241"/>
        <v>0</v>
      </c>
      <c r="AJ217" s="110">
        <f t="shared" si="241"/>
        <v>0</v>
      </c>
      <c r="AK217" s="110">
        <f t="shared" si="241"/>
        <v>0</v>
      </c>
      <c r="AL217" s="110">
        <f t="shared" si="241"/>
        <v>2935798</v>
      </c>
      <c r="AM217" s="110">
        <f t="shared" si="241"/>
        <v>2906440</v>
      </c>
      <c r="AN217" s="110">
        <f t="shared" si="241"/>
        <v>29358</v>
      </c>
      <c r="AO217" s="110">
        <f t="shared" si="241"/>
        <v>0</v>
      </c>
      <c r="AP217" s="110"/>
      <c r="AQ217" s="110">
        <f t="shared" si="241"/>
        <v>0</v>
      </c>
      <c r="AR217" s="110">
        <f t="shared" si="241"/>
        <v>0</v>
      </c>
      <c r="AS217" s="110">
        <f t="shared" si="241"/>
        <v>0</v>
      </c>
      <c r="AT217" s="110">
        <f t="shared" si="241"/>
        <v>0</v>
      </c>
      <c r="AU217" s="110">
        <f t="shared" si="241"/>
        <v>0</v>
      </c>
      <c r="AV217" s="110">
        <f t="shared" si="241"/>
        <v>0</v>
      </c>
      <c r="AW217" s="110">
        <f t="shared" si="241"/>
        <v>0</v>
      </c>
      <c r="AX217" s="110">
        <f t="shared" si="241"/>
        <v>0</v>
      </c>
      <c r="AY217" s="110">
        <f t="shared" si="241"/>
        <v>0</v>
      </c>
      <c r="AZ217" s="110">
        <f t="shared" si="241"/>
        <v>0</v>
      </c>
      <c r="BA217" s="110">
        <f t="shared" si="241"/>
        <v>0</v>
      </c>
      <c r="BB217" s="110">
        <f t="shared" si="241"/>
        <v>0</v>
      </c>
    </row>
    <row r="218" spans="1:54" s="150" customFormat="1" ht="60" hidden="1" x14ac:dyDescent="0.25">
      <c r="A218" s="35" t="s">
        <v>9</v>
      </c>
      <c r="B218" s="36">
        <v>51</v>
      </c>
      <c r="C218" s="120">
        <v>4</v>
      </c>
      <c r="D218" s="143" t="s">
        <v>675</v>
      </c>
      <c r="E218" s="120">
        <v>851</v>
      </c>
      <c r="F218" s="143"/>
      <c r="G218" s="143"/>
      <c r="H218" s="143" t="s">
        <v>420</v>
      </c>
      <c r="I218" s="143" t="s">
        <v>24</v>
      </c>
      <c r="J218" s="110">
        <f>'6.ВС'!J220</f>
        <v>0</v>
      </c>
      <c r="K218" s="110">
        <f>'6.ВС'!K220</f>
        <v>0</v>
      </c>
      <c r="L218" s="110">
        <f>'6.ВС'!L220</f>
        <v>0</v>
      </c>
      <c r="M218" s="110">
        <f>'6.ВС'!M220</f>
        <v>0</v>
      </c>
      <c r="N218" s="110">
        <f>'6.ВС'!N220</f>
        <v>0</v>
      </c>
      <c r="O218" s="110">
        <f>'6.ВС'!O220</f>
        <v>0</v>
      </c>
      <c r="P218" s="110">
        <f>'6.ВС'!P220</f>
        <v>0</v>
      </c>
      <c r="Q218" s="110">
        <f>'6.ВС'!Q220</f>
        <v>0</v>
      </c>
      <c r="R218" s="110">
        <f>'6.ВС'!R220</f>
        <v>0</v>
      </c>
      <c r="S218" s="110">
        <f>'6.ВС'!S220</f>
        <v>0</v>
      </c>
      <c r="T218" s="110">
        <f>'6.ВС'!T220</f>
        <v>0</v>
      </c>
      <c r="U218" s="110">
        <f>'6.ВС'!U220</f>
        <v>0</v>
      </c>
      <c r="V218" s="110"/>
      <c r="W218" s="110"/>
      <c r="X218" s="110"/>
      <c r="Y218" s="110"/>
      <c r="Z218" s="110"/>
      <c r="AA218" s="110"/>
      <c r="AB218" s="110"/>
      <c r="AC218" s="110"/>
      <c r="AD218" s="110">
        <f>'6.ВС'!AE220</f>
        <v>2935798</v>
      </c>
      <c r="AE218" s="110">
        <f>'6.ВС'!AF220</f>
        <v>2906440</v>
      </c>
      <c r="AF218" s="110">
        <f>'6.ВС'!AG220</f>
        <v>29358</v>
      </c>
      <c r="AG218" s="110">
        <f>'6.ВС'!AH220</f>
        <v>0</v>
      </c>
      <c r="AH218" s="110">
        <f>'6.ВС'!AI220</f>
        <v>0</v>
      </c>
      <c r="AI218" s="110">
        <f>'6.ВС'!AJ220</f>
        <v>0</v>
      </c>
      <c r="AJ218" s="110">
        <f>'6.ВС'!AK220</f>
        <v>0</v>
      </c>
      <c r="AK218" s="110">
        <f>'6.ВС'!AL220</f>
        <v>0</v>
      </c>
      <c r="AL218" s="110">
        <f>'6.ВС'!AM220</f>
        <v>2935798</v>
      </c>
      <c r="AM218" s="110">
        <f>'6.ВС'!AN220</f>
        <v>2906440</v>
      </c>
      <c r="AN218" s="110">
        <f>'6.ВС'!AO220</f>
        <v>29358</v>
      </c>
      <c r="AO218" s="110">
        <f>'6.ВС'!AP220</f>
        <v>0</v>
      </c>
      <c r="AP218" s="110"/>
      <c r="AQ218" s="110">
        <f>'6.ВС'!AR220</f>
        <v>0</v>
      </c>
      <c r="AR218" s="110">
        <f>'6.ВС'!AS220</f>
        <v>0</v>
      </c>
      <c r="AS218" s="110">
        <f>'6.ВС'!AT220</f>
        <v>0</v>
      </c>
      <c r="AT218" s="110">
        <f>'6.ВС'!AU220</f>
        <v>0</v>
      </c>
      <c r="AU218" s="110">
        <f>'6.ВС'!AV220</f>
        <v>0</v>
      </c>
      <c r="AV218" s="110">
        <f>'6.ВС'!AW220</f>
        <v>0</v>
      </c>
      <c r="AW218" s="110">
        <f>'6.ВС'!AX220</f>
        <v>0</v>
      </c>
      <c r="AX218" s="110">
        <f>'6.ВС'!AY220</f>
        <v>0</v>
      </c>
      <c r="AY218" s="110">
        <f>'6.ВС'!AZ220</f>
        <v>0</v>
      </c>
      <c r="AZ218" s="110">
        <f>'6.ВС'!BA220</f>
        <v>0</v>
      </c>
      <c r="BA218" s="110">
        <f>'6.ВС'!BB220</f>
        <v>0</v>
      </c>
      <c r="BB218" s="110">
        <f>'6.ВС'!BC220</f>
        <v>0</v>
      </c>
    </row>
    <row r="219" spans="1:54" s="12" customFormat="1" ht="28.5" customHeight="1" x14ac:dyDescent="0.25">
      <c r="A219" s="158" t="s">
        <v>378</v>
      </c>
      <c r="B219" s="11">
        <v>51</v>
      </c>
      <c r="C219" s="11">
        <v>5</v>
      </c>
      <c r="D219" s="143"/>
      <c r="E219" s="11"/>
      <c r="F219" s="25"/>
      <c r="G219" s="90"/>
      <c r="H219" s="90"/>
      <c r="I219" s="25"/>
      <c r="J219" s="26">
        <f t="shared" ref="J219:AQ219" si="242">J220+J225</f>
        <v>11088638</v>
      </c>
      <c r="K219" s="26">
        <f t="shared" ref="K219:N219" si="243">K220+K225</f>
        <v>8028768</v>
      </c>
      <c r="L219" s="26">
        <f t="shared" si="243"/>
        <v>3059870</v>
      </c>
      <c r="M219" s="26">
        <f t="shared" si="243"/>
        <v>0</v>
      </c>
      <c r="N219" s="26">
        <f t="shared" si="243"/>
        <v>120169.3</v>
      </c>
      <c r="O219" s="26">
        <f t="shared" ref="O219:U219" si="244">O220+O225</f>
        <v>0</v>
      </c>
      <c r="P219" s="26">
        <f t="shared" si="244"/>
        <v>120169.3</v>
      </c>
      <c r="Q219" s="26">
        <f t="shared" si="244"/>
        <v>0</v>
      </c>
      <c r="R219" s="26">
        <f t="shared" si="244"/>
        <v>11208807.300000001</v>
      </c>
      <c r="S219" s="26">
        <f t="shared" si="244"/>
        <v>8028768</v>
      </c>
      <c r="T219" s="26">
        <f t="shared" si="244"/>
        <v>3180039.3</v>
      </c>
      <c r="U219" s="26">
        <f t="shared" si="244"/>
        <v>0</v>
      </c>
      <c r="V219" s="26"/>
      <c r="W219" s="26"/>
      <c r="X219" s="26"/>
      <c r="Y219" s="26"/>
      <c r="Z219" s="26"/>
      <c r="AA219" s="26"/>
      <c r="AB219" s="26"/>
      <c r="AC219" s="26"/>
      <c r="AD219" s="26">
        <f t="shared" si="242"/>
        <v>5067062</v>
      </c>
      <c r="AE219" s="26">
        <f t="shared" ref="AE219:AO219" si="245">AE220+AE225</f>
        <v>2007192</v>
      </c>
      <c r="AF219" s="26">
        <f t="shared" si="245"/>
        <v>3059870</v>
      </c>
      <c r="AG219" s="26">
        <f t="shared" si="245"/>
        <v>0</v>
      </c>
      <c r="AH219" s="26">
        <f t="shared" si="245"/>
        <v>0</v>
      </c>
      <c r="AI219" s="26">
        <f t="shared" si="245"/>
        <v>0</v>
      </c>
      <c r="AJ219" s="26">
        <f t="shared" si="245"/>
        <v>0</v>
      </c>
      <c r="AK219" s="26">
        <f t="shared" si="245"/>
        <v>0</v>
      </c>
      <c r="AL219" s="26">
        <f t="shared" si="245"/>
        <v>5067062</v>
      </c>
      <c r="AM219" s="26">
        <f t="shared" si="245"/>
        <v>2007192</v>
      </c>
      <c r="AN219" s="26">
        <f t="shared" si="245"/>
        <v>3059870</v>
      </c>
      <c r="AO219" s="26">
        <f t="shared" si="245"/>
        <v>0</v>
      </c>
      <c r="AP219" s="26"/>
      <c r="AQ219" s="26">
        <f t="shared" si="242"/>
        <v>5067062</v>
      </c>
      <c r="AR219" s="26">
        <f t="shared" ref="AR219:BB219" si="246">AR220+AR225</f>
        <v>2007192</v>
      </c>
      <c r="AS219" s="26">
        <f t="shared" si="246"/>
        <v>3059870</v>
      </c>
      <c r="AT219" s="26">
        <f t="shared" si="246"/>
        <v>0</v>
      </c>
      <c r="AU219" s="26">
        <f t="shared" si="246"/>
        <v>0</v>
      </c>
      <c r="AV219" s="26">
        <f t="shared" si="246"/>
        <v>0</v>
      </c>
      <c r="AW219" s="26">
        <f t="shared" si="246"/>
        <v>0</v>
      </c>
      <c r="AX219" s="26">
        <f t="shared" si="246"/>
        <v>0</v>
      </c>
      <c r="AY219" s="26">
        <f t="shared" si="246"/>
        <v>5067062</v>
      </c>
      <c r="AZ219" s="26">
        <f t="shared" si="246"/>
        <v>2007192</v>
      </c>
      <c r="BA219" s="26">
        <f t="shared" si="246"/>
        <v>3059870</v>
      </c>
      <c r="BB219" s="26">
        <f t="shared" si="246"/>
        <v>0</v>
      </c>
    </row>
    <row r="220" spans="1:54" s="12" customFormat="1" ht="45" customHeight="1" x14ac:dyDescent="0.25">
      <c r="A220" s="158" t="s">
        <v>234</v>
      </c>
      <c r="B220" s="11">
        <v>51</v>
      </c>
      <c r="C220" s="11">
        <v>5</v>
      </c>
      <c r="D220" s="25" t="s">
        <v>139</v>
      </c>
      <c r="E220" s="11"/>
      <c r="F220" s="25"/>
      <c r="G220" s="90"/>
      <c r="H220" s="90"/>
      <c r="I220" s="25"/>
      <c r="J220" s="26">
        <f t="shared" ref="J220:BB221" si="247">J221</f>
        <v>3059870</v>
      </c>
      <c r="K220" s="26">
        <f t="shared" si="247"/>
        <v>0</v>
      </c>
      <c r="L220" s="26">
        <f t="shared" si="247"/>
        <v>3059870</v>
      </c>
      <c r="M220" s="26">
        <f t="shared" si="247"/>
        <v>0</v>
      </c>
      <c r="N220" s="26">
        <f t="shared" si="247"/>
        <v>120169.3</v>
      </c>
      <c r="O220" s="26">
        <f t="shared" si="247"/>
        <v>0</v>
      </c>
      <c r="P220" s="26">
        <f t="shared" si="247"/>
        <v>120169.3</v>
      </c>
      <c r="Q220" s="26">
        <f t="shared" si="247"/>
        <v>0</v>
      </c>
      <c r="R220" s="26">
        <f t="shared" si="247"/>
        <v>3180039.3</v>
      </c>
      <c r="S220" s="26">
        <f t="shared" si="247"/>
        <v>0</v>
      </c>
      <c r="T220" s="26">
        <f t="shared" si="247"/>
        <v>3180039.3</v>
      </c>
      <c r="U220" s="26">
        <f t="shared" si="247"/>
        <v>0</v>
      </c>
      <c r="V220" s="26"/>
      <c r="W220" s="26"/>
      <c r="X220" s="26"/>
      <c r="Y220" s="26"/>
      <c r="Z220" s="26"/>
      <c r="AA220" s="26"/>
      <c r="AB220" s="26"/>
      <c r="AC220" s="26"/>
      <c r="AD220" s="26">
        <f t="shared" si="247"/>
        <v>3059870</v>
      </c>
      <c r="AE220" s="26">
        <f t="shared" si="247"/>
        <v>0</v>
      </c>
      <c r="AF220" s="26">
        <f t="shared" si="247"/>
        <v>3059870</v>
      </c>
      <c r="AG220" s="26">
        <f t="shared" si="247"/>
        <v>0</v>
      </c>
      <c r="AH220" s="26">
        <f t="shared" si="247"/>
        <v>0</v>
      </c>
      <c r="AI220" s="26">
        <f t="shared" si="247"/>
        <v>0</v>
      </c>
      <c r="AJ220" s="26">
        <f t="shared" si="247"/>
        <v>0</v>
      </c>
      <c r="AK220" s="26">
        <f t="shared" si="247"/>
        <v>0</v>
      </c>
      <c r="AL220" s="26">
        <f t="shared" si="247"/>
        <v>3059870</v>
      </c>
      <c r="AM220" s="26">
        <f t="shared" si="247"/>
        <v>0</v>
      </c>
      <c r="AN220" s="26">
        <f t="shared" si="247"/>
        <v>3059870</v>
      </c>
      <c r="AO220" s="26">
        <f t="shared" si="247"/>
        <v>0</v>
      </c>
      <c r="AP220" s="26"/>
      <c r="AQ220" s="26">
        <f t="shared" si="247"/>
        <v>3059870</v>
      </c>
      <c r="AR220" s="26">
        <f t="shared" si="247"/>
        <v>0</v>
      </c>
      <c r="AS220" s="26">
        <f t="shared" si="247"/>
        <v>3059870</v>
      </c>
      <c r="AT220" s="26">
        <f t="shared" si="247"/>
        <v>0</v>
      </c>
      <c r="AU220" s="26">
        <f t="shared" si="247"/>
        <v>0</v>
      </c>
      <c r="AV220" s="26">
        <f t="shared" si="247"/>
        <v>0</v>
      </c>
      <c r="AW220" s="26">
        <f t="shared" si="247"/>
        <v>0</v>
      </c>
      <c r="AX220" s="26">
        <f t="shared" si="247"/>
        <v>0</v>
      </c>
      <c r="AY220" s="26">
        <f t="shared" si="247"/>
        <v>3059870</v>
      </c>
      <c r="AZ220" s="26">
        <f t="shared" si="247"/>
        <v>0</v>
      </c>
      <c r="BA220" s="26">
        <f t="shared" si="247"/>
        <v>3059870</v>
      </c>
      <c r="BB220" s="26">
        <f t="shared" si="247"/>
        <v>0</v>
      </c>
    </row>
    <row r="221" spans="1:54" s="12" customFormat="1" ht="28.5" x14ac:dyDescent="0.25">
      <c r="A221" s="158" t="s">
        <v>6</v>
      </c>
      <c r="B221" s="11">
        <v>51</v>
      </c>
      <c r="C221" s="11">
        <v>5</v>
      </c>
      <c r="D221" s="143" t="s">
        <v>139</v>
      </c>
      <c r="E221" s="11">
        <v>851</v>
      </c>
      <c r="F221" s="25"/>
      <c r="G221" s="90"/>
      <c r="H221" s="90"/>
      <c r="I221" s="25"/>
      <c r="J221" s="26">
        <f t="shared" si="247"/>
        <v>3059870</v>
      </c>
      <c r="K221" s="26">
        <f t="shared" si="247"/>
        <v>0</v>
      </c>
      <c r="L221" s="26">
        <f t="shared" si="247"/>
        <v>3059870</v>
      </c>
      <c r="M221" s="26">
        <f t="shared" si="247"/>
        <v>0</v>
      </c>
      <c r="N221" s="26">
        <f t="shared" si="247"/>
        <v>120169.3</v>
      </c>
      <c r="O221" s="26">
        <f t="shared" si="247"/>
        <v>0</v>
      </c>
      <c r="P221" s="26">
        <f t="shared" si="247"/>
        <v>120169.3</v>
      </c>
      <c r="Q221" s="26">
        <f t="shared" si="247"/>
        <v>0</v>
      </c>
      <c r="R221" s="26">
        <f t="shared" si="247"/>
        <v>3180039.3</v>
      </c>
      <c r="S221" s="26">
        <f t="shared" si="247"/>
        <v>0</v>
      </c>
      <c r="T221" s="26">
        <f t="shared" si="247"/>
        <v>3180039.3</v>
      </c>
      <c r="U221" s="26">
        <f t="shared" si="247"/>
        <v>0</v>
      </c>
      <c r="V221" s="26"/>
      <c r="W221" s="26"/>
      <c r="X221" s="26"/>
      <c r="Y221" s="26"/>
      <c r="Z221" s="26"/>
      <c r="AA221" s="26"/>
      <c r="AB221" s="26"/>
      <c r="AC221" s="26"/>
      <c r="AD221" s="26">
        <f t="shared" si="247"/>
        <v>3059870</v>
      </c>
      <c r="AE221" s="26">
        <f t="shared" si="247"/>
        <v>0</v>
      </c>
      <c r="AF221" s="26">
        <f t="shared" si="247"/>
        <v>3059870</v>
      </c>
      <c r="AG221" s="26">
        <f t="shared" si="247"/>
        <v>0</v>
      </c>
      <c r="AH221" s="26">
        <f t="shared" si="247"/>
        <v>0</v>
      </c>
      <c r="AI221" s="26">
        <f t="shared" si="247"/>
        <v>0</v>
      </c>
      <c r="AJ221" s="26">
        <f t="shared" si="247"/>
        <v>0</v>
      </c>
      <c r="AK221" s="26">
        <f t="shared" si="247"/>
        <v>0</v>
      </c>
      <c r="AL221" s="26">
        <f t="shared" si="247"/>
        <v>3059870</v>
      </c>
      <c r="AM221" s="26">
        <f t="shared" si="247"/>
        <v>0</v>
      </c>
      <c r="AN221" s="26">
        <f t="shared" si="247"/>
        <v>3059870</v>
      </c>
      <c r="AO221" s="26">
        <f t="shared" si="247"/>
        <v>0</v>
      </c>
      <c r="AP221" s="26"/>
      <c r="AQ221" s="26">
        <f t="shared" si="247"/>
        <v>3059870</v>
      </c>
      <c r="AR221" s="26">
        <f t="shared" si="247"/>
        <v>0</v>
      </c>
      <c r="AS221" s="26">
        <f t="shared" si="247"/>
        <v>3059870</v>
      </c>
      <c r="AT221" s="26">
        <f t="shared" si="247"/>
        <v>0</v>
      </c>
      <c r="AU221" s="26">
        <f t="shared" si="247"/>
        <v>0</v>
      </c>
      <c r="AV221" s="26">
        <f t="shared" si="247"/>
        <v>0</v>
      </c>
      <c r="AW221" s="26">
        <f t="shared" si="247"/>
        <v>0</v>
      </c>
      <c r="AX221" s="26">
        <f t="shared" si="247"/>
        <v>0</v>
      </c>
      <c r="AY221" s="26">
        <f t="shared" si="247"/>
        <v>3059870</v>
      </c>
      <c r="AZ221" s="26">
        <f t="shared" si="247"/>
        <v>0</v>
      </c>
      <c r="BA221" s="26">
        <f t="shared" si="247"/>
        <v>3059870</v>
      </c>
      <c r="BB221" s="26">
        <f t="shared" si="247"/>
        <v>0</v>
      </c>
    </row>
    <row r="222" spans="1:54" s="12" customFormat="1" ht="45" x14ac:dyDescent="0.25">
      <c r="A222" s="155" t="s">
        <v>124</v>
      </c>
      <c r="B222" s="120">
        <v>51</v>
      </c>
      <c r="C222" s="120">
        <v>5</v>
      </c>
      <c r="D222" s="143" t="s">
        <v>139</v>
      </c>
      <c r="E222" s="120">
        <v>851</v>
      </c>
      <c r="F222" s="143" t="s">
        <v>122</v>
      </c>
      <c r="G222" s="143" t="s">
        <v>11</v>
      </c>
      <c r="H222" s="143" t="s">
        <v>283</v>
      </c>
      <c r="I222" s="143"/>
      <c r="J222" s="110">
        <f t="shared" ref="J222:BB223" si="248">J223</f>
        <v>3059870</v>
      </c>
      <c r="K222" s="110">
        <f t="shared" si="248"/>
        <v>0</v>
      </c>
      <c r="L222" s="110">
        <f t="shared" si="248"/>
        <v>3059870</v>
      </c>
      <c r="M222" s="110">
        <f t="shared" si="248"/>
        <v>0</v>
      </c>
      <c r="N222" s="110">
        <f t="shared" si="248"/>
        <v>120169.3</v>
      </c>
      <c r="O222" s="110">
        <f t="shared" si="248"/>
        <v>0</v>
      </c>
      <c r="P222" s="110">
        <f t="shared" si="248"/>
        <v>120169.3</v>
      </c>
      <c r="Q222" s="110">
        <f t="shared" si="248"/>
        <v>0</v>
      </c>
      <c r="R222" s="110">
        <f t="shared" si="248"/>
        <v>3180039.3</v>
      </c>
      <c r="S222" s="110">
        <f t="shared" si="248"/>
        <v>0</v>
      </c>
      <c r="T222" s="110">
        <f t="shared" si="248"/>
        <v>3180039.3</v>
      </c>
      <c r="U222" s="110">
        <f t="shared" si="248"/>
        <v>0</v>
      </c>
      <c r="V222" s="110"/>
      <c r="W222" s="110"/>
      <c r="X222" s="110"/>
      <c r="Y222" s="110"/>
      <c r="Z222" s="110"/>
      <c r="AA222" s="110"/>
      <c r="AB222" s="110"/>
      <c r="AC222" s="110"/>
      <c r="AD222" s="110">
        <f t="shared" si="248"/>
        <v>3059870</v>
      </c>
      <c r="AE222" s="110">
        <f t="shared" si="248"/>
        <v>0</v>
      </c>
      <c r="AF222" s="110">
        <f t="shared" si="248"/>
        <v>3059870</v>
      </c>
      <c r="AG222" s="110">
        <f t="shared" si="248"/>
        <v>0</v>
      </c>
      <c r="AH222" s="110">
        <f t="shared" si="248"/>
        <v>0</v>
      </c>
      <c r="AI222" s="110">
        <f t="shared" si="248"/>
        <v>0</v>
      </c>
      <c r="AJ222" s="110">
        <f t="shared" si="248"/>
        <v>0</v>
      </c>
      <c r="AK222" s="110">
        <f t="shared" si="248"/>
        <v>0</v>
      </c>
      <c r="AL222" s="110">
        <f t="shared" si="248"/>
        <v>3059870</v>
      </c>
      <c r="AM222" s="110">
        <f t="shared" si="248"/>
        <v>0</v>
      </c>
      <c r="AN222" s="110">
        <f t="shared" si="248"/>
        <v>3059870</v>
      </c>
      <c r="AO222" s="110">
        <f t="shared" si="248"/>
        <v>0</v>
      </c>
      <c r="AP222" s="110"/>
      <c r="AQ222" s="110">
        <f t="shared" si="248"/>
        <v>3059870</v>
      </c>
      <c r="AR222" s="110">
        <f t="shared" si="248"/>
        <v>0</v>
      </c>
      <c r="AS222" s="110">
        <f t="shared" si="248"/>
        <v>3059870</v>
      </c>
      <c r="AT222" s="110">
        <f t="shared" si="248"/>
        <v>0</v>
      </c>
      <c r="AU222" s="110">
        <f t="shared" si="248"/>
        <v>0</v>
      </c>
      <c r="AV222" s="110">
        <f t="shared" si="248"/>
        <v>0</v>
      </c>
      <c r="AW222" s="110">
        <f t="shared" si="248"/>
        <v>0</v>
      </c>
      <c r="AX222" s="110">
        <f t="shared" si="248"/>
        <v>0</v>
      </c>
      <c r="AY222" s="110">
        <f t="shared" si="248"/>
        <v>3059870</v>
      </c>
      <c r="AZ222" s="110">
        <f t="shared" si="248"/>
        <v>0</v>
      </c>
      <c r="BA222" s="110">
        <f t="shared" si="248"/>
        <v>3059870</v>
      </c>
      <c r="BB222" s="110">
        <f t="shared" si="248"/>
        <v>0</v>
      </c>
    </row>
    <row r="223" spans="1:54" s="109" customFormat="1" ht="30" x14ac:dyDescent="0.25">
      <c r="A223" s="111" t="s">
        <v>126</v>
      </c>
      <c r="B223" s="120">
        <v>51</v>
      </c>
      <c r="C223" s="120">
        <v>5</v>
      </c>
      <c r="D223" s="143" t="s">
        <v>139</v>
      </c>
      <c r="E223" s="120">
        <v>851</v>
      </c>
      <c r="F223" s="143" t="s">
        <v>122</v>
      </c>
      <c r="G223" s="143" t="s">
        <v>11</v>
      </c>
      <c r="H223" s="143" t="s">
        <v>283</v>
      </c>
      <c r="I223" s="143" t="s">
        <v>127</v>
      </c>
      <c r="J223" s="110">
        <f t="shared" si="248"/>
        <v>3059870</v>
      </c>
      <c r="K223" s="110">
        <f t="shared" si="248"/>
        <v>0</v>
      </c>
      <c r="L223" s="110">
        <f t="shared" si="248"/>
        <v>3059870</v>
      </c>
      <c r="M223" s="110">
        <f t="shared" si="248"/>
        <v>0</v>
      </c>
      <c r="N223" s="110">
        <f t="shared" si="248"/>
        <v>120169.3</v>
      </c>
      <c r="O223" s="110">
        <f t="shared" si="248"/>
        <v>0</v>
      </c>
      <c r="P223" s="110">
        <f t="shared" si="248"/>
        <v>120169.3</v>
      </c>
      <c r="Q223" s="110">
        <f t="shared" si="248"/>
        <v>0</v>
      </c>
      <c r="R223" s="110">
        <f t="shared" si="248"/>
        <v>3180039.3</v>
      </c>
      <c r="S223" s="110">
        <f t="shared" si="248"/>
        <v>0</v>
      </c>
      <c r="T223" s="110">
        <f t="shared" si="248"/>
        <v>3180039.3</v>
      </c>
      <c r="U223" s="110">
        <f t="shared" si="248"/>
        <v>0</v>
      </c>
      <c r="V223" s="110"/>
      <c r="W223" s="110"/>
      <c r="X223" s="110"/>
      <c r="Y223" s="110"/>
      <c r="Z223" s="110"/>
      <c r="AA223" s="110"/>
      <c r="AB223" s="110"/>
      <c r="AC223" s="110"/>
      <c r="AD223" s="110">
        <f t="shared" si="248"/>
        <v>3059870</v>
      </c>
      <c r="AE223" s="110">
        <f t="shared" si="248"/>
        <v>0</v>
      </c>
      <c r="AF223" s="110">
        <f t="shared" si="248"/>
        <v>3059870</v>
      </c>
      <c r="AG223" s="110">
        <f t="shared" si="248"/>
        <v>0</v>
      </c>
      <c r="AH223" s="110">
        <f t="shared" si="248"/>
        <v>0</v>
      </c>
      <c r="AI223" s="110">
        <f t="shared" si="248"/>
        <v>0</v>
      </c>
      <c r="AJ223" s="110">
        <f t="shared" si="248"/>
        <v>0</v>
      </c>
      <c r="AK223" s="110">
        <f t="shared" si="248"/>
        <v>0</v>
      </c>
      <c r="AL223" s="110">
        <f t="shared" si="248"/>
        <v>3059870</v>
      </c>
      <c r="AM223" s="110">
        <f t="shared" si="248"/>
        <v>0</v>
      </c>
      <c r="AN223" s="110">
        <f t="shared" si="248"/>
        <v>3059870</v>
      </c>
      <c r="AO223" s="110">
        <f t="shared" si="248"/>
        <v>0</v>
      </c>
      <c r="AP223" s="110"/>
      <c r="AQ223" s="110">
        <f t="shared" si="248"/>
        <v>3059870</v>
      </c>
      <c r="AR223" s="110">
        <f t="shared" si="248"/>
        <v>0</v>
      </c>
      <c r="AS223" s="110">
        <f t="shared" si="248"/>
        <v>3059870</v>
      </c>
      <c r="AT223" s="110">
        <f t="shared" si="248"/>
        <v>0</v>
      </c>
      <c r="AU223" s="110">
        <f t="shared" si="248"/>
        <v>0</v>
      </c>
      <c r="AV223" s="110">
        <f t="shared" si="248"/>
        <v>0</v>
      </c>
      <c r="AW223" s="110">
        <f t="shared" si="248"/>
        <v>0</v>
      </c>
      <c r="AX223" s="110">
        <f t="shared" si="248"/>
        <v>0</v>
      </c>
      <c r="AY223" s="110">
        <f t="shared" si="248"/>
        <v>3059870</v>
      </c>
      <c r="AZ223" s="110">
        <f t="shared" si="248"/>
        <v>0</v>
      </c>
      <c r="BA223" s="110">
        <f t="shared" si="248"/>
        <v>3059870</v>
      </c>
      <c r="BB223" s="110">
        <f t="shared" si="248"/>
        <v>0</v>
      </c>
    </row>
    <row r="224" spans="1:54" s="109" customFormat="1" ht="45.75" customHeight="1" x14ac:dyDescent="0.25">
      <c r="A224" s="111" t="s">
        <v>128</v>
      </c>
      <c r="B224" s="120">
        <v>51</v>
      </c>
      <c r="C224" s="120">
        <v>5</v>
      </c>
      <c r="D224" s="143" t="s">
        <v>139</v>
      </c>
      <c r="E224" s="120">
        <v>851</v>
      </c>
      <c r="F224" s="143" t="s">
        <v>122</v>
      </c>
      <c r="G224" s="143" t="s">
        <v>11</v>
      </c>
      <c r="H224" s="143" t="s">
        <v>283</v>
      </c>
      <c r="I224" s="143" t="s">
        <v>129</v>
      </c>
      <c r="J224" s="110">
        <f>'6.ВС'!J176</f>
        <v>3059870</v>
      </c>
      <c r="K224" s="110">
        <f>'6.ВС'!K176</f>
        <v>0</v>
      </c>
      <c r="L224" s="110">
        <f>'6.ВС'!L176</f>
        <v>3059870</v>
      </c>
      <c r="M224" s="110">
        <f>'6.ВС'!M176</f>
        <v>0</v>
      </c>
      <c r="N224" s="110">
        <f>'6.ВС'!N176</f>
        <v>120169.3</v>
      </c>
      <c r="O224" s="110">
        <f>'6.ВС'!O176</f>
        <v>0</v>
      </c>
      <c r="P224" s="110">
        <f>'6.ВС'!P176</f>
        <v>120169.3</v>
      </c>
      <c r="Q224" s="110">
        <f>'6.ВС'!Q176</f>
        <v>0</v>
      </c>
      <c r="R224" s="110">
        <f>'6.ВС'!R176</f>
        <v>3180039.3</v>
      </c>
      <c r="S224" s="110">
        <f>'6.ВС'!S176</f>
        <v>0</v>
      </c>
      <c r="T224" s="110">
        <f>'6.ВС'!T176</f>
        <v>3180039.3</v>
      </c>
      <c r="U224" s="110">
        <f>'6.ВС'!U176</f>
        <v>0</v>
      </c>
      <c r="V224" s="110"/>
      <c r="W224" s="110"/>
      <c r="X224" s="110"/>
      <c r="Y224" s="110"/>
      <c r="Z224" s="110"/>
      <c r="AA224" s="110"/>
      <c r="AB224" s="110"/>
      <c r="AC224" s="110"/>
      <c r="AD224" s="110">
        <f>'6.ВС'!AE176</f>
        <v>3059870</v>
      </c>
      <c r="AE224" s="110">
        <f>'6.ВС'!AF176</f>
        <v>0</v>
      </c>
      <c r="AF224" s="110">
        <f>'6.ВС'!AG176</f>
        <v>3059870</v>
      </c>
      <c r="AG224" s="110">
        <f>'6.ВС'!AH176</f>
        <v>0</v>
      </c>
      <c r="AH224" s="110">
        <f>'6.ВС'!AI176</f>
        <v>0</v>
      </c>
      <c r="AI224" s="110">
        <f>'6.ВС'!AJ176</f>
        <v>0</v>
      </c>
      <c r="AJ224" s="110">
        <f>'6.ВС'!AK176</f>
        <v>0</v>
      </c>
      <c r="AK224" s="110">
        <f>'6.ВС'!AL176</f>
        <v>0</v>
      </c>
      <c r="AL224" s="110">
        <f>'6.ВС'!AM176</f>
        <v>3059870</v>
      </c>
      <c r="AM224" s="110">
        <f>'6.ВС'!AN176</f>
        <v>0</v>
      </c>
      <c r="AN224" s="110">
        <f>'6.ВС'!AO176</f>
        <v>3059870</v>
      </c>
      <c r="AO224" s="110">
        <f>'6.ВС'!AP176</f>
        <v>0</v>
      </c>
      <c r="AP224" s="110"/>
      <c r="AQ224" s="110">
        <f>'6.ВС'!AR176</f>
        <v>3059870</v>
      </c>
      <c r="AR224" s="110">
        <f>'6.ВС'!AS176</f>
        <v>0</v>
      </c>
      <c r="AS224" s="110">
        <f>'6.ВС'!AT176</f>
        <v>3059870</v>
      </c>
      <c r="AT224" s="110">
        <f>'6.ВС'!AU176</f>
        <v>0</v>
      </c>
      <c r="AU224" s="110">
        <f>'6.ВС'!AV176</f>
        <v>0</v>
      </c>
      <c r="AV224" s="110">
        <f>'6.ВС'!AW176</f>
        <v>0</v>
      </c>
      <c r="AW224" s="110">
        <f>'6.ВС'!AX176</f>
        <v>0</v>
      </c>
      <c r="AX224" s="110">
        <f>'6.ВС'!AY176</f>
        <v>0</v>
      </c>
      <c r="AY224" s="110">
        <f>'6.ВС'!AZ176</f>
        <v>3059870</v>
      </c>
      <c r="AZ224" s="110">
        <f>'6.ВС'!BA176</f>
        <v>0</v>
      </c>
      <c r="BA224" s="110">
        <f>'6.ВС'!BB176</f>
        <v>3059870</v>
      </c>
      <c r="BB224" s="110">
        <f>'6.ВС'!BC176</f>
        <v>0</v>
      </c>
    </row>
    <row r="225" spans="1:54" s="109" customFormat="1" ht="75.75" hidden="1" customHeight="1" x14ac:dyDescent="0.25">
      <c r="A225" s="158" t="s">
        <v>235</v>
      </c>
      <c r="B225" s="11">
        <v>51</v>
      </c>
      <c r="C225" s="11">
        <v>5</v>
      </c>
      <c r="D225" s="25" t="s">
        <v>82</v>
      </c>
      <c r="E225" s="11"/>
      <c r="F225" s="25"/>
      <c r="G225" s="25"/>
      <c r="H225" s="25"/>
      <c r="I225" s="25"/>
      <c r="J225" s="26">
        <f t="shared" ref="J225:BB225" si="249">J226</f>
        <v>8028768</v>
      </c>
      <c r="K225" s="26">
        <f t="shared" si="249"/>
        <v>8028768</v>
      </c>
      <c r="L225" s="26">
        <f t="shared" si="249"/>
        <v>0</v>
      </c>
      <c r="M225" s="26">
        <f t="shared" si="249"/>
        <v>0</v>
      </c>
      <c r="N225" s="26">
        <f t="shared" si="249"/>
        <v>0</v>
      </c>
      <c r="O225" s="26">
        <f t="shared" si="249"/>
        <v>0</v>
      </c>
      <c r="P225" s="26">
        <f t="shared" si="249"/>
        <v>0</v>
      </c>
      <c r="Q225" s="26">
        <f t="shared" si="249"/>
        <v>0</v>
      </c>
      <c r="R225" s="26">
        <f t="shared" si="249"/>
        <v>8028768</v>
      </c>
      <c r="S225" s="26">
        <f t="shared" si="249"/>
        <v>8028768</v>
      </c>
      <c r="T225" s="26">
        <f t="shared" si="249"/>
        <v>0</v>
      </c>
      <c r="U225" s="26">
        <f t="shared" si="249"/>
        <v>0</v>
      </c>
      <c r="V225" s="26"/>
      <c r="W225" s="26"/>
      <c r="X225" s="26"/>
      <c r="Y225" s="26"/>
      <c r="Z225" s="26"/>
      <c r="AA225" s="26"/>
      <c r="AB225" s="26"/>
      <c r="AC225" s="26"/>
      <c r="AD225" s="26">
        <f t="shared" si="249"/>
        <v>2007192</v>
      </c>
      <c r="AE225" s="26">
        <f t="shared" si="249"/>
        <v>2007192</v>
      </c>
      <c r="AF225" s="26">
        <f t="shared" si="249"/>
        <v>0</v>
      </c>
      <c r="AG225" s="26">
        <f t="shared" si="249"/>
        <v>0</v>
      </c>
      <c r="AH225" s="26">
        <f t="shared" si="249"/>
        <v>0</v>
      </c>
      <c r="AI225" s="26">
        <f t="shared" si="249"/>
        <v>0</v>
      </c>
      <c r="AJ225" s="26">
        <f t="shared" si="249"/>
        <v>0</v>
      </c>
      <c r="AK225" s="26">
        <f t="shared" si="249"/>
        <v>0</v>
      </c>
      <c r="AL225" s="26">
        <f t="shared" si="249"/>
        <v>2007192</v>
      </c>
      <c r="AM225" s="26">
        <f t="shared" si="249"/>
        <v>2007192</v>
      </c>
      <c r="AN225" s="26">
        <f t="shared" si="249"/>
        <v>0</v>
      </c>
      <c r="AO225" s="26">
        <f t="shared" si="249"/>
        <v>0</v>
      </c>
      <c r="AP225" s="26"/>
      <c r="AQ225" s="26">
        <f t="shared" si="249"/>
        <v>2007192</v>
      </c>
      <c r="AR225" s="26">
        <f t="shared" si="249"/>
        <v>2007192</v>
      </c>
      <c r="AS225" s="26">
        <f t="shared" si="249"/>
        <v>0</v>
      </c>
      <c r="AT225" s="26">
        <f t="shared" si="249"/>
        <v>0</v>
      </c>
      <c r="AU225" s="26">
        <f t="shared" si="249"/>
        <v>0</v>
      </c>
      <c r="AV225" s="26">
        <f t="shared" si="249"/>
        <v>0</v>
      </c>
      <c r="AW225" s="26">
        <f t="shared" si="249"/>
        <v>0</v>
      </c>
      <c r="AX225" s="26">
        <f t="shared" si="249"/>
        <v>0</v>
      </c>
      <c r="AY225" s="26">
        <f t="shared" si="249"/>
        <v>2007192</v>
      </c>
      <c r="AZ225" s="26">
        <f t="shared" si="249"/>
        <v>2007192</v>
      </c>
      <c r="BA225" s="26">
        <f t="shared" si="249"/>
        <v>0</v>
      </c>
      <c r="BB225" s="26">
        <f t="shared" si="249"/>
        <v>0</v>
      </c>
    </row>
    <row r="226" spans="1:54" s="109" customFormat="1" ht="28.5" hidden="1" x14ac:dyDescent="0.25">
      <c r="A226" s="158" t="s">
        <v>6</v>
      </c>
      <c r="B226" s="11">
        <v>51</v>
      </c>
      <c r="C226" s="11">
        <v>5</v>
      </c>
      <c r="D226" s="143" t="s">
        <v>82</v>
      </c>
      <c r="E226" s="11">
        <v>851</v>
      </c>
      <c r="F226" s="25"/>
      <c r="G226" s="90"/>
      <c r="H226" s="90"/>
      <c r="I226" s="25"/>
      <c r="J226" s="26">
        <f t="shared" ref="J226:AQ226" si="250">J227+J230</f>
        <v>8028768</v>
      </c>
      <c r="K226" s="26">
        <f t="shared" ref="K226:N226" si="251">K227+K230</f>
        <v>8028768</v>
      </c>
      <c r="L226" s="26">
        <f t="shared" si="251"/>
        <v>0</v>
      </c>
      <c r="M226" s="26">
        <f t="shared" si="251"/>
        <v>0</v>
      </c>
      <c r="N226" s="26">
        <f t="shared" si="251"/>
        <v>0</v>
      </c>
      <c r="O226" s="26">
        <f t="shared" ref="O226:U226" si="252">O227+O230</f>
        <v>0</v>
      </c>
      <c r="P226" s="26">
        <f t="shared" si="252"/>
        <v>0</v>
      </c>
      <c r="Q226" s="26">
        <f t="shared" si="252"/>
        <v>0</v>
      </c>
      <c r="R226" s="26">
        <f t="shared" si="252"/>
        <v>8028768</v>
      </c>
      <c r="S226" s="26">
        <f t="shared" si="252"/>
        <v>8028768</v>
      </c>
      <c r="T226" s="26">
        <f t="shared" si="252"/>
        <v>0</v>
      </c>
      <c r="U226" s="26">
        <f t="shared" si="252"/>
        <v>0</v>
      </c>
      <c r="V226" s="26"/>
      <c r="W226" s="26"/>
      <c r="X226" s="26"/>
      <c r="Y226" s="26"/>
      <c r="Z226" s="26"/>
      <c r="AA226" s="26"/>
      <c r="AB226" s="26"/>
      <c r="AC226" s="26"/>
      <c r="AD226" s="26">
        <f t="shared" si="250"/>
        <v>2007192</v>
      </c>
      <c r="AE226" s="26">
        <f t="shared" ref="AE226:AO226" si="253">AE227+AE230</f>
        <v>2007192</v>
      </c>
      <c r="AF226" s="26">
        <f t="shared" si="253"/>
        <v>0</v>
      </c>
      <c r="AG226" s="26">
        <f t="shared" si="253"/>
        <v>0</v>
      </c>
      <c r="AH226" s="26">
        <f t="shared" si="253"/>
        <v>0</v>
      </c>
      <c r="AI226" s="26">
        <f t="shared" si="253"/>
        <v>0</v>
      </c>
      <c r="AJ226" s="26">
        <f t="shared" si="253"/>
        <v>0</v>
      </c>
      <c r="AK226" s="26">
        <f t="shared" si="253"/>
        <v>0</v>
      </c>
      <c r="AL226" s="26">
        <f t="shared" si="253"/>
        <v>2007192</v>
      </c>
      <c r="AM226" s="26">
        <f t="shared" si="253"/>
        <v>2007192</v>
      </c>
      <c r="AN226" s="26">
        <f t="shared" si="253"/>
        <v>0</v>
      </c>
      <c r="AO226" s="26">
        <f t="shared" si="253"/>
        <v>0</v>
      </c>
      <c r="AP226" s="26"/>
      <c r="AQ226" s="26">
        <f t="shared" si="250"/>
        <v>2007192</v>
      </c>
      <c r="AR226" s="26">
        <f t="shared" ref="AR226:BB226" si="254">AR227+AR230</f>
        <v>2007192</v>
      </c>
      <c r="AS226" s="26">
        <f t="shared" si="254"/>
        <v>0</v>
      </c>
      <c r="AT226" s="26">
        <f t="shared" si="254"/>
        <v>0</v>
      </c>
      <c r="AU226" s="26">
        <f t="shared" si="254"/>
        <v>0</v>
      </c>
      <c r="AV226" s="26">
        <f t="shared" si="254"/>
        <v>0</v>
      </c>
      <c r="AW226" s="26">
        <f t="shared" si="254"/>
        <v>0</v>
      </c>
      <c r="AX226" s="26">
        <f t="shared" si="254"/>
        <v>0</v>
      </c>
      <c r="AY226" s="26">
        <f t="shared" si="254"/>
        <v>2007192</v>
      </c>
      <c r="AZ226" s="26">
        <f t="shared" si="254"/>
        <v>2007192</v>
      </c>
      <c r="BA226" s="26">
        <f t="shared" si="254"/>
        <v>0</v>
      </c>
      <c r="BB226" s="26">
        <f t="shared" si="254"/>
        <v>0</v>
      </c>
    </row>
    <row r="227" spans="1:54" s="109" customFormat="1" ht="105" hidden="1" x14ac:dyDescent="0.25">
      <c r="A227" s="155" t="s">
        <v>236</v>
      </c>
      <c r="B227" s="120">
        <v>51</v>
      </c>
      <c r="C227" s="120">
        <v>5</v>
      </c>
      <c r="D227" s="143" t="s">
        <v>82</v>
      </c>
      <c r="E227" s="120">
        <v>851</v>
      </c>
      <c r="F227" s="148" t="s">
        <v>122</v>
      </c>
      <c r="G227" s="148" t="s">
        <v>13</v>
      </c>
      <c r="H227" s="148" t="s">
        <v>237</v>
      </c>
      <c r="I227" s="148"/>
      <c r="J227" s="113">
        <f t="shared" ref="J227:BB228" si="255">J228</f>
        <v>0</v>
      </c>
      <c r="K227" s="113">
        <f t="shared" si="255"/>
        <v>0</v>
      </c>
      <c r="L227" s="113">
        <f t="shared" si="255"/>
        <v>0</v>
      </c>
      <c r="M227" s="113">
        <f t="shared" si="255"/>
        <v>0</v>
      </c>
      <c r="N227" s="113">
        <f t="shared" si="255"/>
        <v>0</v>
      </c>
      <c r="O227" s="113">
        <f t="shared" si="255"/>
        <v>0</v>
      </c>
      <c r="P227" s="113">
        <f t="shared" si="255"/>
        <v>0</v>
      </c>
      <c r="Q227" s="113">
        <f t="shared" si="255"/>
        <v>0</v>
      </c>
      <c r="R227" s="113">
        <f t="shared" si="255"/>
        <v>0</v>
      </c>
      <c r="S227" s="113">
        <f t="shared" si="255"/>
        <v>0</v>
      </c>
      <c r="T227" s="113">
        <f t="shared" si="255"/>
        <v>0</v>
      </c>
      <c r="U227" s="113">
        <f t="shared" si="255"/>
        <v>0</v>
      </c>
      <c r="V227" s="113"/>
      <c r="W227" s="113"/>
      <c r="X227" s="113"/>
      <c r="Y227" s="113"/>
      <c r="Z227" s="113"/>
      <c r="AA227" s="113"/>
      <c r="AB227" s="113"/>
      <c r="AC227" s="113"/>
      <c r="AD227" s="113">
        <f t="shared" si="255"/>
        <v>0</v>
      </c>
      <c r="AE227" s="113">
        <f t="shared" si="255"/>
        <v>0</v>
      </c>
      <c r="AF227" s="113">
        <f t="shared" si="255"/>
        <v>0</v>
      </c>
      <c r="AG227" s="113">
        <f t="shared" si="255"/>
        <v>0</v>
      </c>
      <c r="AH227" s="113">
        <f t="shared" si="255"/>
        <v>0</v>
      </c>
      <c r="AI227" s="113">
        <f t="shared" si="255"/>
        <v>0</v>
      </c>
      <c r="AJ227" s="113">
        <f t="shared" si="255"/>
        <v>0</v>
      </c>
      <c r="AK227" s="113">
        <f t="shared" si="255"/>
        <v>0</v>
      </c>
      <c r="AL227" s="113">
        <f t="shared" si="255"/>
        <v>0</v>
      </c>
      <c r="AM227" s="113">
        <f t="shared" si="255"/>
        <v>0</v>
      </c>
      <c r="AN227" s="113">
        <f t="shared" si="255"/>
        <v>0</v>
      </c>
      <c r="AO227" s="113">
        <f t="shared" si="255"/>
        <v>0</v>
      </c>
      <c r="AP227" s="113"/>
      <c r="AQ227" s="113">
        <f t="shared" si="255"/>
        <v>0</v>
      </c>
      <c r="AR227" s="113">
        <f t="shared" si="255"/>
        <v>0</v>
      </c>
      <c r="AS227" s="113">
        <f t="shared" si="255"/>
        <v>0</v>
      </c>
      <c r="AT227" s="113">
        <f t="shared" si="255"/>
        <v>0</v>
      </c>
      <c r="AU227" s="113">
        <f t="shared" si="255"/>
        <v>0</v>
      </c>
      <c r="AV227" s="113">
        <f t="shared" si="255"/>
        <v>0</v>
      </c>
      <c r="AW227" s="113">
        <f t="shared" si="255"/>
        <v>0</v>
      </c>
      <c r="AX227" s="113">
        <f t="shared" si="255"/>
        <v>0</v>
      </c>
      <c r="AY227" s="113">
        <f t="shared" si="255"/>
        <v>0</v>
      </c>
      <c r="AZ227" s="113">
        <f t="shared" si="255"/>
        <v>0</v>
      </c>
      <c r="BA227" s="113">
        <f t="shared" si="255"/>
        <v>0</v>
      </c>
      <c r="BB227" s="113">
        <f t="shared" si="255"/>
        <v>0</v>
      </c>
    </row>
    <row r="228" spans="1:54" s="12" customFormat="1" ht="45" hidden="1" x14ac:dyDescent="0.25">
      <c r="A228" s="35" t="s">
        <v>92</v>
      </c>
      <c r="B228" s="120">
        <v>51</v>
      </c>
      <c r="C228" s="120">
        <v>5</v>
      </c>
      <c r="D228" s="148" t="s">
        <v>82</v>
      </c>
      <c r="E228" s="120">
        <v>851</v>
      </c>
      <c r="F228" s="148" t="s">
        <v>122</v>
      </c>
      <c r="G228" s="148" t="s">
        <v>13</v>
      </c>
      <c r="H228" s="148" t="s">
        <v>237</v>
      </c>
      <c r="I228" s="148" t="s">
        <v>93</v>
      </c>
      <c r="J228" s="113">
        <f t="shared" si="255"/>
        <v>0</v>
      </c>
      <c r="K228" s="113">
        <f t="shared" si="255"/>
        <v>0</v>
      </c>
      <c r="L228" s="113">
        <f t="shared" si="255"/>
        <v>0</v>
      </c>
      <c r="M228" s="113">
        <f t="shared" si="255"/>
        <v>0</v>
      </c>
      <c r="N228" s="113">
        <f t="shared" si="255"/>
        <v>0</v>
      </c>
      <c r="O228" s="113">
        <f t="shared" si="255"/>
        <v>0</v>
      </c>
      <c r="P228" s="113">
        <f t="shared" si="255"/>
        <v>0</v>
      </c>
      <c r="Q228" s="113">
        <f t="shared" si="255"/>
        <v>0</v>
      </c>
      <c r="R228" s="113">
        <f t="shared" si="255"/>
        <v>0</v>
      </c>
      <c r="S228" s="113">
        <f t="shared" si="255"/>
        <v>0</v>
      </c>
      <c r="T228" s="113">
        <f t="shared" si="255"/>
        <v>0</v>
      </c>
      <c r="U228" s="113">
        <f t="shared" si="255"/>
        <v>0</v>
      </c>
      <c r="V228" s="113"/>
      <c r="W228" s="113"/>
      <c r="X228" s="113"/>
      <c r="Y228" s="113"/>
      <c r="Z228" s="113"/>
      <c r="AA228" s="113"/>
      <c r="AB228" s="113"/>
      <c r="AC228" s="113"/>
      <c r="AD228" s="113">
        <f t="shared" si="255"/>
        <v>0</v>
      </c>
      <c r="AE228" s="113">
        <f t="shared" si="255"/>
        <v>0</v>
      </c>
      <c r="AF228" s="113">
        <f t="shared" si="255"/>
        <v>0</v>
      </c>
      <c r="AG228" s="113">
        <f t="shared" si="255"/>
        <v>0</v>
      </c>
      <c r="AH228" s="113">
        <f t="shared" si="255"/>
        <v>0</v>
      </c>
      <c r="AI228" s="113">
        <f t="shared" si="255"/>
        <v>0</v>
      </c>
      <c r="AJ228" s="113">
        <f t="shared" si="255"/>
        <v>0</v>
      </c>
      <c r="AK228" s="113">
        <f t="shared" si="255"/>
        <v>0</v>
      </c>
      <c r="AL228" s="113">
        <f t="shared" si="255"/>
        <v>0</v>
      </c>
      <c r="AM228" s="113">
        <f t="shared" si="255"/>
        <v>0</v>
      </c>
      <c r="AN228" s="113">
        <f t="shared" si="255"/>
        <v>0</v>
      </c>
      <c r="AO228" s="113">
        <f t="shared" si="255"/>
        <v>0</v>
      </c>
      <c r="AP228" s="113"/>
      <c r="AQ228" s="113">
        <f t="shared" si="255"/>
        <v>0</v>
      </c>
      <c r="AR228" s="113">
        <f t="shared" si="255"/>
        <v>0</v>
      </c>
      <c r="AS228" s="113">
        <f t="shared" si="255"/>
        <v>0</v>
      </c>
      <c r="AT228" s="113">
        <f t="shared" si="255"/>
        <v>0</v>
      </c>
      <c r="AU228" s="113">
        <f t="shared" si="255"/>
        <v>0</v>
      </c>
      <c r="AV228" s="113">
        <f t="shared" si="255"/>
        <v>0</v>
      </c>
      <c r="AW228" s="113">
        <f t="shared" si="255"/>
        <v>0</v>
      </c>
      <c r="AX228" s="113">
        <f t="shared" si="255"/>
        <v>0</v>
      </c>
      <c r="AY228" s="113">
        <f t="shared" si="255"/>
        <v>0</v>
      </c>
      <c r="AZ228" s="113">
        <f t="shared" si="255"/>
        <v>0</v>
      </c>
      <c r="BA228" s="113">
        <f t="shared" si="255"/>
        <v>0</v>
      </c>
      <c r="BB228" s="113">
        <f t="shared" si="255"/>
        <v>0</v>
      </c>
    </row>
    <row r="229" spans="1:54" s="109" customFormat="1" hidden="1" x14ac:dyDescent="0.25">
      <c r="A229" s="35" t="s">
        <v>94</v>
      </c>
      <c r="B229" s="120">
        <v>51</v>
      </c>
      <c r="C229" s="120">
        <v>5</v>
      </c>
      <c r="D229" s="148" t="s">
        <v>82</v>
      </c>
      <c r="E229" s="120">
        <v>851</v>
      </c>
      <c r="F229" s="148" t="s">
        <v>122</v>
      </c>
      <c r="G229" s="148" t="s">
        <v>13</v>
      </c>
      <c r="H229" s="148" t="s">
        <v>237</v>
      </c>
      <c r="I229" s="148" t="s">
        <v>95</v>
      </c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</row>
    <row r="230" spans="1:54" s="109" customFormat="1" ht="91.5" hidden="1" customHeight="1" x14ac:dyDescent="0.25">
      <c r="A230" s="155" t="s">
        <v>326</v>
      </c>
      <c r="B230" s="120">
        <v>51</v>
      </c>
      <c r="C230" s="120">
        <v>5</v>
      </c>
      <c r="D230" s="143" t="s">
        <v>82</v>
      </c>
      <c r="E230" s="120">
        <v>851</v>
      </c>
      <c r="F230" s="148" t="s">
        <v>122</v>
      </c>
      <c r="G230" s="148" t="s">
        <v>13</v>
      </c>
      <c r="H230" s="148" t="s">
        <v>238</v>
      </c>
      <c r="I230" s="148"/>
      <c r="J230" s="110">
        <f t="shared" ref="J230:BB231" si="256">J231</f>
        <v>8028768</v>
      </c>
      <c r="K230" s="110">
        <f t="shared" si="256"/>
        <v>8028768</v>
      </c>
      <c r="L230" s="110">
        <f t="shared" si="256"/>
        <v>0</v>
      </c>
      <c r="M230" s="110">
        <f t="shared" si="256"/>
        <v>0</v>
      </c>
      <c r="N230" s="110">
        <f t="shared" si="256"/>
        <v>0</v>
      </c>
      <c r="O230" s="110">
        <f t="shared" si="256"/>
        <v>0</v>
      </c>
      <c r="P230" s="110">
        <f t="shared" si="256"/>
        <v>0</v>
      </c>
      <c r="Q230" s="110">
        <f t="shared" si="256"/>
        <v>0</v>
      </c>
      <c r="R230" s="110">
        <f t="shared" si="256"/>
        <v>8028768</v>
      </c>
      <c r="S230" s="110">
        <f t="shared" si="256"/>
        <v>8028768</v>
      </c>
      <c r="T230" s="110">
        <f t="shared" si="256"/>
        <v>0</v>
      </c>
      <c r="U230" s="110">
        <f t="shared" si="256"/>
        <v>0</v>
      </c>
      <c r="V230" s="110"/>
      <c r="W230" s="110"/>
      <c r="X230" s="110"/>
      <c r="Y230" s="110"/>
      <c r="Z230" s="110"/>
      <c r="AA230" s="110"/>
      <c r="AB230" s="110"/>
      <c r="AC230" s="110"/>
      <c r="AD230" s="110">
        <f t="shared" si="256"/>
        <v>2007192</v>
      </c>
      <c r="AE230" s="110">
        <f t="shared" si="256"/>
        <v>2007192</v>
      </c>
      <c r="AF230" s="110">
        <f t="shared" si="256"/>
        <v>0</v>
      </c>
      <c r="AG230" s="110">
        <f t="shared" si="256"/>
        <v>0</v>
      </c>
      <c r="AH230" s="110">
        <f t="shared" si="256"/>
        <v>0</v>
      </c>
      <c r="AI230" s="110">
        <f t="shared" si="256"/>
        <v>0</v>
      </c>
      <c r="AJ230" s="110">
        <f t="shared" si="256"/>
        <v>0</v>
      </c>
      <c r="AK230" s="110">
        <f t="shared" si="256"/>
        <v>0</v>
      </c>
      <c r="AL230" s="110">
        <f t="shared" si="256"/>
        <v>2007192</v>
      </c>
      <c r="AM230" s="110">
        <f t="shared" si="256"/>
        <v>2007192</v>
      </c>
      <c r="AN230" s="110">
        <f t="shared" si="256"/>
        <v>0</v>
      </c>
      <c r="AO230" s="110">
        <f t="shared" si="256"/>
        <v>0</v>
      </c>
      <c r="AP230" s="110"/>
      <c r="AQ230" s="110">
        <f t="shared" si="256"/>
        <v>2007192</v>
      </c>
      <c r="AR230" s="110">
        <f t="shared" si="256"/>
        <v>2007192</v>
      </c>
      <c r="AS230" s="110">
        <f t="shared" si="256"/>
        <v>0</v>
      </c>
      <c r="AT230" s="110">
        <f t="shared" si="256"/>
        <v>0</v>
      </c>
      <c r="AU230" s="110">
        <f t="shared" si="256"/>
        <v>0</v>
      </c>
      <c r="AV230" s="110">
        <f t="shared" si="256"/>
        <v>0</v>
      </c>
      <c r="AW230" s="110">
        <f t="shared" si="256"/>
        <v>0</v>
      </c>
      <c r="AX230" s="110">
        <f t="shared" si="256"/>
        <v>0</v>
      </c>
      <c r="AY230" s="110">
        <f t="shared" si="256"/>
        <v>2007192</v>
      </c>
      <c r="AZ230" s="110">
        <f t="shared" si="256"/>
        <v>2007192</v>
      </c>
      <c r="BA230" s="110">
        <f t="shared" si="256"/>
        <v>0</v>
      </c>
      <c r="BB230" s="110">
        <f t="shared" si="256"/>
        <v>0</v>
      </c>
    </row>
    <row r="231" spans="1:54" s="109" customFormat="1" ht="45" hidden="1" x14ac:dyDescent="0.25">
      <c r="A231" s="35" t="s">
        <v>92</v>
      </c>
      <c r="B231" s="120">
        <v>51</v>
      </c>
      <c r="C231" s="120">
        <v>5</v>
      </c>
      <c r="D231" s="148" t="s">
        <v>82</v>
      </c>
      <c r="E231" s="120">
        <v>851</v>
      </c>
      <c r="F231" s="148" t="s">
        <v>122</v>
      </c>
      <c r="G231" s="148" t="s">
        <v>13</v>
      </c>
      <c r="H231" s="148" t="s">
        <v>238</v>
      </c>
      <c r="I231" s="148" t="s">
        <v>93</v>
      </c>
      <c r="J231" s="113">
        <f t="shared" si="256"/>
        <v>8028768</v>
      </c>
      <c r="K231" s="113">
        <f t="shared" si="256"/>
        <v>8028768</v>
      </c>
      <c r="L231" s="113">
        <f t="shared" si="256"/>
        <v>0</v>
      </c>
      <c r="M231" s="113">
        <f t="shared" si="256"/>
        <v>0</v>
      </c>
      <c r="N231" s="113">
        <f t="shared" si="256"/>
        <v>0</v>
      </c>
      <c r="O231" s="113">
        <f t="shared" si="256"/>
        <v>0</v>
      </c>
      <c r="P231" s="113">
        <f t="shared" si="256"/>
        <v>0</v>
      </c>
      <c r="Q231" s="113">
        <f t="shared" si="256"/>
        <v>0</v>
      </c>
      <c r="R231" s="113">
        <f t="shared" si="256"/>
        <v>8028768</v>
      </c>
      <c r="S231" s="113">
        <f t="shared" si="256"/>
        <v>8028768</v>
      </c>
      <c r="T231" s="113">
        <f t="shared" si="256"/>
        <v>0</v>
      </c>
      <c r="U231" s="113">
        <f t="shared" si="256"/>
        <v>0</v>
      </c>
      <c r="V231" s="113"/>
      <c r="W231" s="113"/>
      <c r="X231" s="113"/>
      <c r="Y231" s="113"/>
      <c r="Z231" s="113"/>
      <c r="AA231" s="113"/>
      <c r="AB231" s="113"/>
      <c r="AC231" s="113"/>
      <c r="AD231" s="113">
        <f t="shared" si="256"/>
        <v>2007192</v>
      </c>
      <c r="AE231" s="113">
        <f t="shared" si="256"/>
        <v>2007192</v>
      </c>
      <c r="AF231" s="113">
        <f t="shared" si="256"/>
        <v>0</v>
      </c>
      <c r="AG231" s="113">
        <f t="shared" si="256"/>
        <v>0</v>
      </c>
      <c r="AH231" s="113">
        <f t="shared" si="256"/>
        <v>0</v>
      </c>
      <c r="AI231" s="113">
        <f t="shared" si="256"/>
        <v>0</v>
      </c>
      <c r="AJ231" s="113">
        <f t="shared" si="256"/>
        <v>0</v>
      </c>
      <c r="AK231" s="113">
        <f t="shared" si="256"/>
        <v>0</v>
      </c>
      <c r="AL231" s="113">
        <f t="shared" si="256"/>
        <v>2007192</v>
      </c>
      <c r="AM231" s="113">
        <f t="shared" si="256"/>
        <v>2007192</v>
      </c>
      <c r="AN231" s="113">
        <f t="shared" si="256"/>
        <v>0</v>
      </c>
      <c r="AO231" s="113">
        <f t="shared" si="256"/>
        <v>0</v>
      </c>
      <c r="AP231" s="113"/>
      <c r="AQ231" s="113">
        <f t="shared" si="256"/>
        <v>2007192</v>
      </c>
      <c r="AR231" s="113">
        <f t="shared" si="256"/>
        <v>2007192</v>
      </c>
      <c r="AS231" s="113">
        <f t="shared" si="256"/>
        <v>0</v>
      </c>
      <c r="AT231" s="113">
        <f t="shared" si="256"/>
        <v>0</v>
      </c>
      <c r="AU231" s="113">
        <f t="shared" si="256"/>
        <v>0</v>
      </c>
      <c r="AV231" s="113">
        <f t="shared" si="256"/>
        <v>0</v>
      </c>
      <c r="AW231" s="113">
        <f t="shared" si="256"/>
        <v>0</v>
      </c>
      <c r="AX231" s="113">
        <f t="shared" si="256"/>
        <v>0</v>
      </c>
      <c r="AY231" s="113">
        <f t="shared" si="256"/>
        <v>2007192</v>
      </c>
      <c r="AZ231" s="113">
        <f t="shared" si="256"/>
        <v>2007192</v>
      </c>
      <c r="BA231" s="113">
        <f t="shared" si="256"/>
        <v>0</v>
      </c>
      <c r="BB231" s="113">
        <f t="shared" si="256"/>
        <v>0</v>
      </c>
    </row>
    <row r="232" spans="1:54" s="109" customFormat="1" hidden="1" x14ac:dyDescent="0.25">
      <c r="A232" s="35" t="s">
        <v>94</v>
      </c>
      <c r="B232" s="120">
        <v>51</v>
      </c>
      <c r="C232" s="120">
        <v>5</v>
      </c>
      <c r="D232" s="148" t="s">
        <v>82</v>
      </c>
      <c r="E232" s="120">
        <v>851</v>
      </c>
      <c r="F232" s="148" t="s">
        <v>122</v>
      </c>
      <c r="G232" s="148" t="s">
        <v>13</v>
      </c>
      <c r="H232" s="148" t="s">
        <v>238</v>
      </c>
      <c r="I232" s="148" t="s">
        <v>95</v>
      </c>
      <c r="J232" s="113">
        <f>'6.ВС'!J184</f>
        <v>8028768</v>
      </c>
      <c r="K232" s="113">
        <f>'6.ВС'!K184</f>
        <v>8028768</v>
      </c>
      <c r="L232" s="113">
        <f>'6.ВС'!L184</f>
        <v>0</v>
      </c>
      <c r="M232" s="113">
        <f>'6.ВС'!M184</f>
        <v>0</v>
      </c>
      <c r="N232" s="113">
        <f>'6.ВС'!N184</f>
        <v>0</v>
      </c>
      <c r="O232" s="113">
        <f>'6.ВС'!O184</f>
        <v>0</v>
      </c>
      <c r="P232" s="113">
        <f>'6.ВС'!P184</f>
        <v>0</v>
      </c>
      <c r="Q232" s="113">
        <f>'6.ВС'!Q184</f>
        <v>0</v>
      </c>
      <c r="R232" s="113">
        <f>'6.ВС'!R184</f>
        <v>8028768</v>
      </c>
      <c r="S232" s="113">
        <f>'6.ВС'!S184</f>
        <v>8028768</v>
      </c>
      <c r="T232" s="113">
        <f>'6.ВС'!T184</f>
        <v>0</v>
      </c>
      <c r="U232" s="113">
        <f>'6.ВС'!U184</f>
        <v>0</v>
      </c>
      <c r="V232" s="113"/>
      <c r="W232" s="113"/>
      <c r="X232" s="113"/>
      <c r="Y232" s="113"/>
      <c r="Z232" s="113"/>
      <c r="AA232" s="113"/>
      <c r="AB232" s="113"/>
      <c r="AC232" s="113"/>
      <c r="AD232" s="113">
        <f>'6.ВС'!AE184</f>
        <v>2007192</v>
      </c>
      <c r="AE232" s="113">
        <f>'6.ВС'!AF184</f>
        <v>2007192</v>
      </c>
      <c r="AF232" s="113">
        <f>'6.ВС'!AG184</f>
        <v>0</v>
      </c>
      <c r="AG232" s="113">
        <f>'6.ВС'!AH184</f>
        <v>0</v>
      </c>
      <c r="AH232" s="113">
        <f>'6.ВС'!AI184</f>
        <v>0</v>
      </c>
      <c r="AI232" s="113">
        <f>'6.ВС'!AJ184</f>
        <v>0</v>
      </c>
      <c r="AJ232" s="113">
        <f>'6.ВС'!AK184</f>
        <v>0</v>
      </c>
      <c r="AK232" s="113">
        <f>'6.ВС'!AL184</f>
        <v>0</v>
      </c>
      <c r="AL232" s="113">
        <f>'6.ВС'!AM184</f>
        <v>2007192</v>
      </c>
      <c r="AM232" s="113">
        <f>'6.ВС'!AN184</f>
        <v>2007192</v>
      </c>
      <c r="AN232" s="113">
        <f>'6.ВС'!AO184</f>
        <v>0</v>
      </c>
      <c r="AO232" s="113">
        <f>'6.ВС'!AP184</f>
        <v>0</v>
      </c>
      <c r="AP232" s="113"/>
      <c r="AQ232" s="113">
        <f>'6.ВС'!AR184</f>
        <v>2007192</v>
      </c>
      <c r="AR232" s="113">
        <f>'6.ВС'!AS184</f>
        <v>2007192</v>
      </c>
      <c r="AS232" s="113">
        <f>'6.ВС'!AT184</f>
        <v>0</v>
      </c>
      <c r="AT232" s="113">
        <f>'6.ВС'!AU184</f>
        <v>0</v>
      </c>
      <c r="AU232" s="113">
        <f>'6.ВС'!AV184</f>
        <v>0</v>
      </c>
      <c r="AV232" s="113">
        <f>'6.ВС'!AW184</f>
        <v>0</v>
      </c>
      <c r="AW232" s="113">
        <f>'6.ВС'!AX184</f>
        <v>0</v>
      </c>
      <c r="AX232" s="113">
        <f>'6.ВС'!AY184</f>
        <v>0</v>
      </c>
      <c r="AY232" s="113">
        <f>'6.ВС'!AZ184</f>
        <v>2007192</v>
      </c>
      <c r="AZ232" s="113">
        <f>'6.ВС'!BA184</f>
        <v>2007192</v>
      </c>
      <c r="BA232" s="113">
        <f>'6.ВС'!BB184</f>
        <v>0</v>
      </c>
      <c r="BB232" s="113">
        <f>'6.ВС'!BC184</f>
        <v>0</v>
      </c>
    </row>
    <row r="233" spans="1:54" s="12" customFormat="1" ht="43.5" hidden="1" customHeight="1" x14ac:dyDescent="0.25">
      <c r="A233" s="158" t="s">
        <v>377</v>
      </c>
      <c r="B233" s="11">
        <v>51</v>
      </c>
      <c r="C233" s="11">
        <v>6</v>
      </c>
      <c r="D233" s="90"/>
      <c r="E233" s="11"/>
      <c r="F233" s="25"/>
      <c r="G233" s="90"/>
      <c r="H233" s="90"/>
      <c r="I233" s="25"/>
      <c r="J233" s="26">
        <f t="shared" ref="J233:AQ233" si="257">J235</f>
        <v>2682338.4</v>
      </c>
      <c r="K233" s="26">
        <f t="shared" ref="K233:N233" si="258">K235</f>
        <v>1915956</v>
      </c>
      <c r="L233" s="26">
        <f t="shared" si="258"/>
        <v>766382.4</v>
      </c>
      <c r="M233" s="26">
        <f t="shared" si="258"/>
        <v>0</v>
      </c>
      <c r="N233" s="26">
        <f t="shared" si="258"/>
        <v>0</v>
      </c>
      <c r="O233" s="26">
        <f t="shared" ref="O233:U233" si="259">O235</f>
        <v>0</v>
      </c>
      <c r="P233" s="26">
        <f t="shared" si="259"/>
        <v>0</v>
      </c>
      <c r="Q233" s="26">
        <f t="shared" si="259"/>
        <v>0</v>
      </c>
      <c r="R233" s="26">
        <f t="shared" si="259"/>
        <v>2682338.4</v>
      </c>
      <c r="S233" s="26">
        <f t="shared" si="259"/>
        <v>1915956</v>
      </c>
      <c r="T233" s="26">
        <f t="shared" si="259"/>
        <v>766382.4</v>
      </c>
      <c r="U233" s="26">
        <f t="shared" si="259"/>
        <v>0</v>
      </c>
      <c r="V233" s="26"/>
      <c r="W233" s="26"/>
      <c r="X233" s="26"/>
      <c r="Y233" s="26"/>
      <c r="Z233" s="26"/>
      <c r="AA233" s="26"/>
      <c r="AB233" s="26"/>
      <c r="AC233" s="26"/>
      <c r="AD233" s="26">
        <f t="shared" si="257"/>
        <v>2682338.4</v>
      </c>
      <c r="AE233" s="26">
        <f t="shared" ref="AE233:AO233" si="260">AE235</f>
        <v>1915956</v>
      </c>
      <c r="AF233" s="26">
        <f t="shared" si="260"/>
        <v>766382.4</v>
      </c>
      <c r="AG233" s="26">
        <f t="shared" si="260"/>
        <v>0</v>
      </c>
      <c r="AH233" s="26">
        <f t="shared" si="260"/>
        <v>0</v>
      </c>
      <c r="AI233" s="26">
        <f t="shared" si="260"/>
        <v>0</v>
      </c>
      <c r="AJ233" s="26">
        <f t="shared" si="260"/>
        <v>0</v>
      </c>
      <c r="AK233" s="26">
        <f t="shared" si="260"/>
        <v>0</v>
      </c>
      <c r="AL233" s="26">
        <f t="shared" si="260"/>
        <v>2682338.4</v>
      </c>
      <c r="AM233" s="26">
        <f t="shared" si="260"/>
        <v>1915956</v>
      </c>
      <c r="AN233" s="26">
        <f t="shared" si="260"/>
        <v>766382.4</v>
      </c>
      <c r="AO233" s="26">
        <f t="shared" si="260"/>
        <v>0</v>
      </c>
      <c r="AP233" s="26"/>
      <c r="AQ233" s="26">
        <f t="shared" si="257"/>
        <v>2682338.4</v>
      </c>
      <c r="AR233" s="26">
        <f t="shared" ref="AR233:BB233" si="261">AR235</f>
        <v>1915956</v>
      </c>
      <c r="AS233" s="26">
        <f t="shared" si="261"/>
        <v>766382.4</v>
      </c>
      <c r="AT233" s="26">
        <f t="shared" si="261"/>
        <v>0</v>
      </c>
      <c r="AU233" s="26">
        <f t="shared" si="261"/>
        <v>0</v>
      </c>
      <c r="AV233" s="26">
        <f t="shared" si="261"/>
        <v>0</v>
      </c>
      <c r="AW233" s="26">
        <f t="shared" si="261"/>
        <v>0</v>
      </c>
      <c r="AX233" s="26">
        <f t="shared" si="261"/>
        <v>0</v>
      </c>
      <c r="AY233" s="26">
        <f t="shared" si="261"/>
        <v>2682338.4</v>
      </c>
      <c r="AZ233" s="26">
        <f t="shared" si="261"/>
        <v>1915956</v>
      </c>
      <c r="BA233" s="26">
        <f t="shared" si="261"/>
        <v>766382.4</v>
      </c>
      <c r="BB233" s="26">
        <f t="shared" si="261"/>
        <v>0</v>
      </c>
    </row>
    <row r="234" spans="1:54" s="109" customFormat="1" ht="46.5" hidden="1" customHeight="1" x14ac:dyDescent="0.25">
      <c r="A234" s="158" t="s">
        <v>239</v>
      </c>
      <c r="B234" s="11">
        <v>51</v>
      </c>
      <c r="C234" s="11">
        <v>6</v>
      </c>
      <c r="D234" s="90" t="s">
        <v>139</v>
      </c>
      <c r="E234" s="11"/>
      <c r="F234" s="25"/>
      <c r="G234" s="90"/>
      <c r="H234" s="90"/>
      <c r="I234" s="25"/>
      <c r="J234" s="26">
        <f t="shared" ref="J234:BB235" si="262">J235</f>
        <v>2682338.4</v>
      </c>
      <c r="K234" s="26">
        <f t="shared" si="262"/>
        <v>1915956</v>
      </c>
      <c r="L234" s="26">
        <f t="shared" si="262"/>
        <v>766382.4</v>
      </c>
      <c r="M234" s="26">
        <f t="shared" si="262"/>
        <v>0</v>
      </c>
      <c r="N234" s="26">
        <f t="shared" si="262"/>
        <v>0</v>
      </c>
      <c r="O234" s="26">
        <f t="shared" si="262"/>
        <v>0</v>
      </c>
      <c r="P234" s="26">
        <f t="shared" si="262"/>
        <v>0</v>
      </c>
      <c r="Q234" s="26">
        <f t="shared" si="262"/>
        <v>0</v>
      </c>
      <c r="R234" s="26">
        <f t="shared" si="262"/>
        <v>2682338.4</v>
      </c>
      <c r="S234" s="26">
        <f t="shared" si="262"/>
        <v>1915956</v>
      </c>
      <c r="T234" s="26">
        <f t="shared" si="262"/>
        <v>766382.4</v>
      </c>
      <c r="U234" s="26">
        <f t="shared" si="262"/>
        <v>0</v>
      </c>
      <c r="V234" s="26"/>
      <c r="W234" s="26"/>
      <c r="X234" s="26"/>
      <c r="Y234" s="26"/>
      <c r="Z234" s="26"/>
      <c r="AA234" s="26"/>
      <c r="AB234" s="26"/>
      <c r="AC234" s="26"/>
      <c r="AD234" s="26">
        <f t="shared" si="262"/>
        <v>2682338.4</v>
      </c>
      <c r="AE234" s="26">
        <f t="shared" si="262"/>
        <v>1915956</v>
      </c>
      <c r="AF234" s="26">
        <f t="shared" si="262"/>
        <v>766382.4</v>
      </c>
      <c r="AG234" s="26">
        <f t="shared" si="262"/>
        <v>0</v>
      </c>
      <c r="AH234" s="26">
        <f t="shared" si="262"/>
        <v>0</v>
      </c>
      <c r="AI234" s="26">
        <f t="shared" si="262"/>
        <v>0</v>
      </c>
      <c r="AJ234" s="26">
        <f t="shared" si="262"/>
        <v>0</v>
      </c>
      <c r="AK234" s="26">
        <f t="shared" si="262"/>
        <v>0</v>
      </c>
      <c r="AL234" s="26">
        <f t="shared" si="262"/>
        <v>2682338.4</v>
      </c>
      <c r="AM234" s="26">
        <f t="shared" si="262"/>
        <v>1915956</v>
      </c>
      <c r="AN234" s="26">
        <f t="shared" si="262"/>
        <v>766382.4</v>
      </c>
      <c r="AO234" s="26">
        <f t="shared" si="262"/>
        <v>0</v>
      </c>
      <c r="AP234" s="26"/>
      <c r="AQ234" s="26">
        <f t="shared" si="262"/>
        <v>2682338.4</v>
      </c>
      <c r="AR234" s="26">
        <f t="shared" si="262"/>
        <v>1915956</v>
      </c>
      <c r="AS234" s="26">
        <f t="shared" si="262"/>
        <v>766382.4</v>
      </c>
      <c r="AT234" s="26">
        <f t="shared" si="262"/>
        <v>0</v>
      </c>
      <c r="AU234" s="26">
        <f t="shared" si="262"/>
        <v>0</v>
      </c>
      <c r="AV234" s="26">
        <f t="shared" si="262"/>
        <v>0</v>
      </c>
      <c r="AW234" s="26">
        <f t="shared" si="262"/>
        <v>0</v>
      </c>
      <c r="AX234" s="26">
        <f t="shared" si="262"/>
        <v>0</v>
      </c>
      <c r="AY234" s="26">
        <f t="shared" si="262"/>
        <v>2682338.4</v>
      </c>
      <c r="AZ234" s="26">
        <f t="shared" si="262"/>
        <v>1915956</v>
      </c>
      <c r="BA234" s="26">
        <f t="shared" si="262"/>
        <v>766382.4</v>
      </c>
      <c r="BB234" s="26">
        <f t="shared" si="262"/>
        <v>0</v>
      </c>
    </row>
    <row r="235" spans="1:54" s="150" customFormat="1" ht="28.5" hidden="1" x14ac:dyDescent="0.25">
      <c r="A235" s="158" t="s">
        <v>6</v>
      </c>
      <c r="B235" s="11">
        <v>51</v>
      </c>
      <c r="C235" s="11">
        <v>6</v>
      </c>
      <c r="D235" s="90" t="s">
        <v>139</v>
      </c>
      <c r="E235" s="11">
        <v>851</v>
      </c>
      <c r="F235" s="25"/>
      <c r="G235" s="90"/>
      <c r="H235" s="90"/>
      <c r="I235" s="25"/>
      <c r="J235" s="26">
        <f t="shared" si="262"/>
        <v>2682338.4</v>
      </c>
      <c r="K235" s="26">
        <f t="shared" si="262"/>
        <v>1915956</v>
      </c>
      <c r="L235" s="26">
        <f t="shared" si="262"/>
        <v>766382.4</v>
      </c>
      <c r="M235" s="26">
        <f t="shared" si="262"/>
        <v>0</v>
      </c>
      <c r="N235" s="26">
        <f t="shared" si="262"/>
        <v>0</v>
      </c>
      <c r="O235" s="26">
        <f t="shared" si="262"/>
        <v>0</v>
      </c>
      <c r="P235" s="26">
        <f t="shared" si="262"/>
        <v>0</v>
      </c>
      <c r="Q235" s="26">
        <f t="shared" si="262"/>
        <v>0</v>
      </c>
      <c r="R235" s="26">
        <f t="shared" si="262"/>
        <v>2682338.4</v>
      </c>
      <c r="S235" s="26">
        <f t="shared" si="262"/>
        <v>1915956</v>
      </c>
      <c r="T235" s="26">
        <f t="shared" si="262"/>
        <v>766382.4</v>
      </c>
      <c r="U235" s="26">
        <f t="shared" si="262"/>
        <v>0</v>
      </c>
      <c r="V235" s="26"/>
      <c r="W235" s="26"/>
      <c r="X235" s="26"/>
      <c r="Y235" s="26"/>
      <c r="Z235" s="26"/>
      <c r="AA235" s="26"/>
      <c r="AB235" s="26"/>
      <c r="AC235" s="26"/>
      <c r="AD235" s="26">
        <f t="shared" si="262"/>
        <v>2682338.4</v>
      </c>
      <c r="AE235" s="26">
        <f t="shared" si="262"/>
        <v>1915956</v>
      </c>
      <c r="AF235" s="26">
        <f t="shared" si="262"/>
        <v>766382.4</v>
      </c>
      <c r="AG235" s="26">
        <f t="shared" si="262"/>
        <v>0</v>
      </c>
      <c r="AH235" s="26">
        <f t="shared" si="262"/>
        <v>0</v>
      </c>
      <c r="AI235" s="26">
        <f t="shared" si="262"/>
        <v>0</v>
      </c>
      <c r="AJ235" s="26">
        <f t="shared" si="262"/>
        <v>0</v>
      </c>
      <c r="AK235" s="26">
        <f t="shared" si="262"/>
        <v>0</v>
      </c>
      <c r="AL235" s="26">
        <f t="shared" si="262"/>
        <v>2682338.4</v>
      </c>
      <c r="AM235" s="26">
        <f t="shared" si="262"/>
        <v>1915956</v>
      </c>
      <c r="AN235" s="26">
        <f t="shared" si="262"/>
        <v>766382.4</v>
      </c>
      <c r="AO235" s="26">
        <f t="shared" si="262"/>
        <v>0</v>
      </c>
      <c r="AP235" s="26"/>
      <c r="AQ235" s="26">
        <f t="shared" si="262"/>
        <v>2682338.4</v>
      </c>
      <c r="AR235" s="26">
        <f t="shared" si="262"/>
        <v>1915956</v>
      </c>
      <c r="AS235" s="26">
        <f t="shared" si="262"/>
        <v>766382.4</v>
      </c>
      <c r="AT235" s="26">
        <f t="shared" si="262"/>
        <v>0</v>
      </c>
      <c r="AU235" s="26">
        <f t="shared" si="262"/>
        <v>0</v>
      </c>
      <c r="AV235" s="26">
        <f t="shared" si="262"/>
        <v>0</v>
      </c>
      <c r="AW235" s="26">
        <f t="shared" si="262"/>
        <v>0</v>
      </c>
      <c r="AX235" s="26">
        <f t="shared" si="262"/>
        <v>0</v>
      </c>
      <c r="AY235" s="26">
        <f t="shared" si="262"/>
        <v>2682338.4</v>
      </c>
      <c r="AZ235" s="26">
        <f t="shared" si="262"/>
        <v>1915956</v>
      </c>
      <c r="BA235" s="26">
        <f t="shared" si="262"/>
        <v>766382.4</v>
      </c>
      <c r="BB235" s="26">
        <f t="shared" si="262"/>
        <v>0</v>
      </c>
    </row>
    <row r="236" spans="1:54" s="150" customFormat="1" ht="45" hidden="1" x14ac:dyDescent="0.25">
      <c r="A236" s="155" t="s">
        <v>358</v>
      </c>
      <c r="B236" s="120">
        <v>51</v>
      </c>
      <c r="C236" s="120">
        <v>6</v>
      </c>
      <c r="D236" s="148" t="s">
        <v>139</v>
      </c>
      <c r="E236" s="120">
        <v>851</v>
      </c>
      <c r="F236" s="143" t="s">
        <v>122</v>
      </c>
      <c r="G236" s="143" t="s">
        <v>58</v>
      </c>
      <c r="H236" s="143" t="s">
        <v>322</v>
      </c>
      <c r="I236" s="143"/>
      <c r="J236" s="110">
        <f t="shared" ref="J236:BB237" si="263">J237</f>
        <v>2682338.4</v>
      </c>
      <c r="K236" s="110">
        <f t="shared" si="263"/>
        <v>1915956</v>
      </c>
      <c r="L236" s="110">
        <f t="shared" si="263"/>
        <v>766382.4</v>
      </c>
      <c r="M236" s="110">
        <f t="shared" si="263"/>
        <v>0</v>
      </c>
      <c r="N236" s="110">
        <f t="shared" si="263"/>
        <v>0</v>
      </c>
      <c r="O236" s="110">
        <f t="shared" si="263"/>
        <v>0</v>
      </c>
      <c r="P236" s="110">
        <f t="shared" si="263"/>
        <v>0</v>
      </c>
      <c r="Q236" s="110">
        <f t="shared" si="263"/>
        <v>0</v>
      </c>
      <c r="R236" s="110">
        <f t="shared" si="263"/>
        <v>2682338.4</v>
      </c>
      <c r="S236" s="110">
        <f t="shared" si="263"/>
        <v>1915956</v>
      </c>
      <c r="T236" s="110">
        <f t="shared" si="263"/>
        <v>766382.4</v>
      </c>
      <c r="U236" s="110">
        <f t="shared" si="263"/>
        <v>0</v>
      </c>
      <c r="V236" s="110"/>
      <c r="W236" s="110"/>
      <c r="X236" s="110"/>
      <c r="Y236" s="110"/>
      <c r="Z236" s="110"/>
      <c r="AA236" s="110"/>
      <c r="AB236" s="110"/>
      <c r="AC236" s="110"/>
      <c r="AD236" s="110">
        <f t="shared" si="263"/>
        <v>2682338.4</v>
      </c>
      <c r="AE236" s="110">
        <f t="shared" si="263"/>
        <v>1915956</v>
      </c>
      <c r="AF236" s="110">
        <f t="shared" si="263"/>
        <v>766382.4</v>
      </c>
      <c r="AG236" s="110">
        <f t="shared" si="263"/>
        <v>0</v>
      </c>
      <c r="AH236" s="110">
        <f t="shared" si="263"/>
        <v>0</v>
      </c>
      <c r="AI236" s="110">
        <f t="shared" si="263"/>
        <v>0</v>
      </c>
      <c r="AJ236" s="110">
        <f t="shared" si="263"/>
        <v>0</v>
      </c>
      <c r="AK236" s="110">
        <f t="shared" si="263"/>
        <v>0</v>
      </c>
      <c r="AL236" s="110">
        <f t="shared" si="263"/>
        <v>2682338.4</v>
      </c>
      <c r="AM236" s="110">
        <f t="shared" si="263"/>
        <v>1915956</v>
      </c>
      <c r="AN236" s="110">
        <f t="shared" si="263"/>
        <v>766382.4</v>
      </c>
      <c r="AO236" s="110">
        <f t="shared" si="263"/>
        <v>0</v>
      </c>
      <c r="AP236" s="110"/>
      <c r="AQ236" s="110">
        <f t="shared" si="263"/>
        <v>2682338.4</v>
      </c>
      <c r="AR236" s="110">
        <f t="shared" si="263"/>
        <v>1915956</v>
      </c>
      <c r="AS236" s="110">
        <f t="shared" si="263"/>
        <v>766382.4</v>
      </c>
      <c r="AT236" s="110">
        <f t="shared" si="263"/>
        <v>0</v>
      </c>
      <c r="AU236" s="110">
        <f t="shared" si="263"/>
        <v>0</v>
      </c>
      <c r="AV236" s="110">
        <f t="shared" si="263"/>
        <v>0</v>
      </c>
      <c r="AW236" s="110">
        <f t="shared" si="263"/>
        <v>0</v>
      </c>
      <c r="AX236" s="110">
        <f t="shared" si="263"/>
        <v>0</v>
      </c>
      <c r="AY236" s="110">
        <f t="shared" si="263"/>
        <v>2682338.4</v>
      </c>
      <c r="AZ236" s="110">
        <f t="shared" si="263"/>
        <v>1915956</v>
      </c>
      <c r="BA236" s="110">
        <f t="shared" si="263"/>
        <v>766382.4</v>
      </c>
      <c r="BB236" s="110">
        <f t="shared" si="263"/>
        <v>0</v>
      </c>
    </row>
    <row r="237" spans="1:54" s="150" customFormat="1" ht="30" hidden="1" x14ac:dyDescent="0.25">
      <c r="A237" s="111" t="s">
        <v>126</v>
      </c>
      <c r="B237" s="120">
        <v>51</v>
      </c>
      <c r="C237" s="120">
        <v>6</v>
      </c>
      <c r="D237" s="148" t="s">
        <v>139</v>
      </c>
      <c r="E237" s="120">
        <v>851</v>
      </c>
      <c r="F237" s="143" t="s">
        <v>122</v>
      </c>
      <c r="G237" s="143" t="s">
        <v>58</v>
      </c>
      <c r="H237" s="143" t="s">
        <v>322</v>
      </c>
      <c r="I237" s="143" t="s">
        <v>127</v>
      </c>
      <c r="J237" s="110">
        <f t="shared" si="263"/>
        <v>2682338.4</v>
      </c>
      <c r="K237" s="110">
        <f t="shared" si="263"/>
        <v>1915956</v>
      </c>
      <c r="L237" s="110">
        <f t="shared" si="263"/>
        <v>766382.4</v>
      </c>
      <c r="M237" s="110">
        <f t="shared" si="263"/>
        <v>0</v>
      </c>
      <c r="N237" s="110">
        <f t="shared" si="263"/>
        <v>0</v>
      </c>
      <c r="O237" s="110">
        <f t="shared" si="263"/>
        <v>0</v>
      </c>
      <c r="P237" s="110">
        <f t="shared" si="263"/>
        <v>0</v>
      </c>
      <c r="Q237" s="110">
        <f t="shared" si="263"/>
        <v>0</v>
      </c>
      <c r="R237" s="110">
        <f t="shared" si="263"/>
        <v>2682338.4</v>
      </c>
      <c r="S237" s="110">
        <f t="shared" si="263"/>
        <v>1915956</v>
      </c>
      <c r="T237" s="110">
        <f t="shared" si="263"/>
        <v>766382.4</v>
      </c>
      <c r="U237" s="110">
        <f t="shared" si="263"/>
        <v>0</v>
      </c>
      <c r="V237" s="110"/>
      <c r="W237" s="110"/>
      <c r="X237" s="110"/>
      <c r="Y237" s="110"/>
      <c r="Z237" s="110"/>
      <c r="AA237" s="110"/>
      <c r="AB237" s="110"/>
      <c r="AC237" s="110"/>
      <c r="AD237" s="110">
        <f t="shared" si="263"/>
        <v>2682338.4</v>
      </c>
      <c r="AE237" s="110">
        <f t="shared" si="263"/>
        <v>1915956</v>
      </c>
      <c r="AF237" s="110">
        <f t="shared" si="263"/>
        <v>766382.4</v>
      </c>
      <c r="AG237" s="110">
        <f t="shared" si="263"/>
        <v>0</v>
      </c>
      <c r="AH237" s="110">
        <f t="shared" si="263"/>
        <v>0</v>
      </c>
      <c r="AI237" s="110">
        <f t="shared" si="263"/>
        <v>0</v>
      </c>
      <c r="AJ237" s="110">
        <f t="shared" si="263"/>
        <v>0</v>
      </c>
      <c r="AK237" s="110">
        <f t="shared" si="263"/>
        <v>0</v>
      </c>
      <c r="AL237" s="110">
        <f t="shared" si="263"/>
        <v>2682338.4</v>
      </c>
      <c r="AM237" s="110">
        <f t="shared" si="263"/>
        <v>1915956</v>
      </c>
      <c r="AN237" s="110">
        <f t="shared" si="263"/>
        <v>766382.4</v>
      </c>
      <c r="AO237" s="110">
        <f t="shared" si="263"/>
        <v>0</v>
      </c>
      <c r="AP237" s="110"/>
      <c r="AQ237" s="110">
        <f t="shared" si="263"/>
        <v>2682338.4</v>
      </c>
      <c r="AR237" s="110">
        <f t="shared" si="263"/>
        <v>1915956</v>
      </c>
      <c r="AS237" s="110">
        <f t="shared" si="263"/>
        <v>766382.4</v>
      </c>
      <c r="AT237" s="110">
        <f t="shared" si="263"/>
        <v>0</v>
      </c>
      <c r="AU237" s="110">
        <f t="shared" si="263"/>
        <v>0</v>
      </c>
      <c r="AV237" s="110">
        <f t="shared" si="263"/>
        <v>0</v>
      </c>
      <c r="AW237" s="110">
        <f t="shared" si="263"/>
        <v>0</v>
      </c>
      <c r="AX237" s="110">
        <f t="shared" si="263"/>
        <v>0</v>
      </c>
      <c r="AY237" s="110">
        <f t="shared" si="263"/>
        <v>2682338.4</v>
      </c>
      <c r="AZ237" s="110">
        <f t="shared" si="263"/>
        <v>1915956</v>
      </c>
      <c r="BA237" s="110">
        <f t="shared" si="263"/>
        <v>766382.4</v>
      </c>
      <c r="BB237" s="110">
        <f t="shared" si="263"/>
        <v>0</v>
      </c>
    </row>
    <row r="238" spans="1:54" s="109" customFormat="1" ht="45.75" hidden="1" customHeight="1" x14ac:dyDescent="0.25">
      <c r="A238" s="111" t="s">
        <v>128</v>
      </c>
      <c r="B238" s="120">
        <v>51</v>
      </c>
      <c r="C238" s="120">
        <v>6</v>
      </c>
      <c r="D238" s="148" t="s">
        <v>139</v>
      </c>
      <c r="E238" s="120">
        <v>851</v>
      </c>
      <c r="F238" s="143" t="s">
        <v>122</v>
      </c>
      <c r="G238" s="143" t="s">
        <v>58</v>
      </c>
      <c r="H238" s="143" t="s">
        <v>322</v>
      </c>
      <c r="I238" s="143" t="s">
        <v>129</v>
      </c>
      <c r="J238" s="110">
        <f>'6.ВС'!J187</f>
        <v>2682338.4</v>
      </c>
      <c r="K238" s="110">
        <f>'6.ВС'!K187</f>
        <v>1915956</v>
      </c>
      <c r="L238" s="110">
        <f>'6.ВС'!L187</f>
        <v>766382.4</v>
      </c>
      <c r="M238" s="110">
        <f>'6.ВС'!M187</f>
        <v>0</v>
      </c>
      <c r="N238" s="110">
        <f>'6.ВС'!N187</f>
        <v>0</v>
      </c>
      <c r="O238" s="110">
        <f>'6.ВС'!O187</f>
        <v>0</v>
      </c>
      <c r="P238" s="110">
        <f>'6.ВС'!P187</f>
        <v>0</v>
      </c>
      <c r="Q238" s="110">
        <f>'6.ВС'!Q187</f>
        <v>0</v>
      </c>
      <c r="R238" s="110">
        <f>'6.ВС'!R187</f>
        <v>2682338.4</v>
      </c>
      <c r="S238" s="110">
        <f>'6.ВС'!S187</f>
        <v>1915956</v>
      </c>
      <c r="T238" s="110">
        <f>'6.ВС'!T187</f>
        <v>766382.4</v>
      </c>
      <c r="U238" s="110">
        <f>'6.ВС'!U187</f>
        <v>0</v>
      </c>
      <c r="V238" s="110"/>
      <c r="W238" s="110"/>
      <c r="X238" s="110"/>
      <c r="Y238" s="110"/>
      <c r="Z238" s="110"/>
      <c r="AA238" s="110"/>
      <c r="AB238" s="110"/>
      <c r="AC238" s="110"/>
      <c r="AD238" s="110">
        <f>'6.ВС'!AE187</f>
        <v>2682338.4</v>
      </c>
      <c r="AE238" s="110">
        <f>'6.ВС'!AF187</f>
        <v>1915956</v>
      </c>
      <c r="AF238" s="110">
        <f>'6.ВС'!AG187</f>
        <v>766382.4</v>
      </c>
      <c r="AG238" s="110">
        <f>'6.ВС'!AH187</f>
        <v>0</v>
      </c>
      <c r="AH238" s="110">
        <f>'6.ВС'!AI187</f>
        <v>0</v>
      </c>
      <c r="AI238" s="110">
        <f>'6.ВС'!AJ187</f>
        <v>0</v>
      </c>
      <c r="AJ238" s="110">
        <f>'6.ВС'!AK187</f>
        <v>0</v>
      </c>
      <c r="AK238" s="110">
        <f>'6.ВС'!AL187</f>
        <v>0</v>
      </c>
      <c r="AL238" s="110">
        <f>'6.ВС'!AM187</f>
        <v>2682338.4</v>
      </c>
      <c r="AM238" s="110">
        <f>'6.ВС'!AN187</f>
        <v>1915956</v>
      </c>
      <c r="AN238" s="110">
        <f>'6.ВС'!AO187</f>
        <v>766382.4</v>
      </c>
      <c r="AO238" s="110">
        <f>'6.ВС'!AP187</f>
        <v>0</v>
      </c>
      <c r="AP238" s="110"/>
      <c r="AQ238" s="110">
        <f>'6.ВС'!AR187</f>
        <v>2682338.4</v>
      </c>
      <c r="AR238" s="110">
        <f>'6.ВС'!AS187</f>
        <v>1915956</v>
      </c>
      <c r="AS238" s="110">
        <f>'6.ВС'!AT187</f>
        <v>766382.4</v>
      </c>
      <c r="AT238" s="110">
        <f>'6.ВС'!AU187</f>
        <v>0</v>
      </c>
      <c r="AU238" s="110">
        <f>'6.ВС'!AV187</f>
        <v>0</v>
      </c>
      <c r="AV238" s="110">
        <f>'6.ВС'!AW187</f>
        <v>0</v>
      </c>
      <c r="AW238" s="110">
        <f>'6.ВС'!AX187</f>
        <v>0</v>
      </c>
      <c r="AX238" s="110">
        <f>'6.ВС'!AY187</f>
        <v>0</v>
      </c>
      <c r="AY238" s="110">
        <f>'6.ВС'!AZ187</f>
        <v>2682338.4</v>
      </c>
      <c r="AZ238" s="110">
        <f>'6.ВС'!BA187</f>
        <v>1915956</v>
      </c>
      <c r="BA238" s="110">
        <f>'6.ВС'!BB187</f>
        <v>766382.4</v>
      </c>
      <c r="BB238" s="110">
        <f>'6.ВС'!BC187</f>
        <v>0</v>
      </c>
    </row>
    <row r="239" spans="1:54" s="109" customFormat="1" ht="42.75" x14ac:dyDescent="0.25">
      <c r="A239" s="158" t="s">
        <v>373</v>
      </c>
      <c r="B239" s="167">
        <v>52</v>
      </c>
      <c r="C239" s="36"/>
      <c r="D239" s="36"/>
      <c r="E239" s="108"/>
      <c r="F239" s="108"/>
      <c r="G239" s="108"/>
      <c r="H239" s="36"/>
      <c r="I239" s="143"/>
      <c r="J239" s="26">
        <f t="shared" ref="J239:U239" si="264">J240+J245+J296+J303+J320+J325+J332</f>
        <v>176395264.78</v>
      </c>
      <c r="K239" s="26">
        <f t="shared" si="264"/>
        <v>116567064.78</v>
      </c>
      <c r="L239" s="26">
        <f t="shared" si="264"/>
        <v>59828200</v>
      </c>
      <c r="M239" s="26">
        <f t="shared" si="264"/>
        <v>0</v>
      </c>
      <c r="N239" s="26">
        <f t="shared" si="264"/>
        <v>5849633.9299999997</v>
      </c>
      <c r="O239" s="26">
        <f t="shared" si="264"/>
        <v>222666.67</v>
      </c>
      <c r="P239" s="26">
        <f t="shared" si="264"/>
        <v>5626967.2599999998</v>
      </c>
      <c r="Q239" s="26">
        <f t="shared" si="264"/>
        <v>0</v>
      </c>
      <c r="R239" s="26">
        <f t="shared" si="264"/>
        <v>182244898.70999998</v>
      </c>
      <c r="S239" s="26">
        <f t="shared" si="264"/>
        <v>116789731.45</v>
      </c>
      <c r="T239" s="26">
        <f t="shared" si="264"/>
        <v>65455167.259999998</v>
      </c>
      <c r="U239" s="26">
        <f t="shared" si="264"/>
        <v>0</v>
      </c>
      <c r="V239" s="26"/>
      <c r="W239" s="26"/>
      <c r="X239" s="26"/>
      <c r="Y239" s="26"/>
      <c r="Z239" s="26"/>
      <c r="AA239" s="26"/>
      <c r="AB239" s="26"/>
      <c r="AC239" s="26"/>
      <c r="AD239" s="26">
        <f t="shared" ref="AD239:AO239" si="265">AD240+AD245+AD296+AD303+AD320+AD325+AD332</f>
        <v>164552216.5</v>
      </c>
      <c r="AE239" s="26">
        <f t="shared" si="265"/>
        <v>107541061.5</v>
      </c>
      <c r="AF239" s="26">
        <f t="shared" si="265"/>
        <v>57011155</v>
      </c>
      <c r="AG239" s="26">
        <f t="shared" si="265"/>
        <v>0</v>
      </c>
      <c r="AH239" s="26">
        <f t="shared" si="265"/>
        <v>1171999.1600000001</v>
      </c>
      <c r="AI239" s="26">
        <f t="shared" si="265"/>
        <v>1172000</v>
      </c>
      <c r="AJ239" s="26">
        <f t="shared" si="265"/>
        <v>-0.83999999999650754</v>
      </c>
      <c r="AK239" s="26">
        <f t="shared" si="265"/>
        <v>0</v>
      </c>
      <c r="AL239" s="26">
        <f t="shared" si="265"/>
        <v>165724215.66</v>
      </c>
      <c r="AM239" s="26">
        <f t="shared" si="265"/>
        <v>108713061.5</v>
      </c>
      <c r="AN239" s="26">
        <f t="shared" si="265"/>
        <v>57011154.159999996</v>
      </c>
      <c r="AO239" s="26">
        <f t="shared" si="265"/>
        <v>0</v>
      </c>
      <c r="AP239" s="26"/>
      <c r="AQ239" s="26">
        <f t="shared" ref="AQ239:BB239" si="266">AQ240+AQ245+AQ296+AQ303+AQ320+AQ325+AQ332</f>
        <v>163064906.40000001</v>
      </c>
      <c r="AR239" s="26">
        <f t="shared" si="266"/>
        <v>106228852.40000001</v>
      </c>
      <c r="AS239" s="26">
        <f t="shared" si="266"/>
        <v>56836054</v>
      </c>
      <c r="AT239" s="26">
        <f t="shared" si="266"/>
        <v>0</v>
      </c>
      <c r="AU239" s="26">
        <f t="shared" si="266"/>
        <v>1171999.95</v>
      </c>
      <c r="AV239" s="26">
        <f t="shared" si="266"/>
        <v>1172000</v>
      </c>
      <c r="AW239" s="26">
        <f t="shared" si="266"/>
        <v>-4.9999999995634425E-2</v>
      </c>
      <c r="AX239" s="26">
        <f t="shared" si="266"/>
        <v>0</v>
      </c>
      <c r="AY239" s="26">
        <f t="shared" si="266"/>
        <v>164236906.35000002</v>
      </c>
      <c r="AZ239" s="26">
        <f t="shared" si="266"/>
        <v>107400852.40000001</v>
      </c>
      <c r="BA239" s="26">
        <f t="shared" si="266"/>
        <v>56836053.949999996</v>
      </c>
      <c r="BB239" s="26">
        <f t="shared" si="266"/>
        <v>0</v>
      </c>
    </row>
    <row r="240" spans="1:54" s="109" customFormat="1" ht="43.5" hidden="1" customHeight="1" x14ac:dyDescent="0.25">
      <c r="A240" s="158" t="s">
        <v>240</v>
      </c>
      <c r="B240" s="167">
        <v>52</v>
      </c>
      <c r="C240" s="167">
        <v>0</v>
      </c>
      <c r="D240" s="167">
        <v>11</v>
      </c>
      <c r="E240" s="154"/>
      <c r="F240" s="154"/>
      <c r="G240" s="154"/>
      <c r="H240" s="167"/>
      <c r="I240" s="25"/>
      <c r="J240" s="26">
        <f t="shared" ref="J240:BB243" si="267">J241</f>
        <v>1178200</v>
      </c>
      <c r="K240" s="26">
        <f t="shared" si="267"/>
        <v>0</v>
      </c>
      <c r="L240" s="26">
        <f t="shared" si="267"/>
        <v>1178200</v>
      </c>
      <c r="M240" s="26">
        <f t="shared" si="267"/>
        <v>0</v>
      </c>
      <c r="N240" s="26">
        <f t="shared" si="267"/>
        <v>0</v>
      </c>
      <c r="O240" s="26">
        <f t="shared" si="267"/>
        <v>0</v>
      </c>
      <c r="P240" s="26">
        <f t="shared" si="267"/>
        <v>0</v>
      </c>
      <c r="Q240" s="26">
        <f t="shared" si="267"/>
        <v>0</v>
      </c>
      <c r="R240" s="26">
        <f t="shared" si="267"/>
        <v>1178200</v>
      </c>
      <c r="S240" s="26">
        <f t="shared" si="267"/>
        <v>0</v>
      </c>
      <c r="T240" s="26">
        <f t="shared" si="267"/>
        <v>1178200</v>
      </c>
      <c r="U240" s="26">
        <f t="shared" si="267"/>
        <v>0</v>
      </c>
      <c r="V240" s="26"/>
      <c r="W240" s="26"/>
      <c r="X240" s="26"/>
      <c r="Y240" s="26"/>
      <c r="Z240" s="26"/>
      <c r="AA240" s="26"/>
      <c r="AB240" s="26"/>
      <c r="AC240" s="26"/>
      <c r="AD240" s="26">
        <f t="shared" si="267"/>
        <v>1178200</v>
      </c>
      <c r="AE240" s="26">
        <f t="shared" si="267"/>
        <v>0</v>
      </c>
      <c r="AF240" s="26">
        <f t="shared" si="267"/>
        <v>1178200</v>
      </c>
      <c r="AG240" s="26">
        <f t="shared" si="267"/>
        <v>0</v>
      </c>
      <c r="AH240" s="26">
        <f t="shared" si="267"/>
        <v>0</v>
      </c>
      <c r="AI240" s="26">
        <f t="shared" si="267"/>
        <v>0</v>
      </c>
      <c r="AJ240" s="26">
        <f t="shared" si="267"/>
        <v>0</v>
      </c>
      <c r="AK240" s="26">
        <f t="shared" si="267"/>
        <v>0</v>
      </c>
      <c r="AL240" s="26">
        <f t="shared" si="267"/>
        <v>1178200</v>
      </c>
      <c r="AM240" s="26">
        <f t="shared" si="267"/>
        <v>0</v>
      </c>
      <c r="AN240" s="26">
        <f t="shared" si="267"/>
        <v>1178200</v>
      </c>
      <c r="AO240" s="26">
        <f t="shared" si="267"/>
        <v>0</v>
      </c>
      <c r="AP240" s="26"/>
      <c r="AQ240" s="26">
        <f t="shared" si="267"/>
        <v>1178200</v>
      </c>
      <c r="AR240" s="26">
        <f t="shared" si="267"/>
        <v>0</v>
      </c>
      <c r="AS240" s="26">
        <f t="shared" si="267"/>
        <v>1178200</v>
      </c>
      <c r="AT240" s="26">
        <f t="shared" si="267"/>
        <v>0</v>
      </c>
      <c r="AU240" s="26">
        <f t="shared" si="267"/>
        <v>0</v>
      </c>
      <c r="AV240" s="26">
        <f t="shared" si="267"/>
        <v>0</v>
      </c>
      <c r="AW240" s="26">
        <f t="shared" si="267"/>
        <v>0</v>
      </c>
      <c r="AX240" s="26">
        <f t="shared" si="267"/>
        <v>0</v>
      </c>
      <c r="AY240" s="26">
        <f t="shared" si="267"/>
        <v>1178200</v>
      </c>
      <c r="AZ240" s="26">
        <f t="shared" si="267"/>
        <v>0</v>
      </c>
      <c r="BA240" s="26">
        <f t="shared" si="267"/>
        <v>1178200</v>
      </c>
      <c r="BB240" s="26">
        <f t="shared" si="267"/>
        <v>0</v>
      </c>
    </row>
    <row r="241" spans="1:54" s="109" customFormat="1" ht="42.75" hidden="1" x14ac:dyDescent="0.25">
      <c r="A241" s="158" t="s">
        <v>149</v>
      </c>
      <c r="B241" s="11">
        <v>52</v>
      </c>
      <c r="C241" s="11">
        <v>0</v>
      </c>
      <c r="D241" s="148" t="s">
        <v>139</v>
      </c>
      <c r="E241" s="11">
        <v>852</v>
      </c>
      <c r="F241" s="148"/>
      <c r="G241" s="148"/>
      <c r="H241" s="148"/>
      <c r="I241" s="143"/>
      <c r="J241" s="26">
        <f t="shared" si="267"/>
        <v>1178200</v>
      </c>
      <c r="K241" s="26">
        <f t="shared" si="267"/>
        <v>0</v>
      </c>
      <c r="L241" s="26">
        <f t="shared" si="267"/>
        <v>1178200</v>
      </c>
      <c r="M241" s="26">
        <f t="shared" si="267"/>
        <v>0</v>
      </c>
      <c r="N241" s="26">
        <f t="shared" si="267"/>
        <v>0</v>
      </c>
      <c r="O241" s="26">
        <f t="shared" si="267"/>
        <v>0</v>
      </c>
      <c r="P241" s="26">
        <f t="shared" si="267"/>
        <v>0</v>
      </c>
      <c r="Q241" s="26">
        <f t="shared" si="267"/>
        <v>0</v>
      </c>
      <c r="R241" s="26">
        <f t="shared" si="267"/>
        <v>1178200</v>
      </c>
      <c r="S241" s="26">
        <f t="shared" si="267"/>
        <v>0</v>
      </c>
      <c r="T241" s="26">
        <f t="shared" si="267"/>
        <v>1178200</v>
      </c>
      <c r="U241" s="26">
        <f t="shared" si="267"/>
        <v>0</v>
      </c>
      <c r="V241" s="26"/>
      <c r="W241" s="26"/>
      <c r="X241" s="26"/>
      <c r="Y241" s="26"/>
      <c r="Z241" s="26"/>
      <c r="AA241" s="26"/>
      <c r="AB241" s="26"/>
      <c r="AC241" s="26"/>
      <c r="AD241" s="26">
        <f t="shared" si="267"/>
        <v>1178200</v>
      </c>
      <c r="AE241" s="26">
        <f t="shared" si="267"/>
        <v>0</v>
      </c>
      <c r="AF241" s="26">
        <f t="shared" si="267"/>
        <v>1178200</v>
      </c>
      <c r="AG241" s="26">
        <f t="shared" si="267"/>
        <v>0</v>
      </c>
      <c r="AH241" s="26">
        <f t="shared" si="267"/>
        <v>0</v>
      </c>
      <c r="AI241" s="26">
        <f t="shared" si="267"/>
        <v>0</v>
      </c>
      <c r="AJ241" s="26">
        <f t="shared" si="267"/>
        <v>0</v>
      </c>
      <c r="AK241" s="26">
        <f t="shared" si="267"/>
        <v>0</v>
      </c>
      <c r="AL241" s="26">
        <f t="shared" si="267"/>
        <v>1178200</v>
      </c>
      <c r="AM241" s="26">
        <f t="shared" si="267"/>
        <v>0</v>
      </c>
      <c r="AN241" s="26">
        <f t="shared" si="267"/>
        <v>1178200</v>
      </c>
      <c r="AO241" s="26">
        <f t="shared" si="267"/>
        <v>0</v>
      </c>
      <c r="AP241" s="26"/>
      <c r="AQ241" s="26">
        <f t="shared" si="267"/>
        <v>1178200</v>
      </c>
      <c r="AR241" s="26">
        <f t="shared" si="267"/>
        <v>0</v>
      </c>
      <c r="AS241" s="26">
        <f t="shared" si="267"/>
        <v>1178200</v>
      </c>
      <c r="AT241" s="26">
        <f t="shared" si="267"/>
        <v>0</v>
      </c>
      <c r="AU241" s="26">
        <f t="shared" si="267"/>
        <v>0</v>
      </c>
      <c r="AV241" s="26">
        <f t="shared" si="267"/>
        <v>0</v>
      </c>
      <c r="AW241" s="26">
        <f t="shared" si="267"/>
        <v>0</v>
      </c>
      <c r="AX241" s="26">
        <f t="shared" si="267"/>
        <v>0</v>
      </c>
      <c r="AY241" s="26">
        <f t="shared" si="267"/>
        <v>1178200</v>
      </c>
      <c r="AZ241" s="26">
        <f t="shared" si="267"/>
        <v>0</v>
      </c>
      <c r="BA241" s="26">
        <f t="shared" si="267"/>
        <v>1178200</v>
      </c>
      <c r="BB241" s="26">
        <f t="shared" si="267"/>
        <v>0</v>
      </c>
    </row>
    <row r="242" spans="1:54" s="109" customFormat="1" ht="48" hidden="1" customHeight="1" x14ac:dyDescent="0.25">
      <c r="A242" s="155" t="s">
        <v>20</v>
      </c>
      <c r="B242" s="120">
        <v>52</v>
      </c>
      <c r="C242" s="120">
        <v>0</v>
      </c>
      <c r="D242" s="143" t="s">
        <v>139</v>
      </c>
      <c r="E242" s="120">
        <v>852</v>
      </c>
      <c r="F242" s="143" t="s">
        <v>101</v>
      </c>
      <c r="G242" s="143" t="s">
        <v>64</v>
      </c>
      <c r="H242" s="143" t="s">
        <v>259</v>
      </c>
      <c r="I242" s="143"/>
      <c r="J242" s="110">
        <f t="shared" si="267"/>
        <v>1178200</v>
      </c>
      <c r="K242" s="110">
        <f t="shared" si="267"/>
        <v>0</v>
      </c>
      <c r="L242" s="110">
        <f t="shared" si="267"/>
        <v>1178200</v>
      </c>
      <c r="M242" s="110">
        <f t="shared" si="267"/>
        <v>0</v>
      </c>
      <c r="N242" s="110">
        <f t="shared" si="267"/>
        <v>0</v>
      </c>
      <c r="O242" s="110">
        <f t="shared" si="267"/>
        <v>0</v>
      </c>
      <c r="P242" s="110">
        <f t="shared" si="267"/>
        <v>0</v>
      </c>
      <c r="Q242" s="110">
        <f t="shared" si="267"/>
        <v>0</v>
      </c>
      <c r="R242" s="110">
        <f t="shared" si="267"/>
        <v>1178200</v>
      </c>
      <c r="S242" s="110">
        <f t="shared" si="267"/>
        <v>0</v>
      </c>
      <c r="T242" s="110">
        <f t="shared" si="267"/>
        <v>1178200</v>
      </c>
      <c r="U242" s="110">
        <f t="shared" si="267"/>
        <v>0</v>
      </c>
      <c r="V242" s="110"/>
      <c r="W242" s="110"/>
      <c r="X242" s="110"/>
      <c r="Y242" s="110"/>
      <c r="Z242" s="110"/>
      <c r="AA242" s="110"/>
      <c r="AB242" s="110"/>
      <c r="AC242" s="110"/>
      <c r="AD242" s="110">
        <f t="shared" si="267"/>
        <v>1178200</v>
      </c>
      <c r="AE242" s="110">
        <f t="shared" si="267"/>
        <v>0</v>
      </c>
      <c r="AF242" s="110">
        <f t="shared" si="267"/>
        <v>1178200</v>
      </c>
      <c r="AG242" s="110">
        <f t="shared" si="267"/>
        <v>0</v>
      </c>
      <c r="AH242" s="110">
        <f t="shared" si="267"/>
        <v>0</v>
      </c>
      <c r="AI242" s="110">
        <f t="shared" si="267"/>
        <v>0</v>
      </c>
      <c r="AJ242" s="110">
        <f t="shared" si="267"/>
        <v>0</v>
      </c>
      <c r="AK242" s="110">
        <f t="shared" si="267"/>
        <v>0</v>
      </c>
      <c r="AL242" s="110">
        <f t="shared" si="267"/>
        <v>1178200</v>
      </c>
      <c r="AM242" s="110">
        <f t="shared" si="267"/>
        <v>0</v>
      </c>
      <c r="AN242" s="110">
        <f t="shared" si="267"/>
        <v>1178200</v>
      </c>
      <c r="AO242" s="110">
        <f t="shared" si="267"/>
        <v>0</v>
      </c>
      <c r="AP242" s="110"/>
      <c r="AQ242" s="110">
        <f t="shared" si="267"/>
        <v>1178200</v>
      </c>
      <c r="AR242" s="110">
        <f t="shared" si="267"/>
        <v>0</v>
      </c>
      <c r="AS242" s="110">
        <f t="shared" si="267"/>
        <v>1178200</v>
      </c>
      <c r="AT242" s="110">
        <f t="shared" si="267"/>
        <v>0</v>
      </c>
      <c r="AU242" s="110">
        <f t="shared" si="267"/>
        <v>0</v>
      </c>
      <c r="AV242" s="110">
        <f t="shared" si="267"/>
        <v>0</v>
      </c>
      <c r="AW242" s="110">
        <f t="shared" si="267"/>
        <v>0</v>
      </c>
      <c r="AX242" s="110">
        <f t="shared" si="267"/>
        <v>0</v>
      </c>
      <c r="AY242" s="110">
        <f t="shared" si="267"/>
        <v>1178200</v>
      </c>
      <c r="AZ242" s="110">
        <f t="shared" si="267"/>
        <v>0</v>
      </c>
      <c r="BA242" s="110">
        <f t="shared" si="267"/>
        <v>1178200</v>
      </c>
      <c r="BB242" s="110">
        <f t="shared" si="267"/>
        <v>0</v>
      </c>
    </row>
    <row r="243" spans="1:54" s="109" customFormat="1" ht="123.75" hidden="1" customHeight="1" x14ac:dyDescent="0.25">
      <c r="A243" s="111" t="s">
        <v>16</v>
      </c>
      <c r="B243" s="120">
        <v>52</v>
      </c>
      <c r="C243" s="120">
        <v>0</v>
      </c>
      <c r="D243" s="143" t="s">
        <v>139</v>
      </c>
      <c r="E243" s="120">
        <v>852</v>
      </c>
      <c r="F243" s="143" t="s">
        <v>101</v>
      </c>
      <c r="G243" s="143" t="s">
        <v>64</v>
      </c>
      <c r="H243" s="143" t="s">
        <v>259</v>
      </c>
      <c r="I243" s="143" t="s">
        <v>18</v>
      </c>
      <c r="J243" s="110">
        <f t="shared" si="267"/>
        <v>1178200</v>
      </c>
      <c r="K243" s="110">
        <f t="shared" si="267"/>
        <v>0</v>
      </c>
      <c r="L243" s="110">
        <f t="shared" si="267"/>
        <v>1178200</v>
      </c>
      <c r="M243" s="110">
        <f t="shared" si="267"/>
        <v>0</v>
      </c>
      <c r="N243" s="110">
        <f t="shared" si="267"/>
        <v>0</v>
      </c>
      <c r="O243" s="110">
        <f t="shared" si="267"/>
        <v>0</v>
      </c>
      <c r="P243" s="110">
        <f t="shared" si="267"/>
        <v>0</v>
      </c>
      <c r="Q243" s="110">
        <f t="shared" si="267"/>
        <v>0</v>
      </c>
      <c r="R243" s="110">
        <f t="shared" si="267"/>
        <v>1178200</v>
      </c>
      <c r="S243" s="110">
        <f t="shared" si="267"/>
        <v>0</v>
      </c>
      <c r="T243" s="110">
        <f t="shared" si="267"/>
        <v>1178200</v>
      </c>
      <c r="U243" s="110">
        <f t="shared" si="267"/>
        <v>0</v>
      </c>
      <c r="V243" s="110"/>
      <c r="W243" s="110"/>
      <c r="X243" s="110"/>
      <c r="Y243" s="110"/>
      <c r="Z243" s="110"/>
      <c r="AA243" s="110"/>
      <c r="AB243" s="110"/>
      <c r="AC243" s="110"/>
      <c r="AD243" s="110">
        <f t="shared" si="267"/>
        <v>1178200</v>
      </c>
      <c r="AE243" s="110">
        <f t="shared" si="267"/>
        <v>0</v>
      </c>
      <c r="AF243" s="110">
        <f t="shared" si="267"/>
        <v>1178200</v>
      </c>
      <c r="AG243" s="110">
        <f t="shared" si="267"/>
        <v>0</v>
      </c>
      <c r="AH243" s="110">
        <f t="shared" si="267"/>
        <v>0</v>
      </c>
      <c r="AI243" s="110">
        <f t="shared" si="267"/>
        <v>0</v>
      </c>
      <c r="AJ243" s="110">
        <f t="shared" si="267"/>
        <v>0</v>
      </c>
      <c r="AK243" s="110">
        <f t="shared" si="267"/>
        <v>0</v>
      </c>
      <c r="AL243" s="110">
        <f t="shared" si="267"/>
        <v>1178200</v>
      </c>
      <c r="AM243" s="110">
        <f t="shared" si="267"/>
        <v>0</v>
      </c>
      <c r="AN243" s="110">
        <f t="shared" si="267"/>
        <v>1178200</v>
      </c>
      <c r="AO243" s="110">
        <f t="shared" si="267"/>
        <v>0</v>
      </c>
      <c r="AP243" s="110"/>
      <c r="AQ243" s="110">
        <f t="shared" si="267"/>
        <v>1178200</v>
      </c>
      <c r="AR243" s="110">
        <f t="shared" si="267"/>
        <v>0</v>
      </c>
      <c r="AS243" s="110">
        <f t="shared" si="267"/>
        <v>1178200</v>
      </c>
      <c r="AT243" s="110">
        <f t="shared" si="267"/>
        <v>0</v>
      </c>
      <c r="AU243" s="110">
        <f t="shared" si="267"/>
        <v>0</v>
      </c>
      <c r="AV243" s="110">
        <f t="shared" si="267"/>
        <v>0</v>
      </c>
      <c r="AW243" s="110">
        <f t="shared" si="267"/>
        <v>0</v>
      </c>
      <c r="AX243" s="110">
        <f t="shared" si="267"/>
        <v>0</v>
      </c>
      <c r="AY243" s="110">
        <f t="shared" si="267"/>
        <v>1178200</v>
      </c>
      <c r="AZ243" s="110">
        <f t="shared" si="267"/>
        <v>0</v>
      </c>
      <c r="BA243" s="110">
        <f t="shared" si="267"/>
        <v>1178200</v>
      </c>
      <c r="BB243" s="110">
        <f t="shared" si="267"/>
        <v>0</v>
      </c>
    </row>
    <row r="244" spans="1:54" s="109" customFormat="1" ht="45" hidden="1" x14ac:dyDescent="0.25">
      <c r="A244" s="111" t="s">
        <v>8</v>
      </c>
      <c r="B244" s="120">
        <v>52</v>
      </c>
      <c r="C244" s="120">
        <v>0</v>
      </c>
      <c r="D244" s="143" t="s">
        <v>139</v>
      </c>
      <c r="E244" s="120">
        <v>852</v>
      </c>
      <c r="F244" s="143" t="s">
        <v>101</v>
      </c>
      <c r="G244" s="143" t="s">
        <v>64</v>
      </c>
      <c r="H244" s="143" t="s">
        <v>259</v>
      </c>
      <c r="I244" s="143" t="s">
        <v>19</v>
      </c>
      <c r="J244" s="110">
        <f>'6.ВС'!J304</f>
        <v>1178200</v>
      </c>
      <c r="K244" s="110">
        <f>'6.ВС'!K304</f>
        <v>0</v>
      </c>
      <c r="L244" s="110">
        <f>'6.ВС'!L304</f>
        <v>1178200</v>
      </c>
      <c r="M244" s="110">
        <f>'6.ВС'!M304</f>
        <v>0</v>
      </c>
      <c r="N244" s="110">
        <f>'6.ВС'!N304</f>
        <v>0</v>
      </c>
      <c r="O244" s="110">
        <f>'6.ВС'!O304</f>
        <v>0</v>
      </c>
      <c r="P244" s="110">
        <f>'6.ВС'!P304</f>
        <v>0</v>
      </c>
      <c r="Q244" s="110">
        <f>'6.ВС'!Q304</f>
        <v>0</v>
      </c>
      <c r="R244" s="110">
        <f>'6.ВС'!R304</f>
        <v>1178200</v>
      </c>
      <c r="S244" s="110">
        <f>'6.ВС'!S304</f>
        <v>0</v>
      </c>
      <c r="T244" s="110">
        <f>'6.ВС'!T304</f>
        <v>1178200</v>
      </c>
      <c r="U244" s="110">
        <f>'6.ВС'!U304</f>
        <v>0</v>
      </c>
      <c r="V244" s="110"/>
      <c r="W244" s="110"/>
      <c r="X244" s="110"/>
      <c r="Y244" s="110"/>
      <c r="Z244" s="110"/>
      <c r="AA244" s="110"/>
      <c r="AB244" s="110"/>
      <c r="AC244" s="110"/>
      <c r="AD244" s="110">
        <f>'6.ВС'!AE304</f>
        <v>1178200</v>
      </c>
      <c r="AE244" s="110">
        <f>'6.ВС'!AF304</f>
        <v>0</v>
      </c>
      <c r="AF244" s="110">
        <f>'6.ВС'!AG304</f>
        <v>1178200</v>
      </c>
      <c r="AG244" s="110">
        <f>'6.ВС'!AH304</f>
        <v>0</v>
      </c>
      <c r="AH244" s="110">
        <f>'6.ВС'!AI304</f>
        <v>0</v>
      </c>
      <c r="AI244" s="110">
        <f>'6.ВС'!AJ304</f>
        <v>0</v>
      </c>
      <c r="AJ244" s="110">
        <f>'6.ВС'!AK304</f>
        <v>0</v>
      </c>
      <c r="AK244" s="110">
        <f>'6.ВС'!AL304</f>
        <v>0</v>
      </c>
      <c r="AL244" s="110">
        <f>'6.ВС'!AM304</f>
        <v>1178200</v>
      </c>
      <c r="AM244" s="110">
        <f>'6.ВС'!AN304</f>
        <v>0</v>
      </c>
      <c r="AN244" s="110">
        <f>'6.ВС'!AO304</f>
        <v>1178200</v>
      </c>
      <c r="AO244" s="110">
        <f>'6.ВС'!AP304</f>
        <v>0</v>
      </c>
      <c r="AP244" s="110"/>
      <c r="AQ244" s="110">
        <f>'6.ВС'!AR304</f>
        <v>1178200</v>
      </c>
      <c r="AR244" s="110">
        <f>'6.ВС'!AS304</f>
        <v>0</v>
      </c>
      <c r="AS244" s="110">
        <f>'6.ВС'!AT304</f>
        <v>1178200</v>
      </c>
      <c r="AT244" s="110">
        <f>'6.ВС'!AU304</f>
        <v>0</v>
      </c>
      <c r="AU244" s="110">
        <f>'6.ВС'!AV304</f>
        <v>0</v>
      </c>
      <c r="AV244" s="110">
        <f>'6.ВС'!AW304</f>
        <v>0</v>
      </c>
      <c r="AW244" s="110">
        <f>'6.ВС'!AX304</f>
        <v>0</v>
      </c>
      <c r="AX244" s="110">
        <f>'6.ВС'!AY304</f>
        <v>0</v>
      </c>
      <c r="AY244" s="110">
        <f>'6.ВС'!AZ304</f>
        <v>1178200</v>
      </c>
      <c r="AZ244" s="110">
        <f>'6.ВС'!BA304</f>
        <v>0</v>
      </c>
      <c r="BA244" s="110">
        <f>'6.ВС'!BB304</f>
        <v>1178200</v>
      </c>
      <c r="BB244" s="110">
        <f>'6.ВС'!BC304</f>
        <v>0</v>
      </c>
    </row>
    <row r="245" spans="1:54" s="109" customFormat="1" ht="75" customHeight="1" x14ac:dyDescent="0.25">
      <c r="A245" s="158" t="s">
        <v>309</v>
      </c>
      <c r="B245" s="11">
        <v>52</v>
      </c>
      <c r="C245" s="11">
        <v>0</v>
      </c>
      <c r="D245" s="25" t="s">
        <v>82</v>
      </c>
      <c r="E245" s="11"/>
      <c r="F245" s="25"/>
      <c r="G245" s="25"/>
      <c r="H245" s="25"/>
      <c r="I245" s="25"/>
      <c r="J245" s="26">
        <f>J246</f>
        <v>160629060</v>
      </c>
      <c r="K245" s="26">
        <f t="shared" ref="K245:BB245" si="268">K246</f>
        <v>102294160</v>
      </c>
      <c r="L245" s="26">
        <f t="shared" si="268"/>
        <v>58334900</v>
      </c>
      <c r="M245" s="26">
        <f t="shared" si="268"/>
        <v>0</v>
      </c>
      <c r="N245" s="26">
        <f t="shared" si="268"/>
        <v>5849633.9299999997</v>
      </c>
      <c r="O245" s="26">
        <f t="shared" si="268"/>
        <v>222666.67</v>
      </c>
      <c r="P245" s="26">
        <f t="shared" si="268"/>
        <v>5626967.2599999998</v>
      </c>
      <c r="Q245" s="26">
        <f t="shared" si="268"/>
        <v>0</v>
      </c>
      <c r="R245" s="26">
        <f t="shared" si="268"/>
        <v>166478693.92999998</v>
      </c>
      <c r="S245" s="26">
        <f t="shared" si="268"/>
        <v>102516826.67</v>
      </c>
      <c r="T245" s="26">
        <f t="shared" si="268"/>
        <v>63961867.259999998</v>
      </c>
      <c r="U245" s="26">
        <f t="shared" si="268"/>
        <v>0</v>
      </c>
      <c r="V245" s="26"/>
      <c r="W245" s="26"/>
      <c r="X245" s="26"/>
      <c r="Y245" s="26"/>
      <c r="Z245" s="26"/>
      <c r="AA245" s="26"/>
      <c r="AB245" s="26"/>
      <c r="AC245" s="26"/>
      <c r="AD245" s="26">
        <f t="shared" si="268"/>
        <v>149332015</v>
      </c>
      <c r="AE245" s="26">
        <f t="shared" si="268"/>
        <v>93744160</v>
      </c>
      <c r="AF245" s="26">
        <f t="shared" si="268"/>
        <v>55587855</v>
      </c>
      <c r="AG245" s="26">
        <f t="shared" si="268"/>
        <v>0</v>
      </c>
      <c r="AH245" s="26">
        <f t="shared" si="268"/>
        <v>1171999.1600000001</v>
      </c>
      <c r="AI245" s="26">
        <f t="shared" si="268"/>
        <v>1172000</v>
      </c>
      <c r="AJ245" s="26">
        <f t="shared" si="268"/>
        <v>-0.83999999999650754</v>
      </c>
      <c r="AK245" s="26">
        <f t="shared" si="268"/>
        <v>0</v>
      </c>
      <c r="AL245" s="26">
        <f t="shared" si="268"/>
        <v>150504014.16</v>
      </c>
      <c r="AM245" s="26">
        <f t="shared" si="268"/>
        <v>94916160</v>
      </c>
      <c r="AN245" s="26">
        <f t="shared" si="268"/>
        <v>55587854.159999996</v>
      </c>
      <c r="AO245" s="26">
        <f t="shared" si="268"/>
        <v>0</v>
      </c>
      <c r="AP245" s="26"/>
      <c r="AQ245" s="26">
        <f t="shared" si="268"/>
        <v>149332660</v>
      </c>
      <c r="AR245" s="26">
        <f t="shared" si="268"/>
        <v>93919906</v>
      </c>
      <c r="AS245" s="26">
        <f t="shared" si="268"/>
        <v>55412754</v>
      </c>
      <c r="AT245" s="26">
        <f t="shared" si="268"/>
        <v>0</v>
      </c>
      <c r="AU245" s="26">
        <f t="shared" si="268"/>
        <v>1171999.95</v>
      </c>
      <c r="AV245" s="26">
        <f t="shared" si="268"/>
        <v>1172000</v>
      </c>
      <c r="AW245" s="26">
        <f t="shared" si="268"/>
        <v>-4.9999999995634425E-2</v>
      </c>
      <c r="AX245" s="26">
        <f t="shared" si="268"/>
        <v>0</v>
      </c>
      <c r="AY245" s="26">
        <f t="shared" si="268"/>
        <v>150504659.95000002</v>
      </c>
      <c r="AZ245" s="26">
        <f t="shared" si="268"/>
        <v>95091906</v>
      </c>
      <c r="BA245" s="26">
        <f t="shared" si="268"/>
        <v>55412753.949999996</v>
      </c>
      <c r="BB245" s="26">
        <f t="shared" si="268"/>
        <v>0</v>
      </c>
    </row>
    <row r="246" spans="1:54" s="109" customFormat="1" ht="42.75" x14ac:dyDescent="0.25">
      <c r="A246" s="158" t="s">
        <v>149</v>
      </c>
      <c r="B246" s="11">
        <v>52</v>
      </c>
      <c r="C246" s="11">
        <v>0</v>
      </c>
      <c r="D246" s="90" t="s">
        <v>82</v>
      </c>
      <c r="E246" s="11">
        <v>852</v>
      </c>
      <c r="F246" s="148"/>
      <c r="G246" s="148"/>
      <c r="H246" s="148"/>
      <c r="I246" s="143"/>
      <c r="J246" s="26">
        <f>J247+J253+J250+J256+J259+J262+J265+J272+J275+J278+J281+J284+J287+J290+J293</f>
        <v>160629060</v>
      </c>
      <c r="K246" s="26">
        <f t="shared" ref="K246:BB246" si="269">K247+K253+K250+K256+K259+K262+K265+K272+K275+K278+K281+K284+K287+K290+K293</f>
        <v>102294160</v>
      </c>
      <c r="L246" s="26">
        <f t="shared" si="269"/>
        <v>58334900</v>
      </c>
      <c r="M246" s="26">
        <f t="shared" si="269"/>
        <v>0</v>
      </c>
      <c r="N246" s="26">
        <f t="shared" si="269"/>
        <v>5849633.9299999997</v>
      </c>
      <c r="O246" s="26">
        <f t="shared" si="269"/>
        <v>222666.67</v>
      </c>
      <c r="P246" s="26">
        <f t="shared" si="269"/>
        <v>5626967.2599999998</v>
      </c>
      <c r="Q246" s="26">
        <f t="shared" si="269"/>
        <v>0</v>
      </c>
      <c r="R246" s="26">
        <f t="shared" si="269"/>
        <v>166478693.92999998</v>
      </c>
      <c r="S246" s="26">
        <f t="shared" si="269"/>
        <v>102516826.67</v>
      </c>
      <c r="T246" s="26">
        <f t="shared" si="269"/>
        <v>63961867.259999998</v>
      </c>
      <c r="U246" s="26">
        <f t="shared" si="269"/>
        <v>0</v>
      </c>
      <c r="V246" s="26">
        <f t="shared" si="269"/>
        <v>0</v>
      </c>
      <c r="W246" s="26">
        <f t="shared" si="269"/>
        <v>0</v>
      </c>
      <c r="X246" s="26">
        <f t="shared" si="269"/>
        <v>0</v>
      </c>
      <c r="Y246" s="26">
        <f t="shared" si="269"/>
        <v>0</v>
      </c>
      <c r="Z246" s="26">
        <f t="shared" si="269"/>
        <v>0</v>
      </c>
      <c r="AA246" s="26">
        <f t="shared" si="269"/>
        <v>0</v>
      </c>
      <c r="AB246" s="26">
        <f t="shared" si="269"/>
        <v>0</v>
      </c>
      <c r="AC246" s="26">
        <f t="shared" si="269"/>
        <v>0</v>
      </c>
      <c r="AD246" s="26">
        <f t="shared" si="269"/>
        <v>149332015</v>
      </c>
      <c r="AE246" s="26">
        <f t="shared" si="269"/>
        <v>93744160</v>
      </c>
      <c r="AF246" s="26">
        <f t="shared" si="269"/>
        <v>55587855</v>
      </c>
      <c r="AG246" s="26">
        <f t="shared" si="269"/>
        <v>0</v>
      </c>
      <c r="AH246" s="26">
        <f t="shared" si="269"/>
        <v>1171999.1600000001</v>
      </c>
      <c r="AI246" s="26">
        <f t="shared" si="269"/>
        <v>1172000</v>
      </c>
      <c r="AJ246" s="26">
        <f t="shared" si="269"/>
        <v>-0.83999999999650754</v>
      </c>
      <c r="AK246" s="26">
        <f t="shared" si="269"/>
        <v>0</v>
      </c>
      <c r="AL246" s="26">
        <f t="shared" si="269"/>
        <v>150504014.16</v>
      </c>
      <c r="AM246" s="26">
        <f t="shared" si="269"/>
        <v>94916160</v>
      </c>
      <c r="AN246" s="26">
        <f t="shared" si="269"/>
        <v>55587854.159999996</v>
      </c>
      <c r="AO246" s="26">
        <f t="shared" si="269"/>
        <v>0</v>
      </c>
      <c r="AP246" s="26">
        <f t="shared" si="269"/>
        <v>1052632</v>
      </c>
      <c r="AQ246" s="26">
        <f t="shared" si="269"/>
        <v>149332660</v>
      </c>
      <c r="AR246" s="26">
        <f t="shared" si="269"/>
        <v>93919906</v>
      </c>
      <c r="AS246" s="26">
        <f t="shared" si="269"/>
        <v>55412754</v>
      </c>
      <c r="AT246" s="26">
        <f t="shared" si="269"/>
        <v>0</v>
      </c>
      <c r="AU246" s="26">
        <f t="shared" si="269"/>
        <v>1171999.95</v>
      </c>
      <c r="AV246" s="26">
        <f t="shared" si="269"/>
        <v>1172000</v>
      </c>
      <c r="AW246" s="26">
        <f t="shared" si="269"/>
        <v>-4.9999999995634425E-2</v>
      </c>
      <c r="AX246" s="26">
        <f t="shared" si="269"/>
        <v>0</v>
      </c>
      <c r="AY246" s="26">
        <f t="shared" si="269"/>
        <v>150504659.95000002</v>
      </c>
      <c r="AZ246" s="26">
        <f t="shared" si="269"/>
        <v>95091906</v>
      </c>
      <c r="BA246" s="26">
        <f t="shared" si="269"/>
        <v>55412753.949999996</v>
      </c>
      <c r="BB246" s="26">
        <f t="shared" si="269"/>
        <v>0</v>
      </c>
    </row>
    <row r="247" spans="1:54" s="109" customFormat="1" ht="77.25" hidden="1" customHeight="1" x14ac:dyDescent="0.25">
      <c r="A247" s="177" t="s">
        <v>748</v>
      </c>
      <c r="B247" s="120">
        <v>52</v>
      </c>
      <c r="C247" s="120">
        <v>0</v>
      </c>
      <c r="D247" s="148" t="s">
        <v>82</v>
      </c>
      <c r="E247" s="120">
        <v>852</v>
      </c>
      <c r="F247" s="143" t="s">
        <v>101</v>
      </c>
      <c r="G247" s="143" t="s">
        <v>56</v>
      </c>
      <c r="H247" s="143" t="s">
        <v>749</v>
      </c>
      <c r="I247" s="143"/>
      <c r="J247" s="110">
        <f t="shared" ref="J247:BB251" si="270">J248</f>
        <v>61094155</v>
      </c>
      <c r="K247" s="110">
        <f t="shared" si="270"/>
        <v>61094155</v>
      </c>
      <c r="L247" s="110">
        <f t="shared" si="270"/>
        <v>0</v>
      </c>
      <c r="M247" s="110">
        <f t="shared" si="270"/>
        <v>0</v>
      </c>
      <c r="N247" s="110">
        <f t="shared" si="270"/>
        <v>0</v>
      </c>
      <c r="O247" s="110">
        <f t="shared" si="270"/>
        <v>0</v>
      </c>
      <c r="P247" s="110">
        <f t="shared" si="270"/>
        <v>0</v>
      </c>
      <c r="Q247" s="110">
        <f t="shared" si="270"/>
        <v>0</v>
      </c>
      <c r="R247" s="110">
        <f t="shared" si="270"/>
        <v>61094155</v>
      </c>
      <c r="S247" s="110">
        <f t="shared" si="270"/>
        <v>61094155</v>
      </c>
      <c r="T247" s="110">
        <f t="shared" si="270"/>
        <v>0</v>
      </c>
      <c r="U247" s="110">
        <f t="shared" si="270"/>
        <v>0</v>
      </c>
      <c r="V247" s="110"/>
      <c r="W247" s="110"/>
      <c r="X247" s="110"/>
      <c r="Y247" s="110"/>
      <c r="Z247" s="110"/>
      <c r="AA247" s="110"/>
      <c r="AB247" s="110"/>
      <c r="AC247" s="110"/>
      <c r="AD247" s="110">
        <f t="shared" si="270"/>
        <v>61094155</v>
      </c>
      <c r="AE247" s="110">
        <f t="shared" si="270"/>
        <v>61094155</v>
      </c>
      <c r="AF247" s="110">
        <f t="shared" si="270"/>
        <v>0</v>
      </c>
      <c r="AG247" s="110">
        <f t="shared" si="270"/>
        <v>0</v>
      </c>
      <c r="AH247" s="110">
        <f t="shared" si="270"/>
        <v>0</v>
      </c>
      <c r="AI247" s="110">
        <f t="shared" si="270"/>
        <v>0</v>
      </c>
      <c r="AJ247" s="110">
        <f t="shared" si="270"/>
        <v>0</v>
      </c>
      <c r="AK247" s="110">
        <f t="shared" si="270"/>
        <v>0</v>
      </c>
      <c r="AL247" s="110">
        <f t="shared" si="270"/>
        <v>61094155</v>
      </c>
      <c r="AM247" s="110">
        <f t="shared" si="270"/>
        <v>61094155</v>
      </c>
      <c r="AN247" s="110">
        <f t="shared" si="270"/>
        <v>0</v>
      </c>
      <c r="AO247" s="110">
        <f t="shared" si="270"/>
        <v>0</v>
      </c>
      <c r="AP247" s="110"/>
      <c r="AQ247" s="110">
        <f t="shared" si="270"/>
        <v>61094155</v>
      </c>
      <c r="AR247" s="110">
        <f t="shared" si="270"/>
        <v>61094155</v>
      </c>
      <c r="AS247" s="110">
        <f t="shared" si="270"/>
        <v>0</v>
      </c>
      <c r="AT247" s="110">
        <f t="shared" si="270"/>
        <v>0</v>
      </c>
      <c r="AU247" s="110">
        <f t="shared" si="270"/>
        <v>0</v>
      </c>
      <c r="AV247" s="110">
        <f t="shared" si="270"/>
        <v>0</v>
      </c>
      <c r="AW247" s="110">
        <f t="shared" si="270"/>
        <v>0</v>
      </c>
      <c r="AX247" s="110">
        <f t="shared" si="270"/>
        <v>0</v>
      </c>
      <c r="AY247" s="110">
        <f t="shared" si="270"/>
        <v>61094155</v>
      </c>
      <c r="AZ247" s="110">
        <f t="shared" si="270"/>
        <v>61094155</v>
      </c>
      <c r="BA247" s="110">
        <f t="shared" si="270"/>
        <v>0</v>
      </c>
      <c r="BB247" s="110">
        <f t="shared" si="270"/>
        <v>0</v>
      </c>
    </row>
    <row r="248" spans="1:54" s="109" customFormat="1" ht="60" hidden="1" x14ac:dyDescent="0.25">
      <c r="A248" s="35" t="s">
        <v>53</v>
      </c>
      <c r="B248" s="120">
        <v>52</v>
      </c>
      <c r="C248" s="120">
        <v>0</v>
      </c>
      <c r="D248" s="143" t="s">
        <v>82</v>
      </c>
      <c r="E248" s="120">
        <v>852</v>
      </c>
      <c r="F248" s="143" t="s">
        <v>101</v>
      </c>
      <c r="G248" s="143" t="s">
        <v>56</v>
      </c>
      <c r="H248" s="143" t="s">
        <v>749</v>
      </c>
      <c r="I248" s="143" t="s">
        <v>107</v>
      </c>
      <c r="J248" s="110">
        <f t="shared" si="270"/>
        <v>61094155</v>
      </c>
      <c r="K248" s="110">
        <f t="shared" si="270"/>
        <v>61094155</v>
      </c>
      <c r="L248" s="110">
        <f t="shared" si="270"/>
        <v>0</v>
      </c>
      <c r="M248" s="110">
        <f t="shared" si="270"/>
        <v>0</v>
      </c>
      <c r="N248" s="110">
        <f t="shared" si="270"/>
        <v>0</v>
      </c>
      <c r="O248" s="110">
        <f t="shared" si="270"/>
        <v>0</v>
      </c>
      <c r="P248" s="110">
        <f t="shared" si="270"/>
        <v>0</v>
      </c>
      <c r="Q248" s="110">
        <f t="shared" si="270"/>
        <v>0</v>
      </c>
      <c r="R248" s="110">
        <f t="shared" si="270"/>
        <v>61094155</v>
      </c>
      <c r="S248" s="110">
        <f t="shared" si="270"/>
        <v>61094155</v>
      </c>
      <c r="T248" s="110">
        <f t="shared" si="270"/>
        <v>0</v>
      </c>
      <c r="U248" s="110">
        <f t="shared" si="270"/>
        <v>0</v>
      </c>
      <c r="V248" s="110"/>
      <c r="W248" s="110"/>
      <c r="X248" s="110"/>
      <c r="Y248" s="110"/>
      <c r="Z248" s="110"/>
      <c r="AA248" s="110"/>
      <c r="AB248" s="110"/>
      <c r="AC248" s="110"/>
      <c r="AD248" s="110">
        <f t="shared" si="270"/>
        <v>61094155</v>
      </c>
      <c r="AE248" s="110">
        <f t="shared" si="270"/>
        <v>61094155</v>
      </c>
      <c r="AF248" s="110">
        <f t="shared" si="270"/>
        <v>0</v>
      </c>
      <c r="AG248" s="110">
        <f t="shared" si="270"/>
        <v>0</v>
      </c>
      <c r="AH248" s="110">
        <f t="shared" si="270"/>
        <v>0</v>
      </c>
      <c r="AI248" s="110">
        <f t="shared" si="270"/>
        <v>0</v>
      </c>
      <c r="AJ248" s="110">
        <f t="shared" si="270"/>
        <v>0</v>
      </c>
      <c r="AK248" s="110">
        <f t="shared" si="270"/>
        <v>0</v>
      </c>
      <c r="AL248" s="110">
        <f t="shared" si="270"/>
        <v>61094155</v>
      </c>
      <c r="AM248" s="110">
        <f t="shared" si="270"/>
        <v>61094155</v>
      </c>
      <c r="AN248" s="110">
        <f t="shared" si="270"/>
        <v>0</v>
      </c>
      <c r="AO248" s="110">
        <f t="shared" si="270"/>
        <v>0</v>
      </c>
      <c r="AP248" s="110"/>
      <c r="AQ248" s="110">
        <f t="shared" si="270"/>
        <v>61094155</v>
      </c>
      <c r="AR248" s="110">
        <f t="shared" si="270"/>
        <v>61094155</v>
      </c>
      <c r="AS248" s="110">
        <f t="shared" si="270"/>
        <v>0</v>
      </c>
      <c r="AT248" s="110">
        <f t="shared" si="270"/>
        <v>0</v>
      </c>
      <c r="AU248" s="110">
        <f t="shared" si="270"/>
        <v>0</v>
      </c>
      <c r="AV248" s="110">
        <f t="shared" si="270"/>
        <v>0</v>
      </c>
      <c r="AW248" s="110">
        <f t="shared" si="270"/>
        <v>0</v>
      </c>
      <c r="AX248" s="110">
        <f t="shared" si="270"/>
        <v>0</v>
      </c>
      <c r="AY248" s="110">
        <f t="shared" si="270"/>
        <v>61094155</v>
      </c>
      <c r="AZ248" s="110">
        <f t="shared" si="270"/>
        <v>61094155</v>
      </c>
      <c r="BA248" s="110">
        <f t="shared" si="270"/>
        <v>0</v>
      </c>
      <c r="BB248" s="110">
        <f t="shared" si="270"/>
        <v>0</v>
      </c>
    </row>
    <row r="249" spans="1:54" s="109" customFormat="1" ht="33" hidden="1" customHeight="1" x14ac:dyDescent="0.25">
      <c r="A249" s="35" t="s">
        <v>108</v>
      </c>
      <c r="B249" s="120">
        <v>52</v>
      </c>
      <c r="C249" s="120">
        <v>0</v>
      </c>
      <c r="D249" s="143" t="s">
        <v>82</v>
      </c>
      <c r="E249" s="120">
        <v>852</v>
      </c>
      <c r="F249" s="143" t="s">
        <v>101</v>
      </c>
      <c r="G249" s="143" t="s">
        <v>11</v>
      </c>
      <c r="H249" s="143" t="s">
        <v>749</v>
      </c>
      <c r="I249" s="143" t="s">
        <v>109</v>
      </c>
      <c r="J249" s="110">
        <f>'6.ВС'!J251</f>
        <v>61094155</v>
      </c>
      <c r="K249" s="110">
        <f>'6.ВС'!K251</f>
        <v>61094155</v>
      </c>
      <c r="L249" s="110">
        <f>'6.ВС'!L251</f>
        <v>0</v>
      </c>
      <c r="M249" s="110">
        <f>'6.ВС'!M251</f>
        <v>0</v>
      </c>
      <c r="N249" s="110">
        <f>'6.ВС'!N251</f>
        <v>0</v>
      </c>
      <c r="O249" s="110">
        <f>'6.ВС'!O251</f>
        <v>0</v>
      </c>
      <c r="P249" s="110">
        <f>'6.ВС'!P251</f>
        <v>0</v>
      </c>
      <c r="Q249" s="110">
        <f>'6.ВС'!Q251</f>
        <v>0</v>
      </c>
      <c r="R249" s="110">
        <f>'6.ВС'!R251</f>
        <v>61094155</v>
      </c>
      <c r="S249" s="110">
        <f>'6.ВС'!S251</f>
        <v>61094155</v>
      </c>
      <c r="T249" s="110">
        <f>'6.ВС'!T251</f>
        <v>0</v>
      </c>
      <c r="U249" s="110">
        <f>'6.ВС'!U251</f>
        <v>0</v>
      </c>
      <c r="V249" s="110"/>
      <c r="W249" s="110"/>
      <c r="X249" s="110"/>
      <c r="Y249" s="110"/>
      <c r="Z249" s="110"/>
      <c r="AA249" s="110"/>
      <c r="AB249" s="110"/>
      <c r="AC249" s="110"/>
      <c r="AD249" s="110">
        <f>'6.ВС'!AE251</f>
        <v>61094155</v>
      </c>
      <c r="AE249" s="110">
        <f>'6.ВС'!AF251</f>
        <v>61094155</v>
      </c>
      <c r="AF249" s="110">
        <f>'6.ВС'!AG251</f>
        <v>0</v>
      </c>
      <c r="AG249" s="110">
        <f>'6.ВС'!AH251</f>
        <v>0</v>
      </c>
      <c r="AH249" s="110">
        <f>'6.ВС'!AI251</f>
        <v>0</v>
      </c>
      <c r="AI249" s="110">
        <f>'6.ВС'!AJ251</f>
        <v>0</v>
      </c>
      <c r="AJ249" s="110">
        <f>'6.ВС'!AK251</f>
        <v>0</v>
      </c>
      <c r="AK249" s="110">
        <f>'6.ВС'!AL251</f>
        <v>0</v>
      </c>
      <c r="AL249" s="110">
        <f>'6.ВС'!AM251</f>
        <v>61094155</v>
      </c>
      <c r="AM249" s="110">
        <f>'6.ВС'!AN251</f>
        <v>61094155</v>
      </c>
      <c r="AN249" s="110">
        <f>'6.ВС'!AO251</f>
        <v>0</v>
      </c>
      <c r="AO249" s="110">
        <f>'6.ВС'!AP251</f>
        <v>0</v>
      </c>
      <c r="AP249" s="110"/>
      <c r="AQ249" s="110">
        <f>'6.ВС'!AR251</f>
        <v>61094155</v>
      </c>
      <c r="AR249" s="110">
        <f>'6.ВС'!AS251</f>
        <v>61094155</v>
      </c>
      <c r="AS249" s="110">
        <f>'6.ВС'!AT251</f>
        <v>0</v>
      </c>
      <c r="AT249" s="110">
        <f>'6.ВС'!AU251</f>
        <v>0</v>
      </c>
      <c r="AU249" s="110">
        <f>'6.ВС'!AV251</f>
        <v>0</v>
      </c>
      <c r="AV249" s="110">
        <f>'6.ВС'!AW251</f>
        <v>0</v>
      </c>
      <c r="AW249" s="110">
        <f>'6.ВС'!AX251</f>
        <v>0</v>
      </c>
      <c r="AX249" s="110">
        <f>'6.ВС'!AY251</f>
        <v>0</v>
      </c>
      <c r="AY249" s="110">
        <f>'6.ВС'!AZ251</f>
        <v>61094155</v>
      </c>
      <c r="AZ249" s="110">
        <f>'6.ВС'!BA251</f>
        <v>61094155</v>
      </c>
      <c r="BA249" s="110">
        <f>'6.ВС'!BB251</f>
        <v>0</v>
      </c>
      <c r="BB249" s="110">
        <f>'6.ВС'!BC251</f>
        <v>0</v>
      </c>
    </row>
    <row r="250" spans="1:54" s="109" customFormat="1" ht="105.75" hidden="1" customHeight="1" x14ac:dyDescent="0.25">
      <c r="A250" s="149" t="s">
        <v>743</v>
      </c>
      <c r="B250" s="120">
        <v>52</v>
      </c>
      <c r="C250" s="120">
        <v>0</v>
      </c>
      <c r="D250" s="143" t="s">
        <v>82</v>
      </c>
      <c r="E250" s="120">
        <v>852</v>
      </c>
      <c r="F250" s="143"/>
      <c r="G250" s="143"/>
      <c r="H250" s="143" t="s">
        <v>750</v>
      </c>
      <c r="I250" s="143"/>
      <c r="J250" s="110">
        <f t="shared" si="270"/>
        <v>30165128</v>
      </c>
      <c r="K250" s="110">
        <f t="shared" si="270"/>
        <v>30165128</v>
      </c>
      <c r="L250" s="110">
        <f t="shared" si="270"/>
        <v>0</v>
      </c>
      <c r="M250" s="110">
        <f t="shared" si="270"/>
        <v>0</v>
      </c>
      <c r="N250" s="110">
        <f t="shared" si="270"/>
        <v>0</v>
      </c>
      <c r="O250" s="110">
        <f t="shared" si="270"/>
        <v>0</v>
      </c>
      <c r="P250" s="110">
        <f t="shared" si="270"/>
        <v>0</v>
      </c>
      <c r="Q250" s="110">
        <f t="shared" si="270"/>
        <v>0</v>
      </c>
      <c r="R250" s="110">
        <f t="shared" si="270"/>
        <v>30165128</v>
      </c>
      <c r="S250" s="110">
        <f t="shared" si="270"/>
        <v>30165128</v>
      </c>
      <c r="T250" s="110">
        <f t="shared" si="270"/>
        <v>0</v>
      </c>
      <c r="U250" s="110">
        <f t="shared" si="270"/>
        <v>0</v>
      </c>
      <c r="V250" s="110"/>
      <c r="W250" s="110"/>
      <c r="X250" s="110"/>
      <c r="Y250" s="110"/>
      <c r="Z250" s="110"/>
      <c r="AA250" s="110"/>
      <c r="AB250" s="110"/>
      <c r="AC250" s="110"/>
      <c r="AD250" s="110">
        <f t="shared" si="270"/>
        <v>30165128</v>
      </c>
      <c r="AE250" s="110">
        <f t="shared" si="270"/>
        <v>30165128</v>
      </c>
      <c r="AF250" s="110">
        <f t="shared" si="270"/>
        <v>0</v>
      </c>
      <c r="AG250" s="110">
        <f t="shared" si="270"/>
        <v>0</v>
      </c>
      <c r="AH250" s="110">
        <f t="shared" si="270"/>
        <v>0</v>
      </c>
      <c r="AI250" s="110">
        <f t="shared" si="270"/>
        <v>0</v>
      </c>
      <c r="AJ250" s="110">
        <f t="shared" si="270"/>
        <v>0</v>
      </c>
      <c r="AK250" s="110">
        <f t="shared" si="270"/>
        <v>0</v>
      </c>
      <c r="AL250" s="110">
        <f t="shared" si="270"/>
        <v>30165128</v>
      </c>
      <c r="AM250" s="110">
        <f t="shared" si="270"/>
        <v>30165128</v>
      </c>
      <c r="AN250" s="110">
        <f t="shared" si="270"/>
        <v>0</v>
      </c>
      <c r="AO250" s="110">
        <f t="shared" si="270"/>
        <v>0</v>
      </c>
      <c r="AP250" s="110"/>
      <c r="AQ250" s="110">
        <f t="shared" si="270"/>
        <v>30165128</v>
      </c>
      <c r="AR250" s="110">
        <f t="shared" si="270"/>
        <v>30165128</v>
      </c>
      <c r="AS250" s="110">
        <f t="shared" si="270"/>
        <v>0</v>
      </c>
      <c r="AT250" s="110">
        <f t="shared" si="270"/>
        <v>0</v>
      </c>
      <c r="AU250" s="110">
        <f t="shared" si="270"/>
        <v>0</v>
      </c>
      <c r="AV250" s="110">
        <f t="shared" si="270"/>
        <v>0</v>
      </c>
      <c r="AW250" s="110">
        <f t="shared" si="270"/>
        <v>0</v>
      </c>
      <c r="AX250" s="110">
        <f t="shared" si="270"/>
        <v>0</v>
      </c>
      <c r="AY250" s="110">
        <f t="shared" si="270"/>
        <v>30165128</v>
      </c>
      <c r="AZ250" s="110">
        <f t="shared" si="270"/>
        <v>30165128</v>
      </c>
      <c r="BA250" s="110">
        <f t="shared" si="270"/>
        <v>0</v>
      </c>
      <c r="BB250" s="110">
        <f t="shared" si="270"/>
        <v>0</v>
      </c>
    </row>
    <row r="251" spans="1:54" s="109" customFormat="1" ht="33" hidden="1" customHeight="1" x14ac:dyDescent="0.25">
      <c r="A251" s="35" t="s">
        <v>53</v>
      </c>
      <c r="B251" s="120">
        <v>52</v>
      </c>
      <c r="C251" s="120">
        <v>0</v>
      </c>
      <c r="D251" s="143" t="s">
        <v>82</v>
      </c>
      <c r="E251" s="120">
        <v>852</v>
      </c>
      <c r="F251" s="143"/>
      <c r="G251" s="143"/>
      <c r="H251" s="143" t="s">
        <v>750</v>
      </c>
      <c r="I251" s="143" t="s">
        <v>107</v>
      </c>
      <c r="J251" s="110">
        <f t="shared" si="270"/>
        <v>30165128</v>
      </c>
      <c r="K251" s="110">
        <f t="shared" si="270"/>
        <v>30165128</v>
      </c>
      <c r="L251" s="110">
        <f t="shared" si="270"/>
        <v>0</v>
      </c>
      <c r="M251" s="110">
        <f t="shared" si="270"/>
        <v>0</v>
      </c>
      <c r="N251" s="110">
        <f t="shared" si="270"/>
        <v>0</v>
      </c>
      <c r="O251" s="110">
        <f t="shared" si="270"/>
        <v>0</v>
      </c>
      <c r="P251" s="110">
        <f t="shared" si="270"/>
        <v>0</v>
      </c>
      <c r="Q251" s="110">
        <f t="shared" si="270"/>
        <v>0</v>
      </c>
      <c r="R251" s="110">
        <f t="shared" si="270"/>
        <v>30165128</v>
      </c>
      <c r="S251" s="110">
        <f t="shared" si="270"/>
        <v>30165128</v>
      </c>
      <c r="T251" s="110">
        <f t="shared" si="270"/>
        <v>0</v>
      </c>
      <c r="U251" s="110">
        <f t="shared" si="270"/>
        <v>0</v>
      </c>
      <c r="V251" s="110"/>
      <c r="W251" s="110"/>
      <c r="X251" s="110"/>
      <c r="Y251" s="110"/>
      <c r="Z251" s="110"/>
      <c r="AA251" s="110"/>
      <c r="AB251" s="110"/>
      <c r="AC251" s="110"/>
      <c r="AD251" s="110">
        <f t="shared" si="270"/>
        <v>30165128</v>
      </c>
      <c r="AE251" s="110">
        <f t="shared" si="270"/>
        <v>30165128</v>
      </c>
      <c r="AF251" s="110">
        <f t="shared" si="270"/>
        <v>0</v>
      </c>
      <c r="AG251" s="110">
        <f t="shared" si="270"/>
        <v>0</v>
      </c>
      <c r="AH251" s="110">
        <f t="shared" si="270"/>
        <v>0</v>
      </c>
      <c r="AI251" s="110">
        <f t="shared" si="270"/>
        <v>0</v>
      </c>
      <c r="AJ251" s="110">
        <f t="shared" si="270"/>
        <v>0</v>
      </c>
      <c r="AK251" s="110">
        <f t="shared" si="270"/>
        <v>0</v>
      </c>
      <c r="AL251" s="110">
        <f t="shared" si="270"/>
        <v>30165128</v>
      </c>
      <c r="AM251" s="110">
        <f t="shared" si="270"/>
        <v>30165128</v>
      </c>
      <c r="AN251" s="110">
        <f t="shared" si="270"/>
        <v>0</v>
      </c>
      <c r="AO251" s="110">
        <f t="shared" si="270"/>
        <v>0</v>
      </c>
      <c r="AP251" s="110"/>
      <c r="AQ251" s="110">
        <f t="shared" si="270"/>
        <v>30165128</v>
      </c>
      <c r="AR251" s="110">
        <f t="shared" si="270"/>
        <v>30165128</v>
      </c>
      <c r="AS251" s="110">
        <f t="shared" si="270"/>
        <v>0</v>
      </c>
      <c r="AT251" s="110">
        <f t="shared" si="270"/>
        <v>0</v>
      </c>
      <c r="AU251" s="110">
        <f t="shared" si="270"/>
        <v>0</v>
      </c>
      <c r="AV251" s="110">
        <f t="shared" si="270"/>
        <v>0</v>
      </c>
      <c r="AW251" s="110">
        <f t="shared" si="270"/>
        <v>0</v>
      </c>
      <c r="AX251" s="110">
        <f t="shared" si="270"/>
        <v>0</v>
      </c>
      <c r="AY251" s="110">
        <f t="shared" si="270"/>
        <v>30165128</v>
      </c>
      <c r="AZ251" s="110">
        <f t="shared" si="270"/>
        <v>30165128</v>
      </c>
      <c r="BA251" s="110">
        <f t="shared" si="270"/>
        <v>0</v>
      </c>
      <c r="BB251" s="110">
        <f t="shared" si="270"/>
        <v>0</v>
      </c>
    </row>
    <row r="252" spans="1:54" s="109" customFormat="1" ht="33" hidden="1" customHeight="1" x14ac:dyDescent="0.25">
      <c r="A252" s="35" t="s">
        <v>108</v>
      </c>
      <c r="B252" s="120">
        <v>52</v>
      </c>
      <c r="C252" s="120">
        <v>0</v>
      </c>
      <c r="D252" s="143" t="s">
        <v>82</v>
      </c>
      <c r="E252" s="120">
        <v>852</v>
      </c>
      <c r="F252" s="143"/>
      <c r="G252" s="143"/>
      <c r="H252" s="143" t="s">
        <v>750</v>
      </c>
      <c r="I252" s="143" t="s">
        <v>109</v>
      </c>
      <c r="J252" s="110">
        <f>'6.ВС'!J226</f>
        <v>30165128</v>
      </c>
      <c r="K252" s="110">
        <f>'6.ВС'!K226</f>
        <v>30165128</v>
      </c>
      <c r="L252" s="110">
        <f>'6.ВС'!L226</f>
        <v>0</v>
      </c>
      <c r="M252" s="110">
        <f>'6.ВС'!M226</f>
        <v>0</v>
      </c>
      <c r="N252" s="110">
        <f>'6.ВС'!N226</f>
        <v>0</v>
      </c>
      <c r="O252" s="110">
        <f>'6.ВС'!O226</f>
        <v>0</v>
      </c>
      <c r="P252" s="110">
        <f>'6.ВС'!P226</f>
        <v>0</v>
      </c>
      <c r="Q252" s="110">
        <f>'6.ВС'!Q226</f>
        <v>0</v>
      </c>
      <c r="R252" s="110">
        <f>'6.ВС'!R226</f>
        <v>30165128</v>
      </c>
      <c r="S252" s="110">
        <f>'6.ВС'!S226</f>
        <v>30165128</v>
      </c>
      <c r="T252" s="110">
        <f>'6.ВС'!T226</f>
        <v>0</v>
      </c>
      <c r="U252" s="110">
        <f>'6.ВС'!U226</f>
        <v>0</v>
      </c>
      <c r="V252" s="110"/>
      <c r="W252" s="110"/>
      <c r="X252" s="110"/>
      <c r="Y252" s="110"/>
      <c r="Z252" s="110"/>
      <c r="AA252" s="110"/>
      <c r="AB252" s="110"/>
      <c r="AC252" s="110"/>
      <c r="AD252" s="110">
        <f>'6.ВС'!AE226</f>
        <v>30165128</v>
      </c>
      <c r="AE252" s="110">
        <f>'6.ВС'!AF226</f>
        <v>30165128</v>
      </c>
      <c r="AF252" s="110">
        <f>'6.ВС'!AG226</f>
        <v>0</v>
      </c>
      <c r="AG252" s="110">
        <f>'6.ВС'!AH226</f>
        <v>0</v>
      </c>
      <c r="AH252" s="110">
        <f>'6.ВС'!AI226</f>
        <v>0</v>
      </c>
      <c r="AI252" s="110">
        <f>'6.ВС'!AJ226</f>
        <v>0</v>
      </c>
      <c r="AJ252" s="110">
        <f>'6.ВС'!AK226</f>
        <v>0</v>
      </c>
      <c r="AK252" s="110">
        <f>'6.ВС'!AL226</f>
        <v>0</v>
      </c>
      <c r="AL252" s="110">
        <f>'6.ВС'!AM226</f>
        <v>30165128</v>
      </c>
      <c r="AM252" s="110">
        <f>'6.ВС'!AN226</f>
        <v>30165128</v>
      </c>
      <c r="AN252" s="110">
        <f>'6.ВС'!AO226</f>
        <v>0</v>
      </c>
      <c r="AO252" s="110">
        <f>'6.ВС'!AP226</f>
        <v>0</v>
      </c>
      <c r="AP252" s="110"/>
      <c r="AQ252" s="110">
        <f>'6.ВС'!AR226</f>
        <v>30165128</v>
      </c>
      <c r="AR252" s="110">
        <f>'6.ВС'!AS226</f>
        <v>30165128</v>
      </c>
      <c r="AS252" s="110">
        <f>'6.ВС'!AT226</f>
        <v>0</v>
      </c>
      <c r="AT252" s="110">
        <f>'6.ВС'!AU226</f>
        <v>0</v>
      </c>
      <c r="AU252" s="110">
        <f>'6.ВС'!AV226</f>
        <v>0</v>
      </c>
      <c r="AV252" s="110">
        <f>'6.ВС'!AW226</f>
        <v>0</v>
      </c>
      <c r="AW252" s="110">
        <f>'6.ВС'!AX226</f>
        <v>0</v>
      </c>
      <c r="AX252" s="110">
        <f>'6.ВС'!AY226</f>
        <v>0</v>
      </c>
      <c r="AY252" s="110">
        <f>'6.ВС'!AZ226</f>
        <v>30165128</v>
      </c>
      <c r="AZ252" s="110">
        <f>'6.ВС'!BA226</f>
        <v>30165128</v>
      </c>
      <c r="BA252" s="110">
        <f>'6.ВС'!BB226</f>
        <v>0</v>
      </c>
      <c r="BB252" s="110">
        <f>'6.ВС'!BC226</f>
        <v>0</v>
      </c>
    </row>
    <row r="253" spans="1:54" s="109" customFormat="1" ht="90.75" hidden="1" customHeight="1" x14ac:dyDescent="0.25">
      <c r="A253" s="155" t="s">
        <v>175</v>
      </c>
      <c r="B253" s="120">
        <v>52</v>
      </c>
      <c r="C253" s="120">
        <v>0</v>
      </c>
      <c r="D253" s="143" t="s">
        <v>82</v>
      </c>
      <c r="E253" s="120">
        <v>852</v>
      </c>
      <c r="F253" s="143" t="s">
        <v>122</v>
      </c>
      <c r="G253" s="143" t="s">
        <v>13</v>
      </c>
      <c r="H253" s="143" t="s">
        <v>241</v>
      </c>
      <c r="I253" s="25"/>
      <c r="J253" s="110">
        <f t="shared" ref="J253:BB254" si="271">J254</f>
        <v>1026413</v>
      </c>
      <c r="K253" s="110">
        <f t="shared" si="271"/>
        <v>1026413</v>
      </c>
      <c r="L253" s="110">
        <f t="shared" si="271"/>
        <v>0</v>
      </c>
      <c r="M253" s="110">
        <f t="shared" si="271"/>
        <v>0</v>
      </c>
      <c r="N253" s="110">
        <f t="shared" si="271"/>
        <v>0</v>
      </c>
      <c r="O253" s="110">
        <f t="shared" si="271"/>
        <v>0</v>
      </c>
      <c r="P253" s="110">
        <f t="shared" si="271"/>
        <v>0</v>
      </c>
      <c r="Q253" s="110">
        <f t="shared" si="271"/>
        <v>0</v>
      </c>
      <c r="R253" s="110">
        <f t="shared" si="271"/>
        <v>1026413</v>
      </c>
      <c r="S253" s="110">
        <f t="shared" si="271"/>
        <v>1026413</v>
      </c>
      <c r="T253" s="110">
        <f t="shared" si="271"/>
        <v>0</v>
      </c>
      <c r="U253" s="110">
        <f t="shared" si="271"/>
        <v>0</v>
      </c>
      <c r="V253" s="110"/>
      <c r="W253" s="110"/>
      <c r="X253" s="110"/>
      <c r="Y253" s="110"/>
      <c r="Z253" s="110"/>
      <c r="AA253" s="110"/>
      <c r="AB253" s="110"/>
      <c r="AC253" s="110"/>
      <c r="AD253" s="110">
        <f t="shared" si="271"/>
        <v>1026413</v>
      </c>
      <c r="AE253" s="110">
        <f t="shared" si="271"/>
        <v>1026413</v>
      </c>
      <c r="AF253" s="110">
        <f t="shared" si="271"/>
        <v>0</v>
      </c>
      <c r="AG253" s="110">
        <f t="shared" si="271"/>
        <v>0</v>
      </c>
      <c r="AH253" s="110">
        <f t="shared" si="271"/>
        <v>0</v>
      </c>
      <c r="AI253" s="110">
        <f t="shared" si="271"/>
        <v>0</v>
      </c>
      <c r="AJ253" s="110">
        <f t="shared" si="271"/>
        <v>0</v>
      </c>
      <c r="AK253" s="110">
        <f t="shared" si="271"/>
        <v>0</v>
      </c>
      <c r="AL253" s="110">
        <f t="shared" si="271"/>
        <v>1026413</v>
      </c>
      <c r="AM253" s="110">
        <f t="shared" si="271"/>
        <v>1026413</v>
      </c>
      <c r="AN253" s="110">
        <f t="shared" si="271"/>
        <v>0</v>
      </c>
      <c r="AO253" s="110">
        <f t="shared" si="271"/>
        <v>0</v>
      </c>
      <c r="AP253" s="110"/>
      <c r="AQ253" s="110">
        <f t="shared" si="271"/>
        <v>1026413</v>
      </c>
      <c r="AR253" s="110">
        <f t="shared" si="271"/>
        <v>1026413</v>
      </c>
      <c r="AS253" s="110">
        <f t="shared" si="271"/>
        <v>0</v>
      </c>
      <c r="AT253" s="110">
        <f t="shared" si="271"/>
        <v>0</v>
      </c>
      <c r="AU253" s="110">
        <f t="shared" si="271"/>
        <v>0</v>
      </c>
      <c r="AV253" s="110">
        <f t="shared" si="271"/>
        <v>0</v>
      </c>
      <c r="AW253" s="110">
        <f t="shared" si="271"/>
        <v>0</v>
      </c>
      <c r="AX253" s="110">
        <f t="shared" si="271"/>
        <v>0</v>
      </c>
      <c r="AY253" s="110">
        <f t="shared" si="271"/>
        <v>1026413</v>
      </c>
      <c r="AZ253" s="110">
        <f t="shared" si="271"/>
        <v>1026413</v>
      </c>
      <c r="BA253" s="110">
        <f t="shared" si="271"/>
        <v>0</v>
      </c>
      <c r="BB253" s="110">
        <f t="shared" si="271"/>
        <v>0</v>
      </c>
    </row>
    <row r="254" spans="1:54" s="109" customFormat="1" ht="30" hidden="1" x14ac:dyDescent="0.25">
      <c r="A254" s="111" t="s">
        <v>126</v>
      </c>
      <c r="B254" s="120">
        <v>52</v>
      </c>
      <c r="C254" s="120">
        <v>0</v>
      </c>
      <c r="D254" s="143" t="s">
        <v>82</v>
      </c>
      <c r="E254" s="120">
        <v>852</v>
      </c>
      <c r="F254" s="143" t="s">
        <v>122</v>
      </c>
      <c r="G254" s="143" t="s">
        <v>13</v>
      </c>
      <c r="H254" s="143" t="s">
        <v>241</v>
      </c>
      <c r="I254" s="143" t="s">
        <v>127</v>
      </c>
      <c r="J254" s="110">
        <f t="shared" si="271"/>
        <v>1026413</v>
      </c>
      <c r="K254" s="110">
        <f t="shared" si="271"/>
        <v>1026413</v>
      </c>
      <c r="L254" s="110">
        <f t="shared" si="271"/>
        <v>0</v>
      </c>
      <c r="M254" s="110">
        <f t="shared" si="271"/>
        <v>0</v>
      </c>
      <c r="N254" s="110">
        <f t="shared" si="271"/>
        <v>0</v>
      </c>
      <c r="O254" s="110">
        <f t="shared" si="271"/>
        <v>0</v>
      </c>
      <c r="P254" s="110">
        <f t="shared" si="271"/>
        <v>0</v>
      </c>
      <c r="Q254" s="110">
        <f t="shared" si="271"/>
        <v>0</v>
      </c>
      <c r="R254" s="110">
        <f t="shared" si="271"/>
        <v>1026413</v>
      </c>
      <c r="S254" s="110">
        <f t="shared" si="271"/>
        <v>1026413</v>
      </c>
      <c r="T254" s="110">
        <f t="shared" si="271"/>
        <v>0</v>
      </c>
      <c r="U254" s="110">
        <f t="shared" si="271"/>
        <v>0</v>
      </c>
      <c r="V254" s="110"/>
      <c r="W254" s="110"/>
      <c r="X254" s="110"/>
      <c r="Y254" s="110"/>
      <c r="Z254" s="110"/>
      <c r="AA254" s="110"/>
      <c r="AB254" s="110"/>
      <c r="AC254" s="110"/>
      <c r="AD254" s="110">
        <f t="shared" si="271"/>
        <v>1026413</v>
      </c>
      <c r="AE254" s="110">
        <f t="shared" si="271"/>
        <v>1026413</v>
      </c>
      <c r="AF254" s="110">
        <f t="shared" si="271"/>
        <v>0</v>
      </c>
      <c r="AG254" s="110">
        <f t="shared" si="271"/>
        <v>0</v>
      </c>
      <c r="AH254" s="110">
        <f t="shared" si="271"/>
        <v>0</v>
      </c>
      <c r="AI254" s="110">
        <f t="shared" si="271"/>
        <v>0</v>
      </c>
      <c r="AJ254" s="110">
        <f t="shared" si="271"/>
        <v>0</v>
      </c>
      <c r="AK254" s="110">
        <f t="shared" si="271"/>
        <v>0</v>
      </c>
      <c r="AL254" s="110">
        <f t="shared" si="271"/>
        <v>1026413</v>
      </c>
      <c r="AM254" s="110">
        <f t="shared" si="271"/>
        <v>1026413</v>
      </c>
      <c r="AN254" s="110">
        <f t="shared" si="271"/>
        <v>0</v>
      </c>
      <c r="AO254" s="110">
        <f t="shared" si="271"/>
        <v>0</v>
      </c>
      <c r="AP254" s="110"/>
      <c r="AQ254" s="110">
        <f t="shared" si="271"/>
        <v>1026413</v>
      </c>
      <c r="AR254" s="110">
        <f t="shared" si="271"/>
        <v>1026413</v>
      </c>
      <c r="AS254" s="110">
        <f t="shared" si="271"/>
        <v>0</v>
      </c>
      <c r="AT254" s="110">
        <f t="shared" si="271"/>
        <v>0</v>
      </c>
      <c r="AU254" s="110">
        <f t="shared" si="271"/>
        <v>0</v>
      </c>
      <c r="AV254" s="110">
        <f t="shared" si="271"/>
        <v>0</v>
      </c>
      <c r="AW254" s="110">
        <f t="shared" si="271"/>
        <v>0</v>
      </c>
      <c r="AX254" s="110">
        <f t="shared" si="271"/>
        <v>0</v>
      </c>
      <c r="AY254" s="110">
        <f t="shared" si="271"/>
        <v>1026413</v>
      </c>
      <c r="AZ254" s="110">
        <f t="shared" si="271"/>
        <v>1026413</v>
      </c>
      <c r="BA254" s="110">
        <f t="shared" si="271"/>
        <v>0</v>
      </c>
      <c r="BB254" s="110">
        <f t="shared" si="271"/>
        <v>0</v>
      </c>
    </row>
    <row r="255" spans="1:54" s="109" customFormat="1" ht="46.5" hidden="1" customHeight="1" x14ac:dyDescent="0.25">
      <c r="A255" s="111" t="s">
        <v>128</v>
      </c>
      <c r="B255" s="120">
        <v>52</v>
      </c>
      <c r="C255" s="120">
        <v>0</v>
      </c>
      <c r="D255" s="143" t="s">
        <v>82</v>
      </c>
      <c r="E255" s="120">
        <v>852</v>
      </c>
      <c r="F255" s="143" t="s">
        <v>122</v>
      </c>
      <c r="G255" s="143" t="s">
        <v>13</v>
      </c>
      <c r="H255" s="143" t="s">
        <v>241</v>
      </c>
      <c r="I255" s="143" t="s">
        <v>129</v>
      </c>
      <c r="J255" s="110">
        <f>'6.ВС'!J323</f>
        <v>1026413</v>
      </c>
      <c r="K255" s="110">
        <f>'6.ВС'!K323</f>
        <v>1026413</v>
      </c>
      <c r="L255" s="110">
        <f>'6.ВС'!L323</f>
        <v>0</v>
      </c>
      <c r="M255" s="110">
        <f>'6.ВС'!M323</f>
        <v>0</v>
      </c>
      <c r="N255" s="110">
        <f>'6.ВС'!N323</f>
        <v>0</v>
      </c>
      <c r="O255" s="110">
        <f>'6.ВС'!O323</f>
        <v>0</v>
      </c>
      <c r="P255" s="110">
        <f>'6.ВС'!P323</f>
        <v>0</v>
      </c>
      <c r="Q255" s="110">
        <f>'6.ВС'!Q323</f>
        <v>0</v>
      </c>
      <c r="R255" s="110">
        <f>'6.ВС'!R323</f>
        <v>1026413</v>
      </c>
      <c r="S255" s="110">
        <f>'6.ВС'!S323</f>
        <v>1026413</v>
      </c>
      <c r="T255" s="110">
        <f>'6.ВС'!T323</f>
        <v>0</v>
      </c>
      <c r="U255" s="110">
        <f>'6.ВС'!U323</f>
        <v>0</v>
      </c>
      <c r="V255" s="110"/>
      <c r="W255" s="110"/>
      <c r="X255" s="110"/>
      <c r="Y255" s="110"/>
      <c r="Z255" s="110"/>
      <c r="AA255" s="110"/>
      <c r="AB255" s="110"/>
      <c r="AC255" s="110"/>
      <c r="AD255" s="110">
        <f>'6.ВС'!AE323</f>
        <v>1026413</v>
      </c>
      <c r="AE255" s="110">
        <f>'6.ВС'!AF323</f>
        <v>1026413</v>
      </c>
      <c r="AF255" s="110">
        <f>'6.ВС'!AG323</f>
        <v>0</v>
      </c>
      <c r="AG255" s="110">
        <f>'6.ВС'!AH323</f>
        <v>0</v>
      </c>
      <c r="AH255" s="110">
        <f>'6.ВС'!AI323</f>
        <v>0</v>
      </c>
      <c r="AI255" s="110">
        <f>'6.ВС'!AJ323</f>
        <v>0</v>
      </c>
      <c r="AJ255" s="110">
        <f>'6.ВС'!AK323</f>
        <v>0</v>
      </c>
      <c r="AK255" s="110">
        <f>'6.ВС'!AL323</f>
        <v>0</v>
      </c>
      <c r="AL255" s="110">
        <f>'6.ВС'!AM323</f>
        <v>1026413</v>
      </c>
      <c r="AM255" s="110">
        <f>'6.ВС'!AN323</f>
        <v>1026413</v>
      </c>
      <c r="AN255" s="110">
        <f>'6.ВС'!AO323</f>
        <v>0</v>
      </c>
      <c r="AO255" s="110">
        <f>'6.ВС'!AP323</f>
        <v>0</v>
      </c>
      <c r="AP255" s="110"/>
      <c r="AQ255" s="110">
        <f>'6.ВС'!AR323</f>
        <v>1026413</v>
      </c>
      <c r="AR255" s="110">
        <f>'6.ВС'!AS323</f>
        <v>1026413</v>
      </c>
      <c r="AS255" s="110">
        <f>'6.ВС'!AT323</f>
        <v>0</v>
      </c>
      <c r="AT255" s="110">
        <f>'6.ВС'!AU323</f>
        <v>0</v>
      </c>
      <c r="AU255" s="110">
        <f>'6.ВС'!AV323</f>
        <v>0</v>
      </c>
      <c r="AV255" s="110">
        <f>'6.ВС'!AW323</f>
        <v>0</v>
      </c>
      <c r="AW255" s="110">
        <f>'6.ВС'!AX323</f>
        <v>0</v>
      </c>
      <c r="AX255" s="110">
        <f>'6.ВС'!AY323</f>
        <v>0</v>
      </c>
      <c r="AY255" s="110">
        <f>'6.ВС'!AZ323</f>
        <v>1026413</v>
      </c>
      <c r="AZ255" s="110">
        <f>'6.ВС'!BA323</f>
        <v>1026413</v>
      </c>
      <c r="BA255" s="110">
        <f>'6.ВС'!BB323</f>
        <v>0</v>
      </c>
      <c r="BB255" s="110">
        <f>'6.ВС'!BC323</f>
        <v>0</v>
      </c>
    </row>
    <row r="256" spans="1:54" s="12" customFormat="1" ht="30" x14ac:dyDescent="0.25">
      <c r="A256" s="155" t="s">
        <v>151</v>
      </c>
      <c r="B256" s="120">
        <v>52</v>
      </c>
      <c r="C256" s="120">
        <v>0</v>
      </c>
      <c r="D256" s="148" t="s">
        <v>82</v>
      </c>
      <c r="E256" s="120">
        <v>852</v>
      </c>
      <c r="F256" s="148" t="s">
        <v>101</v>
      </c>
      <c r="G256" s="148" t="s">
        <v>11</v>
      </c>
      <c r="H256" s="148" t="s">
        <v>291</v>
      </c>
      <c r="I256" s="148"/>
      <c r="J256" s="113">
        <f t="shared" ref="J256:BB257" si="272">J257</f>
        <v>7868000</v>
      </c>
      <c r="K256" s="113">
        <f t="shared" si="272"/>
        <v>0</v>
      </c>
      <c r="L256" s="113">
        <f t="shared" si="272"/>
        <v>7868000</v>
      </c>
      <c r="M256" s="113">
        <f t="shared" si="272"/>
        <v>0</v>
      </c>
      <c r="N256" s="113">
        <f t="shared" si="272"/>
        <v>180921</v>
      </c>
      <c r="O256" s="113">
        <f t="shared" si="272"/>
        <v>0</v>
      </c>
      <c r="P256" s="113">
        <f t="shared" si="272"/>
        <v>180921</v>
      </c>
      <c r="Q256" s="113">
        <f t="shared" si="272"/>
        <v>0</v>
      </c>
      <c r="R256" s="113">
        <f t="shared" si="272"/>
        <v>8048921</v>
      </c>
      <c r="S256" s="113">
        <f t="shared" si="272"/>
        <v>0</v>
      </c>
      <c r="T256" s="113">
        <f t="shared" si="272"/>
        <v>8048921</v>
      </c>
      <c r="U256" s="113">
        <f t="shared" si="272"/>
        <v>0</v>
      </c>
      <c r="V256" s="113"/>
      <c r="W256" s="113"/>
      <c r="X256" s="113"/>
      <c r="Y256" s="113"/>
      <c r="Z256" s="113"/>
      <c r="AA256" s="113"/>
      <c r="AB256" s="113"/>
      <c r="AC256" s="113"/>
      <c r="AD256" s="113">
        <f t="shared" si="272"/>
        <v>7392104</v>
      </c>
      <c r="AE256" s="113">
        <f t="shared" si="272"/>
        <v>0</v>
      </c>
      <c r="AF256" s="113">
        <f t="shared" si="272"/>
        <v>7392104</v>
      </c>
      <c r="AG256" s="113">
        <f t="shared" si="272"/>
        <v>0</v>
      </c>
      <c r="AH256" s="113">
        <f t="shared" si="272"/>
        <v>0</v>
      </c>
      <c r="AI256" s="113">
        <f t="shared" si="272"/>
        <v>0</v>
      </c>
      <c r="AJ256" s="113">
        <f t="shared" si="272"/>
        <v>0</v>
      </c>
      <c r="AK256" s="113">
        <f t="shared" si="272"/>
        <v>0</v>
      </c>
      <c r="AL256" s="113">
        <f t="shared" si="272"/>
        <v>7392104</v>
      </c>
      <c r="AM256" s="113">
        <f t="shared" si="272"/>
        <v>0</v>
      </c>
      <c r="AN256" s="113">
        <f t="shared" si="272"/>
        <v>7392104</v>
      </c>
      <c r="AO256" s="113">
        <f t="shared" si="272"/>
        <v>0</v>
      </c>
      <c r="AP256" s="113"/>
      <c r="AQ256" s="113">
        <f t="shared" si="272"/>
        <v>7304559</v>
      </c>
      <c r="AR256" s="113">
        <f t="shared" si="272"/>
        <v>0</v>
      </c>
      <c r="AS256" s="113">
        <f t="shared" si="272"/>
        <v>7304559</v>
      </c>
      <c r="AT256" s="113">
        <f t="shared" si="272"/>
        <v>0</v>
      </c>
      <c r="AU256" s="113">
        <f t="shared" si="272"/>
        <v>0</v>
      </c>
      <c r="AV256" s="113">
        <f t="shared" si="272"/>
        <v>0</v>
      </c>
      <c r="AW256" s="113">
        <f t="shared" si="272"/>
        <v>0</v>
      </c>
      <c r="AX256" s="113">
        <f t="shared" si="272"/>
        <v>0</v>
      </c>
      <c r="AY256" s="113">
        <f t="shared" si="272"/>
        <v>7304559</v>
      </c>
      <c r="AZ256" s="113">
        <f t="shared" si="272"/>
        <v>0</v>
      </c>
      <c r="BA256" s="113">
        <f t="shared" si="272"/>
        <v>7304559</v>
      </c>
      <c r="BB256" s="113">
        <f t="shared" si="272"/>
        <v>0</v>
      </c>
    </row>
    <row r="257" spans="1:54" s="12" customFormat="1" ht="60" x14ac:dyDescent="0.25">
      <c r="A257" s="35" t="s">
        <v>53</v>
      </c>
      <c r="B257" s="120">
        <v>52</v>
      </c>
      <c r="C257" s="120">
        <v>0</v>
      </c>
      <c r="D257" s="148" t="s">
        <v>82</v>
      </c>
      <c r="E257" s="120">
        <v>852</v>
      </c>
      <c r="F257" s="148" t="s">
        <v>101</v>
      </c>
      <c r="G257" s="148" t="s">
        <v>11</v>
      </c>
      <c r="H257" s="148" t="s">
        <v>291</v>
      </c>
      <c r="I257" s="148" t="s">
        <v>107</v>
      </c>
      <c r="J257" s="110">
        <f t="shared" si="272"/>
        <v>7868000</v>
      </c>
      <c r="K257" s="110">
        <f t="shared" si="272"/>
        <v>0</v>
      </c>
      <c r="L257" s="110">
        <f t="shared" si="272"/>
        <v>7868000</v>
      </c>
      <c r="M257" s="110">
        <f t="shared" si="272"/>
        <v>0</v>
      </c>
      <c r="N257" s="110">
        <f t="shared" si="272"/>
        <v>180921</v>
      </c>
      <c r="O257" s="110">
        <f t="shared" si="272"/>
        <v>0</v>
      </c>
      <c r="P257" s="110">
        <f t="shared" si="272"/>
        <v>180921</v>
      </c>
      <c r="Q257" s="110">
        <f t="shared" si="272"/>
        <v>0</v>
      </c>
      <c r="R257" s="110">
        <f t="shared" si="272"/>
        <v>8048921</v>
      </c>
      <c r="S257" s="110">
        <f t="shared" si="272"/>
        <v>0</v>
      </c>
      <c r="T257" s="110">
        <f t="shared" si="272"/>
        <v>8048921</v>
      </c>
      <c r="U257" s="110">
        <f t="shared" si="272"/>
        <v>0</v>
      </c>
      <c r="V257" s="110"/>
      <c r="W257" s="110"/>
      <c r="X257" s="110"/>
      <c r="Y257" s="110"/>
      <c r="Z257" s="110"/>
      <c r="AA257" s="110"/>
      <c r="AB257" s="110"/>
      <c r="AC257" s="110"/>
      <c r="AD257" s="110">
        <f t="shared" si="272"/>
        <v>7392104</v>
      </c>
      <c r="AE257" s="110">
        <f t="shared" si="272"/>
        <v>0</v>
      </c>
      <c r="AF257" s="110">
        <f t="shared" si="272"/>
        <v>7392104</v>
      </c>
      <c r="AG257" s="110">
        <f t="shared" si="272"/>
        <v>0</v>
      </c>
      <c r="AH257" s="110">
        <f t="shared" si="272"/>
        <v>0</v>
      </c>
      <c r="AI257" s="110">
        <f t="shared" si="272"/>
        <v>0</v>
      </c>
      <c r="AJ257" s="110">
        <f t="shared" si="272"/>
        <v>0</v>
      </c>
      <c r="AK257" s="110">
        <f t="shared" si="272"/>
        <v>0</v>
      </c>
      <c r="AL257" s="110">
        <f t="shared" si="272"/>
        <v>7392104</v>
      </c>
      <c r="AM257" s="110">
        <f t="shared" si="272"/>
        <v>0</v>
      </c>
      <c r="AN257" s="110">
        <f t="shared" si="272"/>
        <v>7392104</v>
      </c>
      <c r="AO257" s="110">
        <f t="shared" si="272"/>
        <v>0</v>
      </c>
      <c r="AP257" s="110"/>
      <c r="AQ257" s="110">
        <f t="shared" si="272"/>
        <v>7304559</v>
      </c>
      <c r="AR257" s="110">
        <f t="shared" si="272"/>
        <v>0</v>
      </c>
      <c r="AS257" s="110">
        <f t="shared" si="272"/>
        <v>7304559</v>
      </c>
      <c r="AT257" s="110">
        <f t="shared" si="272"/>
        <v>0</v>
      </c>
      <c r="AU257" s="110">
        <f t="shared" si="272"/>
        <v>0</v>
      </c>
      <c r="AV257" s="110">
        <f t="shared" si="272"/>
        <v>0</v>
      </c>
      <c r="AW257" s="110">
        <f t="shared" si="272"/>
        <v>0</v>
      </c>
      <c r="AX257" s="110">
        <f t="shared" si="272"/>
        <v>0</v>
      </c>
      <c r="AY257" s="110">
        <f t="shared" si="272"/>
        <v>7304559</v>
      </c>
      <c r="AZ257" s="110">
        <f t="shared" si="272"/>
        <v>0</v>
      </c>
      <c r="BA257" s="110">
        <f t="shared" si="272"/>
        <v>7304559</v>
      </c>
      <c r="BB257" s="110">
        <f t="shared" si="272"/>
        <v>0</v>
      </c>
    </row>
    <row r="258" spans="1:54" s="12" customFormat="1" ht="30.75" customHeight="1" x14ac:dyDescent="0.25">
      <c r="A258" s="35" t="s">
        <v>108</v>
      </c>
      <c r="B258" s="120">
        <v>52</v>
      </c>
      <c r="C258" s="120">
        <v>0</v>
      </c>
      <c r="D258" s="143" t="s">
        <v>82</v>
      </c>
      <c r="E258" s="120">
        <v>852</v>
      </c>
      <c r="F258" s="143" t="s">
        <v>101</v>
      </c>
      <c r="G258" s="143" t="s">
        <v>11</v>
      </c>
      <c r="H258" s="143" t="s">
        <v>291</v>
      </c>
      <c r="I258" s="143" t="s">
        <v>109</v>
      </c>
      <c r="J258" s="110">
        <f>'6.ВС'!J229</f>
        <v>7868000</v>
      </c>
      <c r="K258" s="110">
        <f>'6.ВС'!K229</f>
        <v>0</v>
      </c>
      <c r="L258" s="110">
        <f>'6.ВС'!L229</f>
        <v>7868000</v>
      </c>
      <c r="M258" s="110">
        <f>'6.ВС'!M229</f>
        <v>0</v>
      </c>
      <c r="N258" s="110">
        <f>'6.ВС'!N229</f>
        <v>180921</v>
      </c>
      <c r="O258" s="110">
        <f>'6.ВС'!O229</f>
        <v>0</v>
      </c>
      <c r="P258" s="110">
        <f>'6.ВС'!P229</f>
        <v>180921</v>
      </c>
      <c r="Q258" s="110">
        <f>'6.ВС'!Q229</f>
        <v>0</v>
      </c>
      <c r="R258" s="110">
        <f>'6.ВС'!R229</f>
        <v>8048921</v>
      </c>
      <c r="S258" s="110">
        <f>'6.ВС'!S229</f>
        <v>0</v>
      </c>
      <c r="T258" s="110">
        <f>'6.ВС'!T229</f>
        <v>8048921</v>
      </c>
      <c r="U258" s="110">
        <f>'6.ВС'!U229</f>
        <v>0</v>
      </c>
      <c r="V258" s="110"/>
      <c r="W258" s="110"/>
      <c r="X258" s="110"/>
      <c r="Y258" s="110"/>
      <c r="Z258" s="110"/>
      <c r="AA258" s="110"/>
      <c r="AB258" s="110"/>
      <c r="AC258" s="110"/>
      <c r="AD258" s="110">
        <f>'6.ВС'!AE229</f>
        <v>7392104</v>
      </c>
      <c r="AE258" s="110">
        <f>'6.ВС'!AF229</f>
        <v>0</v>
      </c>
      <c r="AF258" s="110">
        <f>'6.ВС'!AG229</f>
        <v>7392104</v>
      </c>
      <c r="AG258" s="110">
        <f>'6.ВС'!AH229</f>
        <v>0</v>
      </c>
      <c r="AH258" s="110">
        <f>'6.ВС'!AI229</f>
        <v>0</v>
      </c>
      <c r="AI258" s="110">
        <f>'6.ВС'!AJ229</f>
        <v>0</v>
      </c>
      <c r="AJ258" s="110">
        <f>'6.ВС'!AK229</f>
        <v>0</v>
      </c>
      <c r="AK258" s="110">
        <f>'6.ВС'!AL229</f>
        <v>0</v>
      </c>
      <c r="AL258" s="110">
        <f>'6.ВС'!AM229</f>
        <v>7392104</v>
      </c>
      <c r="AM258" s="110">
        <f>'6.ВС'!AN229</f>
        <v>0</v>
      </c>
      <c r="AN258" s="110">
        <f>'6.ВС'!AO229</f>
        <v>7392104</v>
      </c>
      <c r="AO258" s="110">
        <f>'6.ВС'!AP229</f>
        <v>0</v>
      </c>
      <c r="AP258" s="110"/>
      <c r="AQ258" s="110">
        <f>'6.ВС'!AR229</f>
        <v>7304559</v>
      </c>
      <c r="AR258" s="110">
        <f>'6.ВС'!AS229</f>
        <v>0</v>
      </c>
      <c r="AS258" s="110">
        <f>'6.ВС'!AT229</f>
        <v>7304559</v>
      </c>
      <c r="AT258" s="110">
        <f>'6.ВС'!AU229</f>
        <v>0</v>
      </c>
      <c r="AU258" s="110">
        <f>'6.ВС'!AV229</f>
        <v>0</v>
      </c>
      <c r="AV258" s="110">
        <f>'6.ВС'!AW229</f>
        <v>0</v>
      </c>
      <c r="AW258" s="110">
        <f>'6.ВС'!AX229</f>
        <v>0</v>
      </c>
      <c r="AX258" s="110">
        <f>'6.ВС'!AY229</f>
        <v>0</v>
      </c>
      <c r="AY258" s="110">
        <f>'6.ВС'!AZ229</f>
        <v>7304559</v>
      </c>
      <c r="AZ258" s="110">
        <f>'6.ВС'!BA229</f>
        <v>0</v>
      </c>
      <c r="BA258" s="110">
        <f>'6.ВС'!BB229</f>
        <v>7304559</v>
      </c>
      <c r="BB258" s="110">
        <f>'6.ВС'!BC229</f>
        <v>0</v>
      </c>
    </row>
    <row r="259" spans="1:54" s="12" customFormat="1" ht="30" x14ac:dyDescent="0.25">
      <c r="A259" s="155" t="s">
        <v>159</v>
      </c>
      <c r="B259" s="120">
        <v>52</v>
      </c>
      <c r="C259" s="120">
        <v>0</v>
      </c>
      <c r="D259" s="143" t="s">
        <v>82</v>
      </c>
      <c r="E259" s="120">
        <v>852</v>
      </c>
      <c r="F259" s="143" t="s">
        <v>101</v>
      </c>
      <c r="G259" s="143" t="s">
        <v>56</v>
      </c>
      <c r="H259" s="143" t="s">
        <v>295</v>
      </c>
      <c r="I259" s="143"/>
      <c r="J259" s="110">
        <f t="shared" ref="J259:BB260" si="273">J260</f>
        <v>19435300</v>
      </c>
      <c r="K259" s="110">
        <f t="shared" si="273"/>
        <v>0</v>
      </c>
      <c r="L259" s="110">
        <f t="shared" si="273"/>
        <v>19435300</v>
      </c>
      <c r="M259" s="110">
        <f t="shared" si="273"/>
        <v>0</v>
      </c>
      <c r="N259" s="110">
        <f t="shared" si="273"/>
        <v>1107781</v>
      </c>
      <c r="O259" s="110">
        <f t="shared" si="273"/>
        <v>0</v>
      </c>
      <c r="P259" s="110">
        <f t="shared" si="273"/>
        <v>1107781</v>
      </c>
      <c r="Q259" s="110">
        <f t="shared" si="273"/>
        <v>0</v>
      </c>
      <c r="R259" s="110">
        <f t="shared" si="273"/>
        <v>20543081</v>
      </c>
      <c r="S259" s="110">
        <f t="shared" si="273"/>
        <v>0</v>
      </c>
      <c r="T259" s="110">
        <f t="shared" si="273"/>
        <v>20543081</v>
      </c>
      <c r="U259" s="110">
        <f t="shared" si="273"/>
        <v>0</v>
      </c>
      <c r="V259" s="110"/>
      <c r="W259" s="110"/>
      <c r="X259" s="110"/>
      <c r="Y259" s="110"/>
      <c r="Z259" s="110"/>
      <c r="AA259" s="110"/>
      <c r="AB259" s="110"/>
      <c r="AC259" s="110"/>
      <c r="AD259" s="110">
        <f t="shared" si="273"/>
        <v>18206755</v>
      </c>
      <c r="AE259" s="110">
        <f t="shared" si="273"/>
        <v>0</v>
      </c>
      <c r="AF259" s="110">
        <f t="shared" si="273"/>
        <v>18206755</v>
      </c>
      <c r="AG259" s="110">
        <f t="shared" si="273"/>
        <v>0</v>
      </c>
      <c r="AH259" s="110">
        <f t="shared" si="273"/>
        <v>0</v>
      </c>
      <c r="AI259" s="110">
        <f t="shared" si="273"/>
        <v>0</v>
      </c>
      <c r="AJ259" s="110">
        <f t="shared" si="273"/>
        <v>0</v>
      </c>
      <c r="AK259" s="110">
        <f t="shared" si="273"/>
        <v>0</v>
      </c>
      <c r="AL259" s="110">
        <f t="shared" si="273"/>
        <v>18206755</v>
      </c>
      <c r="AM259" s="110">
        <f t="shared" si="273"/>
        <v>0</v>
      </c>
      <c r="AN259" s="110">
        <f t="shared" si="273"/>
        <v>18206755</v>
      </c>
      <c r="AO259" s="110">
        <f t="shared" si="273"/>
        <v>0</v>
      </c>
      <c r="AP259" s="110"/>
      <c r="AQ259" s="110">
        <f t="shared" si="273"/>
        <v>17906755</v>
      </c>
      <c r="AR259" s="110">
        <f t="shared" si="273"/>
        <v>0</v>
      </c>
      <c r="AS259" s="110">
        <f t="shared" si="273"/>
        <v>17906755</v>
      </c>
      <c r="AT259" s="110">
        <f t="shared" si="273"/>
        <v>0</v>
      </c>
      <c r="AU259" s="110">
        <f t="shared" si="273"/>
        <v>0</v>
      </c>
      <c r="AV259" s="110">
        <f t="shared" si="273"/>
        <v>0</v>
      </c>
      <c r="AW259" s="110">
        <f t="shared" si="273"/>
        <v>0</v>
      </c>
      <c r="AX259" s="110">
        <f t="shared" si="273"/>
        <v>0</v>
      </c>
      <c r="AY259" s="110">
        <f t="shared" si="273"/>
        <v>17906755</v>
      </c>
      <c r="AZ259" s="110">
        <f t="shared" si="273"/>
        <v>0</v>
      </c>
      <c r="BA259" s="110">
        <f t="shared" si="273"/>
        <v>17906755</v>
      </c>
      <c r="BB259" s="110">
        <f t="shared" si="273"/>
        <v>0</v>
      </c>
    </row>
    <row r="260" spans="1:54" s="12" customFormat="1" ht="60" x14ac:dyDescent="0.25">
      <c r="A260" s="35" t="s">
        <v>53</v>
      </c>
      <c r="B260" s="120">
        <v>52</v>
      </c>
      <c r="C260" s="120">
        <v>0</v>
      </c>
      <c r="D260" s="148" t="s">
        <v>82</v>
      </c>
      <c r="E260" s="120">
        <v>852</v>
      </c>
      <c r="F260" s="143" t="s">
        <v>101</v>
      </c>
      <c r="G260" s="148" t="s">
        <v>56</v>
      </c>
      <c r="H260" s="143" t="s">
        <v>295</v>
      </c>
      <c r="I260" s="143" t="s">
        <v>107</v>
      </c>
      <c r="J260" s="110">
        <f t="shared" si="273"/>
        <v>19435300</v>
      </c>
      <c r="K260" s="110">
        <f t="shared" si="273"/>
        <v>0</v>
      </c>
      <c r="L260" s="110">
        <f t="shared" si="273"/>
        <v>19435300</v>
      </c>
      <c r="M260" s="110">
        <f t="shared" si="273"/>
        <v>0</v>
      </c>
      <c r="N260" s="110">
        <f t="shared" si="273"/>
        <v>1107781</v>
      </c>
      <c r="O260" s="110">
        <f t="shared" si="273"/>
        <v>0</v>
      </c>
      <c r="P260" s="110">
        <f t="shared" si="273"/>
        <v>1107781</v>
      </c>
      <c r="Q260" s="110">
        <f t="shared" si="273"/>
        <v>0</v>
      </c>
      <c r="R260" s="110">
        <f t="shared" si="273"/>
        <v>20543081</v>
      </c>
      <c r="S260" s="110">
        <f t="shared" si="273"/>
        <v>0</v>
      </c>
      <c r="T260" s="110">
        <f t="shared" si="273"/>
        <v>20543081</v>
      </c>
      <c r="U260" s="110">
        <f t="shared" si="273"/>
        <v>0</v>
      </c>
      <c r="V260" s="110"/>
      <c r="W260" s="110"/>
      <c r="X260" s="110"/>
      <c r="Y260" s="110"/>
      <c r="Z260" s="110"/>
      <c r="AA260" s="110"/>
      <c r="AB260" s="110"/>
      <c r="AC260" s="110"/>
      <c r="AD260" s="110">
        <f t="shared" si="273"/>
        <v>18206755</v>
      </c>
      <c r="AE260" s="110">
        <f t="shared" si="273"/>
        <v>0</v>
      </c>
      <c r="AF260" s="110">
        <f t="shared" si="273"/>
        <v>18206755</v>
      </c>
      <c r="AG260" s="110">
        <f t="shared" si="273"/>
        <v>0</v>
      </c>
      <c r="AH260" s="110">
        <f t="shared" si="273"/>
        <v>0</v>
      </c>
      <c r="AI260" s="110">
        <f t="shared" si="273"/>
        <v>0</v>
      </c>
      <c r="AJ260" s="110">
        <f t="shared" si="273"/>
        <v>0</v>
      </c>
      <c r="AK260" s="110">
        <f t="shared" si="273"/>
        <v>0</v>
      </c>
      <c r="AL260" s="110">
        <f t="shared" si="273"/>
        <v>18206755</v>
      </c>
      <c r="AM260" s="110">
        <f t="shared" si="273"/>
        <v>0</v>
      </c>
      <c r="AN260" s="110">
        <f t="shared" si="273"/>
        <v>18206755</v>
      </c>
      <c r="AO260" s="110">
        <f t="shared" si="273"/>
        <v>0</v>
      </c>
      <c r="AP260" s="110"/>
      <c r="AQ260" s="110">
        <f t="shared" si="273"/>
        <v>17906755</v>
      </c>
      <c r="AR260" s="110">
        <f t="shared" si="273"/>
        <v>0</v>
      </c>
      <c r="AS260" s="110">
        <f t="shared" si="273"/>
        <v>17906755</v>
      </c>
      <c r="AT260" s="110">
        <f t="shared" si="273"/>
        <v>0</v>
      </c>
      <c r="AU260" s="110">
        <f t="shared" si="273"/>
        <v>0</v>
      </c>
      <c r="AV260" s="110">
        <f t="shared" si="273"/>
        <v>0</v>
      </c>
      <c r="AW260" s="110">
        <f t="shared" si="273"/>
        <v>0</v>
      </c>
      <c r="AX260" s="110">
        <f t="shared" si="273"/>
        <v>0</v>
      </c>
      <c r="AY260" s="110">
        <f t="shared" si="273"/>
        <v>17906755</v>
      </c>
      <c r="AZ260" s="110">
        <f t="shared" si="273"/>
        <v>0</v>
      </c>
      <c r="BA260" s="110">
        <f t="shared" si="273"/>
        <v>17906755</v>
      </c>
      <c r="BB260" s="110">
        <f t="shared" si="273"/>
        <v>0</v>
      </c>
    </row>
    <row r="261" spans="1:54" s="12" customFormat="1" ht="34.5" customHeight="1" x14ac:dyDescent="0.25">
      <c r="A261" s="35" t="s">
        <v>108</v>
      </c>
      <c r="B261" s="120">
        <v>52</v>
      </c>
      <c r="C261" s="120">
        <v>0</v>
      </c>
      <c r="D261" s="148" t="s">
        <v>82</v>
      </c>
      <c r="E261" s="120">
        <v>852</v>
      </c>
      <c r="F261" s="143" t="s">
        <v>101</v>
      </c>
      <c r="G261" s="148" t="s">
        <v>56</v>
      </c>
      <c r="H261" s="143" t="s">
        <v>295</v>
      </c>
      <c r="I261" s="143" t="s">
        <v>109</v>
      </c>
      <c r="J261" s="110">
        <f>'6.ВС'!J254</f>
        <v>19435300</v>
      </c>
      <c r="K261" s="110">
        <f>'6.ВС'!K254</f>
        <v>0</v>
      </c>
      <c r="L261" s="110">
        <f>'6.ВС'!L254</f>
        <v>19435300</v>
      </c>
      <c r="M261" s="110">
        <f>'6.ВС'!M254</f>
        <v>0</v>
      </c>
      <c r="N261" s="110">
        <f>'6.ВС'!N254</f>
        <v>1107781</v>
      </c>
      <c r="O261" s="110">
        <f>'6.ВС'!O254</f>
        <v>0</v>
      </c>
      <c r="P261" s="110">
        <f>'6.ВС'!P254</f>
        <v>1107781</v>
      </c>
      <c r="Q261" s="110">
        <f>'6.ВС'!Q254</f>
        <v>0</v>
      </c>
      <c r="R261" s="110">
        <f>'6.ВС'!R254</f>
        <v>20543081</v>
      </c>
      <c r="S261" s="110">
        <f>'6.ВС'!S254</f>
        <v>0</v>
      </c>
      <c r="T261" s="110">
        <f>'6.ВС'!T254</f>
        <v>20543081</v>
      </c>
      <c r="U261" s="110">
        <f>'6.ВС'!U254</f>
        <v>0</v>
      </c>
      <c r="V261" s="110"/>
      <c r="W261" s="110"/>
      <c r="X261" s="110"/>
      <c r="Y261" s="110"/>
      <c r="Z261" s="110"/>
      <c r="AA261" s="110"/>
      <c r="AB261" s="110"/>
      <c r="AC261" s="110"/>
      <c r="AD261" s="110">
        <f>'6.ВС'!AE254</f>
        <v>18206755</v>
      </c>
      <c r="AE261" s="110">
        <f>'6.ВС'!AF254</f>
        <v>0</v>
      </c>
      <c r="AF261" s="110">
        <f>'6.ВС'!AG254</f>
        <v>18206755</v>
      </c>
      <c r="AG261" s="110">
        <f>'6.ВС'!AH254</f>
        <v>0</v>
      </c>
      <c r="AH261" s="110">
        <f>'6.ВС'!AI254</f>
        <v>0</v>
      </c>
      <c r="AI261" s="110">
        <f>'6.ВС'!AJ254</f>
        <v>0</v>
      </c>
      <c r="AJ261" s="110">
        <f>'6.ВС'!AK254</f>
        <v>0</v>
      </c>
      <c r="AK261" s="110">
        <f>'6.ВС'!AL254</f>
        <v>0</v>
      </c>
      <c r="AL261" s="110">
        <f>'6.ВС'!AM254</f>
        <v>18206755</v>
      </c>
      <c r="AM261" s="110">
        <f>'6.ВС'!AN254</f>
        <v>0</v>
      </c>
      <c r="AN261" s="110">
        <f>'6.ВС'!AO254</f>
        <v>18206755</v>
      </c>
      <c r="AO261" s="110">
        <f>'6.ВС'!AP254</f>
        <v>0</v>
      </c>
      <c r="AP261" s="110"/>
      <c r="AQ261" s="110">
        <f>'6.ВС'!AR254</f>
        <v>17906755</v>
      </c>
      <c r="AR261" s="110">
        <f>'6.ВС'!AS254</f>
        <v>0</v>
      </c>
      <c r="AS261" s="110">
        <f>'6.ВС'!AT254</f>
        <v>17906755</v>
      </c>
      <c r="AT261" s="110">
        <f>'6.ВС'!AU254</f>
        <v>0</v>
      </c>
      <c r="AU261" s="110">
        <f>'6.ВС'!AV254</f>
        <v>0</v>
      </c>
      <c r="AV261" s="110">
        <f>'6.ВС'!AW254</f>
        <v>0</v>
      </c>
      <c r="AW261" s="110">
        <f>'6.ВС'!AX254</f>
        <v>0</v>
      </c>
      <c r="AX261" s="110">
        <f>'6.ВС'!AY254</f>
        <v>0</v>
      </c>
      <c r="AY261" s="110">
        <f>'6.ВС'!AZ254</f>
        <v>17906755</v>
      </c>
      <c r="AZ261" s="110">
        <f>'6.ВС'!BA254</f>
        <v>0</v>
      </c>
      <c r="BA261" s="110">
        <f>'6.ВС'!BB254</f>
        <v>17906755</v>
      </c>
      <c r="BB261" s="110">
        <f>'6.ВС'!BC254</f>
        <v>0</v>
      </c>
    </row>
    <row r="262" spans="1:54" s="12" customFormat="1" ht="30" x14ac:dyDescent="0.25">
      <c r="A262" s="155" t="s">
        <v>164</v>
      </c>
      <c r="B262" s="120">
        <v>52</v>
      </c>
      <c r="C262" s="120">
        <v>0</v>
      </c>
      <c r="D262" s="148" t="s">
        <v>82</v>
      </c>
      <c r="E262" s="120">
        <v>852</v>
      </c>
      <c r="F262" s="148" t="s">
        <v>101</v>
      </c>
      <c r="G262" s="148" t="s">
        <v>56</v>
      </c>
      <c r="H262" s="148" t="s">
        <v>296</v>
      </c>
      <c r="I262" s="143"/>
      <c r="J262" s="110">
        <f t="shared" ref="J262:BB263" si="274">J263</f>
        <v>10986700</v>
      </c>
      <c r="K262" s="110">
        <f t="shared" si="274"/>
        <v>0</v>
      </c>
      <c r="L262" s="110">
        <f t="shared" si="274"/>
        <v>10986700</v>
      </c>
      <c r="M262" s="110">
        <f t="shared" si="274"/>
        <v>0</v>
      </c>
      <c r="N262" s="110">
        <f t="shared" si="274"/>
        <v>56592</v>
      </c>
      <c r="O262" s="110">
        <f t="shared" si="274"/>
        <v>0</v>
      </c>
      <c r="P262" s="110">
        <f t="shared" si="274"/>
        <v>56592</v>
      </c>
      <c r="Q262" s="110">
        <f t="shared" si="274"/>
        <v>0</v>
      </c>
      <c r="R262" s="110">
        <f t="shared" si="274"/>
        <v>11043292</v>
      </c>
      <c r="S262" s="110">
        <f t="shared" si="274"/>
        <v>0</v>
      </c>
      <c r="T262" s="110">
        <f t="shared" si="274"/>
        <v>11043292</v>
      </c>
      <c r="U262" s="110">
        <f t="shared" si="274"/>
        <v>0</v>
      </c>
      <c r="V262" s="110"/>
      <c r="W262" s="110"/>
      <c r="X262" s="110"/>
      <c r="Y262" s="110"/>
      <c r="Z262" s="110"/>
      <c r="AA262" s="110"/>
      <c r="AB262" s="110"/>
      <c r="AC262" s="110"/>
      <c r="AD262" s="110">
        <f t="shared" si="274"/>
        <v>10495500</v>
      </c>
      <c r="AE262" s="110">
        <f t="shared" si="274"/>
        <v>0</v>
      </c>
      <c r="AF262" s="110">
        <f t="shared" si="274"/>
        <v>10495500</v>
      </c>
      <c r="AG262" s="110">
        <f t="shared" si="274"/>
        <v>0</v>
      </c>
      <c r="AH262" s="110">
        <f t="shared" si="274"/>
        <v>0</v>
      </c>
      <c r="AI262" s="110">
        <f t="shared" si="274"/>
        <v>0</v>
      </c>
      <c r="AJ262" s="110">
        <f t="shared" si="274"/>
        <v>0</v>
      </c>
      <c r="AK262" s="110">
        <f t="shared" si="274"/>
        <v>0</v>
      </c>
      <c r="AL262" s="110">
        <f t="shared" si="274"/>
        <v>10495500</v>
      </c>
      <c r="AM262" s="110">
        <f t="shared" si="274"/>
        <v>0</v>
      </c>
      <c r="AN262" s="110">
        <f t="shared" si="274"/>
        <v>10495500</v>
      </c>
      <c r="AO262" s="110">
        <f t="shared" si="274"/>
        <v>0</v>
      </c>
      <c r="AP262" s="110"/>
      <c r="AQ262" s="110">
        <f t="shared" si="274"/>
        <v>10495500</v>
      </c>
      <c r="AR262" s="110">
        <f t="shared" si="274"/>
        <v>0</v>
      </c>
      <c r="AS262" s="110">
        <f t="shared" si="274"/>
        <v>10495500</v>
      </c>
      <c r="AT262" s="110">
        <f t="shared" si="274"/>
        <v>0</v>
      </c>
      <c r="AU262" s="110">
        <f t="shared" si="274"/>
        <v>0</v>
      </c>
      <c r="AV262" s="110">
        <f t="shared" si="274"/>
        <v>0</v>
      </c>
      <c r="AW262" s="110">
        <f t="shared" si="274"/>
        <v>0</v>
      </c>
      <c r="AX262" s="110">
        <f t="shared" si="274"/>
        <v>0</v>
      </c>
      <c r="AY262" s="110">
        <f t="shared" si="274"/>
        <v>10495500</v>
      </c>
      <c r="AZ262" s="110">
        <f t="shared" si="274"/>
        <v>0</v>
      </c>
      <c r="BA262" s="110">
        <f t="shared" si="274"/>
        <v>10495500</v>
      </c>
      <c r="BB262" s="110">
        <f t="shared" si="274"/>
        <v>0</v>
      </c>
    </row>
    <row r="263" spans="1:54" s="12" customFormat="1" ht="60" x14ac:dyDescent="0.25">
      <c r="A263" s="35" t="s">
        <v>53</v>
      </c>
      <c r="B263" s="120">
        <v>52</v>
      </c>
      <c r="C263" s="120">
        <v>0</v>
      </c>
      <c r="D263" s="148" t="s">
        <v>82</v>
      </c>
      <c r="E263" s="120">
        <v>852</v>
      </c>
      <c r="F263" s="143" t="s">
        <v>101</v>
      </c>
      <c r="G263" s="148" t="s">
        <v>56</v>
      </c>
      <c r="H263" s="148" t="s">
        <v>296</v>
      </c>
      <c r="I263" s="143" t="s">
        <v>107</v>
      </c>
      <c r="J263" s="110">
        <f t="shared" si="274"/>
        <v>10986700</v>
      </c>
      <c r="K263" s="110">
        <f t="shared" si="274"/>
        <v>0</v>
      </c>
      <c r="L263" s="110">
        <f t="shared" si="274"/>
        <v>10986700</v>
      </c>
      <c r="M263" s="110">
        <f t="shared" si="274"/>
        <v>0</v>
      </c>
      <c r="N263" s="110">
        <f t="shared" si="274"/>
        <v>56592</v>
      </c>
      <c r="O263" s="110">
        <f t="shared" si="274"/>
        <v>0</v>
      </c>
      <c r="P263" s="110">
        <f t="shared" si="274"/>
        <v>56592</v>
      </c>
      <c r="Q263" s="110">
        <f t="shared" si="274"/>
        <v>0</v>
      </c>
      <c r="R263" s="110">
        <f t="shared" si="274"/>
        <v>11043292</v>
      </c>
      <c r="S263" s="110">
        <f t="shared" si="274"/>
        <v>0</v>
      </c>
      <c r="T263" s="110">
        <f t="shared" si="274"/>
        <v>11043292</v>
      </c>
      <c r="U263" s="110">
        <f t="shared" si="274"/>
        <v>0</v>
      </c>
      <c r="V263" s="110"/>
      <c r="W263" s="110"/>
      <c r="X263" s="110"/>
      <c r="Y263" s="110"/>
      <c r="Z263" s="110"/>
      <c r="AA263" s="110"/>
      <c r="AB263" s="110"/>
      <c r="AC263" s="110"/>
      <c r="AD263" s="110">
        <f t="shared" si="274"/>
        <v>10495500</v>
      </c>
      <c r="AE263" s="110">
        <f t="shared" si="274"/>
        <v>0</v>
      </c>
      <c r="AF263" s="110">
        <f t="shared" si="274"/>
        <v>10495500</v>
      </c>
      <c r="AG263" s="110">
        <f t="shared" si="274"/>
        <v>0</v>
      </c>
      <c r="AH263" s="110">
        <f t="shared" si="274"/>
        <v>0</v>
      </c>
      <c r="AI263" s="110">
        <f t="shared" si="274"/>
        <v>0</v>
      </c>
      <c r="AJ263" s="110">
        <f t="shared" si="274"/>
        <v>0</v>
      </c>
      <c r="AK263" s="110">
        <f t="shared" si="274"/>
        <v>0</v>
      </c>
      <c r="AL263" s="110">
        <f t="shared" si="274"/>
        <v>10495500</v>
      </c>
      <c r="AM263" s="110">
        <f t="shared" si="274"/>
        <v>0</v>
      </c>
      <c r="AN263" s="110">
        <f t="shared" si="274"/>
        <v>10495500</v>
      </c>
      <c r="AO263" s="110">
        <f t="shared" si="274"/>
        <v>0</v>
      </c>
      <c r="AP263" s="110"/>
      <c r="AQ263" s="110">
        <f t="shared" si="274"/>
        <v>10495500</v>
      </c>
      <c r="AR263" s="110">
        <f t="shared" si="274"/>
        <v>0</v>
      </c>
      <c r="AS263" s="110">
        <f t="shared" si="274"/>
        <v>10495500</v>
      </c>
      <c r="AT263" s="110">
        <f t="shared" si="274"/>
        <v>0</v>
      </c>
      <c r="AU263" s="110">
        <f t="shared" si="274"/>
        <v>0</v>
      </c>
      <c r="AV263" s="110">
        <f t="shared" si="274"/>
        <v>0</v>
      </c>
      <c r="AW263" s="110">
        <f t="shared" si="274"/>
        <v>0</v>
      </c>
      <c r="AX263" s="110">
        <f t="shared" si="274"/>
        <v>0</v>
      </c>
      <c r="AY263" s="110">
        <f t="shared" si="274"/>
        <v>10495500</v>
      </c>
      <c r="AZ263" s="110">
        <f t="shared" si="274"/>
        <v>0</v>
      </c>
      <c r="BA263" s="110">
        <f t="shared" si="274"/>
        <v>10495500</v>
      </c>
      <c r="BB263" s="110">
        <f t="shared" si="274"/>
        <v>0</v>
      </c>
    </row>
    <row r="264" spans="1:54" s="12" customFormat="1" ht="33.75" customHeight="1" x14ac:dyDescent="0.25">
      <c r="A264" s="35" t="s">
        <v>108</v>
      </c>
      <c r="B264" s="120">
        <v>52</v>
      </c>
      <c r="C264" s="120">
        <v>0</v>
      </c>
      <c r="D264" s="148" t="s">
        <v>82</v>
      </c>
      <c r="E264" s="120">
        <v>852</v>
      </c>
      <c r="F264" s="143" t="s">
        <v>101</v>
      </c>
      <c r="G264" s="148" t="s">
        <v>56</v>
      </c>
      <c r="H264" s="148" t="s">
        <v>296</v>
      </c>
      <c r="I264" s="143" t="s">
        <v>109</v>
      </c>
      <c r="J264" s="110">
        <f>'6.ВС'!J285</f>
        <v>10986700</v>
      </c>
      <c r="K264" s="110">
        <f>'6.ВС'!K285</f>
        <v>0</v>
      </c>
      <c r="L264" s="110">
        <f>'6.ВС'!L285</f>
        <v>10986700</v>
      </c>
      <c r="M264" s="110">
        <f>'6.ВС'!M285</f>
        <v>0</v>
      </c>
      <c r="N264" s="110">
        <f>'6.ВС'!N285</f>
        <v>56592</v>
      </c>
      <c r="O264" s="110">
        <f>'6.ВС'!O285</f>
        <v>0</v>
      </c>
      <c r="P264" s="110">
        <f>'6.ВС'!P285</f>
        <v>56592</v>
      </c>
      <c r="Q264" s="110">
        <f>'6.ВС'!Q285</f>
        <v>0</v>
      </c>
      <c r="R264" s="110">
        <f>'6.ВС'!R285</f>
        <v>11043292</v>
      </c>
      <c r="S264" s="110">
        <f>'6.ВС'!S285</f>
        <v>0</v>
      </c>
      <c r="T264" s="110">
        <f>'6.ВС'!T285</f>
        <v>11043292</v>
      </c>
      <c r="U264" s="110">
        <f>'6.ВС'!U285</f>
        <v>0</v>
      </c>
      <c r="V264" s="110"/>
      <c r="W264" s="110"/>
      <c r="X264" s="110"/>
      <c r="Y264" s="110"/>
      <c r="Z264" s="110"/>
      <c r="AA264" s="110"/>
      <c r="AB264" s="110"/>
      <c r="AC264" s="110"/>
      <c r="AD264" s="110">
        <f>'6.ВС'!AE285</f>
        <v>10495500</v>
      </c>
      <c r="AE264" s="110">
        <f>'6.ВС'!AF285</f>
        <v>0</v>
      </c>
      <c r="AF264" s="110">
        <f>'6.ВС'!AG285</f>
        <v>10495500</v>
      </c>
      <c r="AG264" s="110">
        <f>'6.ВС'!AH285</f>
        <v>0</v>
      </c>
      <c r="AH264" s="110">
        <f>'6.ВС'!AI285</f>
        <v>0</v>
      </c>
      <c r="AI264" s="110">
        <f>'6.ВС'!AJ285</f>
        <v>0</v>
      </c>
      <c r="AJ264" s="110">
        <f>'6.ВС'!AK285</f>
        <v>0</v>
      </c>
      <c r="AK264" s="110">
        <f>'6.ВС'!AL285</f>
        <v>0</v>
      </c>
      <c r="AL264" s="110">
        <f>'6.ВС'!AM285</f>
        <v>10495500</v>
      </c>
      <c r="AM264" s="110">
        <f>'6.ВС'!AN285</f>
        <v>0</v>
      </c>
      <c r="AN264" s="110">
        <f>'6.ВС'!AO285</f>
        <v>10495500</v>
      </c>
      <c r="AO264" s="110">
        <f>'6.ВС'!AP285</f>
        <v>0</v>
      </c>
      <c r="AP264" s="110"/>
      <c r="AQ264" s="110">
        <f>'6.ВС'!AR285</f>
        <v>10495500</v>
      </c>
      <c r="AR264" s="110">
        <f>'6.ВС'!AS285</f>
        <v>0</v>
      </c>
      <c r="AS264" s="110">
        <f>'6.ВС'!AT285</f>
        <v>10495500</v>
      </c>
      <c r="AT264" s="110">
        <f>'6.ВС'!AU285</f>
        <v>0</v>
      </c>
      <c r="AU264" s="110">
        <f>'6.ВС'!AV285</f>
        <v>0</v>
      </c>
      <c r="AV264" s="110">
        <f>'6.ВС'!AW285</f>
        <v>0</v>
      </c>
      <c r="AW264" s="110">
        <f>'6.ВС'!AX285</f>
        <v>0</v>
      </c>
      <c r="AX264" s="110">
        <f>'6.ВС'!AY285</f>
        <v>0</v>
      </c>
      <c r="AY264" s="110">
        <f>'6.ВС'!AZ285</f>
        <v>10495500</v>
      </c>
      <c r="AZ264" s="110">
        <f>'6.ВС'!BA285</f>
        <v>0</v>
      </c>
      <c r="BA264" s="110">
        <f>'6.ВС'!BB285</f>
        <v>10495500</v>
      </c>
      <c r="BB264" s="110">
        <f>'6.ВС'!BC285</f>
        <v>0</v>
      </c>
    </row>
    <row r="265" spans="1:54" s="109" customFormat="1" ht="60" x14ac:dyDescent="0.25">
      <c r="A265" s="155" t="s">
        <v>171</v>
      </c>
      <c r="B265" s="120">
        <v>52</v>
      </c>
      <c r="C265" s="120">
        <v>0</v>
      </c>
      <c r="D265" s="143" t="s">
        <v>82</v>
      </c>
      <c r="E265" s="120">
        <v>852</v>
      </c>
      <c r="F265" s="143" t="s">
        <v>101</v>
      </c>
      <c r="G265" s="143" t="s">
        <v>64</v>
      </c>
      <c r="H265" s="143" t="s">
        <v>298</v>
      </c>
      <c r="I265" s="143"/>
      <c r="J265" s="110">
        <f>J266+J268+J270</f>
        <v>13872700</v>
      </c>
      <c r="K265" s="110">
        <f t="shared" ref="K265:M265" si="275">K266+K268+K270</f>
        <v>0</v>
      </c>
      <c r="L265" s="110">
        <f t="shared" si="275"/>
        <v>13872700</v>
      </c>
      <c r="M265" s="110">
        <f t="shared" si="275"/>
        <v>0</v>
      </c>
      <c r="N265" s="110">
        <f>N266+N268+N270</f>
        <v>278300</v>
      </c>
      <c r="O265" s="110">
        <f t="shared" ref="O265" si="276">O266+O268+O270</f>
        <v>0</v>
      </c>
      <c r="P265" s="110">
        <f t="shared" ref="P265" si="277">P266+P268+P270</f>
        <v>278300</v>
      </c>
      <c r="Q265" s="110">
        <f t="shared" ref="Q265" si="278">Q266+Q268+Q270</f>
        <v>0</v>
      </c>
      <c r="R265" s="110">
        <f>R266+R268+R270</f>
        <v>14151000</v>
      </c>
      <c r="S265" s="110">
        <f t="shared" ref="S265" si="279">S266+S268+S270</f>
        <v>0</v>
      </c>
      <c r="T265" s="110">
        <f t="shared" ref="T265" si="280">T266+T268+T270</f>
        <v>14151000</v>
      </c>
      <c r="U265" s="110">
        <f t="shared" ref="U265" si="281">U266+U268+U270</f>
        <v>0</v>
      </c>
      <c r="V265" s="110"/>
      <c r="W265" s="110"/>
      <c r="X265" s="110"/>
      <c r="Y265" s="110"/>
      <c r="Z265" s="110"/>
      <c r="AA265" s="110"/>
      <c r="AB265" s="110"/>
      <c r="AC265" s="110"/>
      <c r="AD265" s="110">
        <f t="shared" ref="AD265:AQ265" si="282">AD266+AD268+AD270</f>
        <v>13872700</v>
      </c>
      <c r="AE265" s="110">
        <f t="shared" ref="AE265:AG265" si="283">AE266+AE268+AE270</f>
        <v>0</v>
      </c>
      <c r="AF265" s="110">
        <f t="shared" si="283"/>
        <v>13872700</v>
      </c>
      <c r="AG265" s="110">
        <f t="shared" si="283"/>
        <v>0</v>
      </c>
      <c r="AH265" s="110">
        <f>AH266+AH268+AH270</f>
        <v>0</v>
      </c>
      <c r="AI265" s="110">
        <f t="shared" ref="AI265:AK265" si="284">AI266+AI268+AI270</f>
        <v>0</v>
      </c>
      <c r="AJ265" s="110">
        <f t="shared" si="284"/>
        <v>0</v>
      </c>
      <c r="AK265" s="110">
        <f t="shared" si="284"/>
        <v>0</v>
      </c>
      <c r="AL265" s="110">
        <f>AL266+AL268+AL270</f>
        <v>13872700</v>
      </c>
      <c r="AM265" s="110">
        <f t="shared" ref="AM265:AO265" si="285">AM266+AM268+AM270</f>
        <v>0</v>
      </c>
      <c r="AN265" s="110">
        <f t="shared" si="285"/>
        <v>13872700</v>
      </c>
      <c r="AO265" s="110">
        <f t="shared" si="285"/>
        <v>0</v>
      </c>
      <c r="AP265" s="110"/>
      <c r="AQ265" s="110">
        <f t="shared" si="282"/>
        <v>13872700</v>
      </c>
      <c r="AR265" s="110">
        <f t="shared" ref="AR265:AT265" si="286">AR266+AR268+AR270</f>
        <v>0</v>
      </c>
      <c r="AS265" s="110">
        <f t="shared" si="286"/>
        <v>13872700</v>
      </c>
      <c r="AT265" s="110">
        <f t="shared" si="286"/>
        <v>0</v>
      </c>
      <c r="AU265" s="110">
        <f>AU266+AU268+AU270</f>
        <v>0</v>
      </c>
      <c r="AV265" s="110">
        <f t="shared" ref="AV265:AX265" si="287">AV266+AV268+AV270</f>
        <v>0</v>
      </c>
      <c r="AW265" s="110">
        <f t="shared" si="287"/>
        <v>0</v>
      </c>
      <c r="AX265" s="110">
        <f t="shared" si="287"/>
        <v>0</v>
      </c>
      <c r="AY265" s="110">
        <f>AY266+AY268+AY270</f>
        <v>13872700</v>
      </c>
      <c r="AZ265" s="110">
        <f t="shared" ref="AZ265:BB265" si="288">AZ266+AZ268+AZ270</f>
        <v>0</v>
      </c>
      <c r="BA265" s="110">
        <f t="shared" si="288"/>
        <v>13872700</v>
      </c>
      <c r="BB265" s="110">
        <f t="shared" si="288"/>
        <v>0</v>
      </c>
    </row>
    <row r="266" spans="1:54" s="109" customFormat="1" ht="123" customHeight="1" x14ac:dyDescent="0.25">
      <c r="A266" s="111" t="s">
        <v>16</v>
      </c>
      <c r="B266" s="120">
        <v>52</v>
      </c>
      <c r="C266" s="120">
        <v>0</v>
      </c>
      <c r="D266" s="143" t="s">
        <v>82</v>
      </c>
      <c r="E266" s="120">
        <v>852</v>
      </c>
      <c r="F266" s="143" t="s">
        <v>101</v>
      </c>
      <c r="G266" s="143" t="s">
        <v>64</v>
      </c>
      <c r="H266" s="143" t="s">
        <v>298</v>
      </c>
      <c r="I266" s="143" t="s">
        <v>18</v>
      </c>
      <c r="J266" s="110">
        <f t="shared" ref="J266:BB266" si="289">J267</f>
        <v>13012000</v>
      </c>
      <c r="K266" s="110">
        <f t="shared" si="289"/>
        <v>0</v>
      </c>
      <c r="L266" s="110">
        <f t="shared" si="289"/>
        <v>13012000</v>
      </c>
      <c r="M266" s="110">
        <f t="shared" si="289"/>
        <v>0</v>
      </c>
      <c r="N266" s="110">
        <f t="shared" si="289"/>
        <v>61000</v>
      </c>
      <c r="O266" s="110">
        <f t="shared" si="289"/>
        <v>0</v>
      </c>
      <c r="P266" s="110">
        <f t="shared" si="289"/>
        <v>61000</v>
      </c>
      <c r="Q266" s="110">
        <f t="shared" si="289"/>
        <v>0</v>
      </c>
      <c r="R266" s="110">
        <f t="shared" si="289"/>
        <v>13073000</v>
      </c>
      <c r="S266" s="110">
        <f t="shared" si="289"/>
        <v>0</v>
      </c>
      <c r="T266" s="110">
        <f t="shared" si="289"/>
        <v>13073000</v>
      </c>
      <c r="U266" s="110">
        <f t="shared" si="289"/>
        <v>0</v>
      </c>
      <c r="V266" s="110"/>
      <c r="W266" s="110"/>
      <c r="X266" s="110"/>
      <c r="Y266" s="110"/>
      <c r="Z266" s="110"/>
      <c r="AA266" s="110"/>
      <c r="AB266" s="110"/>
      <c r="AC266" s="110"/>
      <c r="AD266" s="110">
        <f t="shared" si="289"/>
        <v>13012000</v>
      </c>
      <c r="AE266" s="110">
        <f t="shared" si="289"/>
        <v>0</v>
      </c>
      <c r="AF266" s="110">
        <f t="shared" si="289"/>
        <v>13012000</v>
      </c>
      <c r="AG266" s="110">
        <f t="shared" si="289"/>
        <v>0</v>
      </c>
      <c r="AH266" s="110">
        <f t="shared" si="289"/>
        <v>0</v>
      </c>
      <c r="AI266" s="110">
        <f t="shared" si="289"/>
        <v>0</v>
      </c>
      <c r="AJ266" s="110">
        <f t="shared" si="289"/>
        <v>0</v>
      </c>
      <c r="AK266" s="110">
        <f t="shared" si="289"/>
        <v>0</v>
      </c>
      <c r="AL266" s="110">
        <f t="shared" si="289"/>
        <v>13012000</v>
      </c>
      <c r="AM266" s="110">
        <f t="shared" si="289"/>
        <v>0</v>
      </c>
      <c r="AN266" s="110">
        <f t="shared" si="289"/>
        <v>13012000</v>
      </c>
      <c r="AO266" s="110">
        <f t="shared" si="289"/>
        <v>0</v>
      </c>
      <c r="AP266" s="110"/>
      <c r="AQ266" s="110">
        <f t="shared" si="289"/>
        <v>13012000</v>
      </c>
      <c r="AR266" s="110">
        <f t="shared" si="289"/>
        <v>0</v>
      </c>
      <c r="AS266" s="110">
        <f t="shared" si="289"/>
        <v>13012000</v>
      </c>
      <c r="AT266" s="110">
        <f t="shared" si="289"/>
        <v>0</v>
      </c>
      <c r="AU266" s="110">
        <f t="shared" si="289"/>
        <v>0</v>
      </c>
      <c r="AV266" s="110">
        <f t="shared" si="289"/>
        <v>0</v>
      </c>
      <c r="AW266" s="110">
        <f t="shared" si="289"/>
        <v>0</v>
      </c>
      <c r="AX266" s="110">
        <f t="shared" si="289"/>
        <v>0</v>
      </c>
      <c r="AY266" s="110">
        <f t="shared" si="289"/>
        <v>13012000</v>
      </c>
      <c r="AZ266" s="110">
        <f t="shared" si="289"/>
        <v>0</v>
      </c>
      <c r="BA266" s="110">
        <f t="shared" si="289"/>
        <v>13012000</v>
      </c>
      <c r="BB266" s="110">
        <f t="shared" si="289"/>
        <v>0</v>
      </c>
    </row>
    <row r="267" spans="1:54" s="109" customFormat="1" ht="45" x14ac:dyDescent="0.25">
      <c r="A267" s="111" t="s">
        <v>8</v>
      </c>
      <c r="B267" s="120">
        <v>52</v>
      </c>
      <c r="C267" s="120">
        <v>0</v>
      </c>
      <c r="D267" s="148" t="s">
        <v>82</v>
      </c>
      <c r="E267" s="120">
        <v>852</v>
      </c>
      <c r="F267" s="143" t="s">
        <v>101</v>
      </c>
      <c r="G267" s="143" t="s">
        <v>64</v>
      </c>
      <c r="H267" s="143" t="s">
        <v>298</v>
      </c>
      <c r="I267" s="143" t="s">
        <v>19</v>
      </c>
      <c r="J267" s="110">
        <f>'6.ВС'!J307</f>
        <v>13012000</v>
      </c>
      <c r="K267" s="110">
        <f>'6.ВС'!K307</f>
        <v>0</v>
      </c>
      <c r="L267" s="110">
        <f>'6.ВС'!L307</f>
        <v>13012000</v>
      </c>
      <c r="M267" s="110">
        <f>'6.ВС'!M307</f>
        <v>0</v>
      </c>
      <c r="N267" s="110">
        <f>'6.ВС'!N307</f>
        <v>61000</v>
      </c>
      <c r="O267" s="110">
        <f>'6.ВС'!O307</f>
        <v>0</v>
      </c>
      <c r="P267" s="110">
        <f>'6.ВС'!P307</f>
        <v>61000</v>
      </c>
      <c r="Q267" s="110">
        <f>'6.ВС'!Q307</f>
        <v>0</v>
      </c>
      <c r="R267" s="110">
        <f>'6.ВС'!R307</f>
        <v>13073000</v>
      </c>
      <c r="S267" s="110">
        <f>'6.ВС'!S307</f>
        <v>0</v>
      </c>
      <c r="T267" s="110">
        <f>'6.ВС'!T307</f>
        <v>13073000</v>
      </c>
      <c r="U267" s="110">
        <f>'6.ВС'!U307</f>
        <v>0</v>
      </c>
      <c r="V267" s="110"/>
      <c r="W267" s="110"/>
      <c r="X267" s="110"/>
      <c r="Y267" s="110"/>
      <c r="Z267" s="110"/>
      <c r="AA267" s="110"/>
      <c r="AB267" s="110"/>
      <c r="AC267" s="110"/>
      <c r="AD267" s="110">
        <f>'6.ВС'!AE307</f>
        <v>13012000</v>
      </c>
      <c r="AE267" s="110">
        <f>'6.ВС'!AF307</f>
        <v>0</v>
      </c>
      <c r="AF267" s="110">
        <f>'6.ВС'!AG307</f>
        <v>13012000</v>
      </c>
      <c r="AG267" s="110">
        <f>'6.ВС'!AH307</f>
        <v>0</v>
      </c>
      <c r="AH267" s="110">
        <f>'6.ВС'!AI307</f>
        <v>0</v>
      </c>
      <c r="AI267" s="110">
        <f>'6.ВС'!AJ307</f>
        <v>0</v>
      </c>
      <c r="AJ267" s="110">
        <f>'6.ВС'!AK307</f>
        <v>0</v>
      </c>
      <c r="AK267" s="110">
        <f>'6.ВС'!AL307</f>
        <v>0</v>
      </c>
      <c r="AL267" s="110">
        <f>'6.ВС'!AM307</f>
        <v>13012000</v>
      </c>
      <c r="AM267" s="110">
        <f>'6.ВС'!AN307</f>
        <v>0</v>
      </c>
      <c r="AN267" s="110">
        <f>'6.ВС'!AO307</f>
        <v>13012000</v>
      </c>
      <c r="AO267" s="110">
        <f>'6.ВС'!AP307</f>
        <v>0</v>
      </c>
      <c r="AP267" s="110"/>
      <c r="AQ267" s="110">
        <f>'6.ВС'!AR307</f>
        <v>13012000</v>
      </c>
      <c r="AR267" s="110">
        <f>'6.ВС'!AS307</f>
        <v>0</v>
      </c>
      <c r="AS267" s="110">
        <f>'6.ВС'!AT307</f>
        <v>13012000</v>
      </c>
      <c r="AT267" s="110">
        <f>'6.ВС'!AU307</f>
        <v>0</v>
      </c>
      <c r="AU267" s="110">
        <f>'6.ВС'!AV307</f>
        <v>0</v>
      </c>
      <c r="AV267" s="110">
        <f>'6.ВС'!AW307</f>
        <v>0</v>
      </c>
      <c r="AW267" s="110">
        <f>'6.ВС'!AX307</f>
        <v>0</v>
      </c>
      <c r="AX267" s="110">
        <f>'6.ВС'!AY307</f>
        <v>0</v>
      </c>
      <c r="AY267" s="110">
        <f>'6.ВС'!AZ307</f>
        <v>13012000</v>
      </c>
      <c r="AZ267" s="110">
        <f>'6.ВС'!BA307</f>
        <v>0</v>
      </c>
      <c r="BA267" s="110">
        <f>'6.ВС'!BB307</f>
        <v>13012000</v>
      </c>
      <c r="BB267" s="110">
        <f>'6.ВС'!BC307</f>
        <v>0</v>
      </c>
    </row>
    <row r="268" spans="1:54" s="109" customFormat="1" ht="60" x14ac:dyDescent="0.25">
      <c r="A268" s="35" t="s">
        <v>22</v>
      </c>
      <c r="B268" s="120">
        <v>52</v>
      </c>
      <c r="C268" s="120">
        <v>0</v>
      </c>
      <c r="D268" s="148" t="s">
        <v>82</v>
      </c>
      <c r="E268" s="120">
        <v>852</v>
      </c>
      <c r="F268" s="143" t="s">
        <v>101</v>
      </c>
      <c r="G268" s="143" t="s">
        <v>64</v>
      </c>
      <c r="H268" s="143" t="s">
        <v>298</v>
      </c>
      <c r="I268" s="143" t="s">
        <v>23</v>
      </c>
      <c r="J268" s="110">
        <f t="shared" ref="J268:BB268" si="290">J269</f>
        <v>839500</v>
      </c>
      <c r="K268" s="110">
        <f t="shared" si="290"/>
        <v>0</v>
      </c>
      <c r="L268" s="110">
        <f t="shared" si="290"/>
        <v>839500</v>
      </c>
      <c r="M268" s="110">
        <f t="shared" si="290"/>
        <v>0</v>
      </c>
      <c r="N268" s="110">
        <f t="shared" si="290"/>
        <v>217300</v>
      </c>
      <c r="O268" s="110">
        <f t="shared" si="290"/>
        <v>0</v>
      </c>
      <c r="P268" s="110">
        <f t="shared" si="290"/>
        <v>217300</v>
      </c>
      <c r="Q268" s="110">
        <f t="shared" si="290"/>
        <v>0</v>
      </c>
      <c r="R268" s="110">
        <f t="shared" si="290"/>
        <v>1056800</v>
      </c>
      <c r="S268" s="110">
        <f t="shared" si="290"/>
        <v>0</v>
      </c>
      <c r="T268" s="110">
        <f t="shared" si="290"/>
        <v>1056800</v>
      </c>
      <c r="U268" s="110">
        <f t="shared" si="290"/>
        <v>0</v>
      </c>
      <c r="V268" s="110"/>
      <c r="W268" s="110"/>
      <c r="X268" s="110"/>
      <c r="Y268" s="110"/>
      <c r="Z268" s="110"/>
      <c r="AA268" s="110"/>
      <c r="AB268" s="110"/>
      <c r="AC268" s="110"/>
      <c r="AD268" s="110">
        <f t="shared" si="290"/>
        <v>839500</v>
      </c>
      <c r="AE268" s="110">
        <f t="shared" si="290"/>
        <v>0</v>
      </c>
      <c r="AF268" s="110">
        <f t="shared" si="290"/>
        <v>839500</v>
      </c>
      <c r="AG268" s="110">
        <f t="shared" si="290"/>
        <v>0</v>
      </c>
      <c r="AH268" s="110">
        <f t="shared" si="290"/>
        <v>0</v>
      </c>
      <c r="AI268" s="110">
        <f t="shared" si="290"/>
        <v>0</v>
      </c>
      <c r="AJ268" s="110">
        <f t="shared" si="290"/>
        <v>0</v>
      </c>
      <c r="AK268" s="110">
        <f t="shared" si="290"/>
        <v>0</v>
      </c>
      <c r="AL268" s="110">
        <f t="shared" si="290"/>
        <v>839500</v>
      </c>
      <c r="AM268" s="110">
        <f t="shared" si="290"/>
        <v>0</v>
      </c>
      <c r="AN268" s="110">
        <f t="shared" si="290"/>
        <v>839500</v>
      </c>
      <c r="AO268" s="110">
        <f t="shared" si="290"/>
        <v>0</v>
      </c>
      <c r="AP268" s="110"/>
      <c r="AQ268" s="110">
        <f t="shared" si="290"/>
        <v>839500</v>
      </c>
      <c r="AR268" s="110">
        <f t="shared" si="290"/>
        <v>0</v>
      </c>
      <c r="AS268" s="110">
        <f t="shared" si="290"/>
        <v>839500</v>
      </c>
      <c r="AT268" s="110">
        <f t="shared" si="290"/>
        <v>0</v>
      </c>
      <c r="AU268" s="110">
        <f t="shared" si="290"/>
        <v>0</v>
      </c>
      <c r="AV268" s="110">
        <f t="shared" si="290"/>
        <v>0</v>
      </c>
      <c r="AW268" s="110">
        <f t="shared" si="290"/>
        <v>0</v>
      </c>
      <c r="AX268" s="110">
        <f t="shared" si="290"/>
        <v>0</v>
      </c>
      <c r="AY268" s="110">
        <f t="shared" si="290"/>
        <v>839500</v>
      </c>
      <c r="AZ268" s="110">
        <f t="shared" si="290"/>
        <v>0</v>
      </c>
      <c r="BA268" s="110">
        <f t="shared" si="290"/>
        <v>839500</v>
      </c>
      <c r="BB268" s="110">
        <f t="shared" si="290"/>
        <v>0</v>
      </c>
    </row>
    <row r="269" spans="1:54" s="109" customFormat="1" ht="60" x14ac:dyDescent="0.25">
      <c r="A269" s="35" t="s">
        <v>9</v>
      </c>
      <c r="B269" s="120">
        <v>52</v>
      </c>
      <c r="C269" s="120">
        <v>0</v>
      </c>
      <c r="D269" s="148" t="s">
        <v>82</v>
      </c>
      <c r="E269" s="120">
        <v>852</v>
      </c>
      <c r="F269" s="143" t="s">
        <v>101</v>
      </c>
      <c r="G269" s="143" t="s">
        <v>64</v>
      </c>
      <c r="H269" s="143" t="s">
        <v>298</v>
      </c>
      <c r="I269" s="143" t="s">
        <v>24</v>
      </c>
      <c r="J269" s="110">
        <f>'6.ВС'!J309</f>
        <v>839500</v>
      </c>
      <c r="K269" s="110">
        <f>'6.ВС'!K309</f>
        <v>0</v>
      </c>
      <c r="L269" s="110">
        <f>'6.ВС'!L309</f>
        <v>839500</v>
      </c>
      <c r="M269" s="110">
        <f>'6.ВС'!M309</f>
        <v>0</v>
      </c>
      <c r="N269" s="110">
        <f>'6.ВС'!N309</f>
        <v>217300</v>
      </c>
      <c r="O269" s="110">
        <f>'6.ВС'!O309</f>
        <v>0</v>
      </c>
      <c r="P269" s="110">
        <f>'6.ВС'!P309</f>
        <v>217300</v>
      </c>
      <c r="Q269" s="110">
        <f>'6.ВС'!Q309</f>
        <v>0</v>
      </c>
      <c r="R269" s="110">
        <f>'6.ВС'!R309</f>
        <v>1056800</v>
      </c>
      <c r="S269" s="110">
        <f>'6.ВС'!S309</f>
        <v>0</v>
      </c>
      <c r="T269" s="110">
        <f>'6.ВС'!T309</f>
        <v>1056800</v>
      </c>
      <c r="U269" s="110">
        <f>'6.ВС'!U309</f>
        <v>0</v>
      </c>
      <c r="V269" s="110"/>
      <c r="W269" s="110"/>
      <c r="X269" s="110"/>
      <c r="Y269" s="110"/>
      <c r="Z269" s="110"/>
      <c r="AA269" s="110"/>
      <c r="AB269" s="110"/>
      <c r="AC269" s="110"/>
      <c r="AD269" s="110">
        <f>'6.ВС'!AE309</f>
        <v>839500</v>
      </c>
      <c r="AE269" s="110">
        <f>'6.ВС'!AF309</f>
        <v>0</v>
      </c>
      <c r="AF269" s="110">
        <f>'6.ВС'!AG309</f>
        <v>839500</v>
      </c>
      <c r="AG269" s="110">
        <f>'6.ВС'!AH309</f>
        <v>0</v>
      </c>
      <c r="AH269" s="110">
        <f>'6.ВС'!AI309</f>
        <v>0</v>
      </c>
      <c r="AI269" s="110">
        <f>'6.ВС'!AJ309</f>
        <v>0</v>
      </c>
      <c r="AJ269" s="110">
        <f>'6.ВС'!AK309</f>
        <v>0</v>
      </c>
      <c r="AK269" s="110">
        <f>'6.ВС'!AL309</f>
        <v>0</v>
      </c>
      <c r="AL269" s="110">
        <f>'6.ВС'!AM309</f>
        <v>839500</v>
      </c>
      <c r="AM269" s="110">
        <f>'6.ВС'!AN309</f>
        <v>0</v>
      </c>
      <c r="AN269" s="110">
        <f>'6.ВС'!AO309</f>
        <v>839500</v>
      </c>
      <c r="AO269" s="110">
        <f>'6.ВС'!AP309</f>
        <v>0</v>
      </c>
      <c r="AP269" s="110"/>
      <c r="AQ269" s="110">
        <f>'6.ВС'!AR309</f>
        <v>839500</v>
      </c>
      <c r="AR269" s="110">
        <f>'6.ВС'!AS309</f>
        <v>0</v>
      </c>
      <c r="AS269" s="110">
        <f>'6.ВС'!AT309</f>
        <v>839500</v>
      </c>
      <c r="AT269" s="110">
        <f>'6.ВС'!AU309</f>
        <v>0</v>
      </c>
      <c r="AU269" s="110">
        <f>'6.ВС'!AV309</f>
        <v>0</v>
      </c>
      <c r="AV269" s="110">
        <f>'6.ВС'!AW309</f>
        <v>0</v>
      </c>
      <c r="AW269" s="110">
        <f>'6.ВС'!AX309</f>
        <v>0</v>
      </c>
      <c r="AX269" s="110">
        <f>'6.ВС'!AY309</f>
        <v>0</v>
      </c>
      <c r="AY269" s="110">
        <f>'6.ВС'!AZ309</f>
        <v>839500</v>
      </c>
      <c r="AZ269" s="110">
        <f>'6.ВС'!BA309</f>
        <v>0</v>
      </c>
      <c r="BA269" s="110">
        <f>'6.ВС'!BB309</f>
        <v>839500</v>
      </c>
      <c r="BB269" s="110">
        <f>'6.ВС'!BC309</f>
        <v>0</v>
      </c>
    </row>
    <row r="270" spans="1:54" s="109" customFormat="1" hidden="1" x14ac:dyDescent="0.25">
      <c r="A270" s="35" t="s">
        <v>25</v>
      </c>
      <c r="B270" s="120">
        <v>52</v>
      </c>
      <c r="C270" s="120">
        <v>0</v>
      </c>
      <c r="D270" s="143" t="s">
        <v>82</v>
      </c>
      <c r="E270" s="120">
        <v>852</v>
      </c>
      <c r="F270" s="143" t="s">
        <v>101</v>
      </c>
      <c r="G270" s="143" t="s">
        <v>64</v>
      </c>
      <c r="H270" s="143" t="s">
        <v>298</v>
      </c>
      <c r="I270" s="143" t="s">
        <v>26</v>
      </c>
      <c r="J270" s="110">
        <f t="shared" ref="J270:BB270" si="291">J271</f>
        <v>21200</v>
      </c>
      <c r="K270" s="110">
        <f t="shared" si="291"/>
        <v>0</v>
      </c>
      <c r="L270" s="110">
        <f t="shared" si="291"/>
        <v>21200</v>
      </c>
      <c r="M270" s="110">
        <f t="shared" si="291"/>
        <v>0</v>
      </c>
      <c r="N270" s="110">
        <f t="shared" si="291"/>
        <v>0</v>
      </c>
      <c r="O270" s="110">
        <f t="shared" si="291"/>
        <v>0</v>
      </c>
      <c r="P270" s="110">
        <f t="shared" si="291"/>
        <v>0</v>
      </c>
      <c r="Q270" s="110">
        <f t="shared" si="291"/>
        <v>0</v>
      </c>
      <c r="R270" s="110">
        <f t="shared" si="291"/>
        <v>21200</v>
      </c>
      <c r="S270" s="110">
        <f t="shared" si="291"/>
        <v>0</v>
      </c>
      <c r="T270" s="110">
        <f t="shared" si="291"/>
        <v>21200</v>
      </c>
      <c r="U270" s="110">
        <f t="shared" si="291"/>
        <v>0</v>
      </c>
      <c r="V270" s="110"/>
      <c r="W270" s="110"/>
      <c r="X270" s="110"/>
      <c r="Y270" s="110"/>
      <c r="Z270" s="110"/>
      <c r="AA270" s="110"/>
      <c r="AB270" s="110"/>
      <c r="AC270" s="110"/>
      <c r="AD270" s="110">
        <f t="shared" si="291"/>
        <v>21200</v>
      </c>
      <c r="AE270" s="110">
        <f t="shared" si="291"/>
        <v>0</v>
      </c>
      <c r="AF270" s="110">
        <f t="shared" si="291"/>
        <v>21200</v>
      </c>
      <c r="AG270" s="110">
        <f t="shared" si="291"/>
        <v>0</v>
      </c>
      <c r="AH270" s="110">
        <f t="shared" si="291"/>
        <v>0</v>
      </c>
      <c r="AI270" s="110">
        <f t="shared" si="291"/>
        <v>0</v>
      </c>
      <c r="AJ270" s="110">
        <f t="shared" si="291"/>
        <v>0</v>
      </c>
      <c r="AK270" s="110">
        <f t="shared" si="291"/>
        <v>0</v>
      </c>
      <c r="AL270" s="110">
        <f t="shared" si="291"/>
        <v>21200</v>
      </c>
      <c r="AM270" s="110">
        <f t="shared" si="291"/>
        <v>0</v>
      </c>
      <c r="AN270" s="110">
        <f t="shared" si="291"/>
        <v>21200</v>
      </c>
      <c r="AO270" s="110">
        <f t="shared" si="291"/>
        <v>0</v>
      </c>
      <c r="AP270" s="110"/>
      <c r="AQ270" s="110">
        <f t="shared" si="291"/>
        <v>21200</v>
      </c>
      <c r="AR270" s="110">
        <f t="shared" si="291"/>
        <v>0</v>
      </c>
      <c r="AS270" s="110">
        <f t="shared" si="291"/>
        <v>21200</v>
      </c>
      <c r="AT270" s="110">
        <f t="shared" si="291"/>
        <v>0</v>
      </c>
      <c r="AU270" s="110">
        <f t="shared" si="291"/>
        <v>0</v>
      </c>
      <c r="AV270" s="110">
        <f t="shared" si="291"/>
        <v>0</v>
      </c>
      <c r="AW270" s="110">
        <f t="shared" si="291"/>
        <v>0</v>
      </c>
      <c r="AX270" s="110">
        <f t="shared" si="291"/>
        <v>0</v>
      </c>
      <c r="AY270" s="110">
        <f t="shared" si="291"/>
        <v>21200</v>
      </c>
      <c r="AZ270" s="110">
        <f t="shared" si="291"/>
        <v>0</v>
      </c>
      <c r="BA270" s="110">
        <f t="shared" si="291"/>
        <v>21200</v>
      </c>
      <c r="BB270" s="110">
        <f t="shared" si="291"/>
        <v>0</v>
      </c>
    </row>
    <row r="271" spans="1:54" s="109" customFormat="1" ht="30" hidden="1" x14ac:dyDescent="0.25">
      <c r="A271" s="35" t="s">
        <v>27</v>
      </c>
      <c r="B271" s="120">
        <v>52</v>
      </c>
      <c r="C271" s="120">
        <v>0</v>
      </c>
      <c r="D271" s="143" t="s">
        <v>82</v>
      </c>
      <c r="E271" s="120">
        <v>852</v>
      </c>
      <c r="F271" s="143" t="s">
        <v>101</v>
      </c>
      <c r="G271" s="143" t="s">
        <v>64</v>
      </c>
      <c r="H271" s="143" t="s">
        <v>298</v>
      </c>
      <c r="I271" s="143" t="s">
        <v>28</v>
      </c>
      <c r="J271" s="110">
        <f>'6.ВС'!J311</f>
        <v>21200</v>
      </c>
      <c r="K271" s="110">
        <f>'6.ВС'!K311</f>
        <v>0</v>
      </c>
      <c r="L271" s="110">
        <f>'6.ВС'!L311</f>
        <v>21200</v>
      </c>
      <c r="M271" s="110">
        <f>'6.ВС'!M311</f>
        <v>0</v>
      </c>
      <c r="N271" s="110">
        <f>'6.ВС'!N311</f>
        <v>0</v>
      </c>
      <c r="O271" s="110">
        <f>'6.ВС'!O311</f>
        <v>0</v>
      </c>
      <c r="P271" s="110">
        <f>'6.ВС'!P311</f>
        <v>0</v>
      </c>
      <c r="Q271" s="110">
        <f>'6.ВС'!Q311</f>
        <v>0</v>
      </c>
      <c r="R271" s="110">
        <f>'6.ВС'!R311</f>
        <v>21200</v>
      </c>
      <c r="S271" s="110">
        <f>'6.ВС'!S311</f>
        <v>0</v>
      </c>
      <c r="T271" s="110">
        <f>'6.ВС'!T311</f>
        <v>21200</v>
      </c>
      <c r="U271" s="110">
        <f>'6.ВС'!U311</f>
        <v>0</v>
      </c>
      <c r="V271" s="110"/>
      <c r="W271" s="110"/>
      <c r="X271" s="110"/>
      <c r="Y271" s="110"/>
      <c r="Z271" s="110"/>
      <c r="AA271" s="110"/>
      <c r="AB271" s="110"/>
      <c r="AC271" s="110"/>
      <c r="AD271" s="110">
        <f>'6.ВС'!AE311</f>
        <v>21200</v>
      </c>
      <c r="AE271" s="110">
        <f>'6.ВС'!AF311</f>
        <v>0</v>
      </c>
      <c r="AF271" s="110">
        <f>'6.ВС'!AG311</f>
        <v>21200</v>
      </c>
      <c r="AG271" s="110">
        <f>'6.ВС'!AH311</f>
        <v>0</v>
      </c>
      <c r="AH271" s="110">
        <f>'6.ВС'!AI311</f>
        <v>0</v>
      </c>
      <c r="AI271" s="110">
        <f>'6.ВС'!AJ311</f>
        <v>0</v>
      </c>
      <c r="AJ271" s="110">
        <f>'6.ВС'!AK311</f>
        <v>0</v>
      </c>
      <c r="AK271" s="110">
        <f>'6.ВС'!AL311</f>
        <v>0</v>
      </c>
      <c r="AL271" s="110">
        <f>'6.ВС'!AM311</f>
        <v>21200</v>
      </c>
      <c r="AM271" s="110">
        <f>'6.ВС'!AN311</f>
        <v>0</v>
      </c>
      <c r="AN271" s="110">
        <f>'6.ВС'!AO311</f>
        <v>21200</v>
      </c>
      <c r="AO271" s="110">
        <f>'6.ВС'!AP311</f>
        <v>0</v>
      </c>
      <c r="AP271" s="110"/>
      <c r="AQ271" s="110">
        <f>'6.ВС'!AR311</f>
        <v>21200</v>
      </c>
      <c r="AR271" s="110">
        <f>'6.ВС'!AS311</f>
        <v>0</v>
      </c>
      <c r="AS271" s="110">
        <f>'6.ВС'!AT311</f>
        <v>21200</v>
      </c>
      <c r="AT271" s="110">
        <f>'6.ВС'!AU311</f>
        <v>0</v>
      </c>
      <c r="AU271" s="110">
        <f>'6.ВС'!AV311</f>
        <v>0</v>
      </c>
      <c r="AV271" s="110">
        <f>'6.ВС'!AW311</f>
        <v>0</v>
      </c>
      <c r="AW271" s="110">
        <f>'6.ВС'!AX311</f>
        <v>0</v>
      </c>
      <c r="AX271" s="110">
        <f>'6.ВС'!AY311</f>
        <v>0</v>
      </c>
      <c r="AY271" s="110">
        <f>'6.ВС'!AZ311</f>
        <v>21200</v>
      </c>
      <c r="AZ271" s="110">
        <f>'6.ВС'!BA311</f>
        <v>0</v>
      </c>
      <c r="BA271" s="110">
        <f>'6.ВС'!BB311</f>
        <v>21200</v>
      </c>
      <c r="BB271" s="110">
        <f>'6.ВС'!BC311</f>
        <v>0</v>
      </c>
    </row>
    <row r="272" spans="1:54" s="12" customFormat="1" ht="30" x14ac:dyDescent="0.25">
      <c r="A272" s="155" t="s">
        <v>293</v>
      </c>
      <c r="B272" s="120">
        <v>52</v>
      </c>
      <c r="C272" s="120">
        <v>0</v>
      </c>
      <c r="D272" s="143" t="s">
        <v>82</v>
      </c>
      <c r="E272" s="120">
        <v>852</v>
      </c>
      <c r="F272" s="148" t="s">
        <v>101</v>
      </c>
      <c r="G272" s="143" t="s">
        <v>11</v>
      </c>
      <c r="H272" s="143" t="s">
        <v>294</v>
      </c>
      <c r="I272" s="143"/>
      <c r="J272" s="110">
        <f t="shared" ref="J272:BB273" si="292">J273</f>
        <v>134540</v>
      </c>
      <c r="K272" s="110">
        <f t="shared" si="292"/>
        <v>0</v>
      </c>
      <c r="L272" s="110">
        <f t="shared" si="292"/>
        <v>134540</v>
      </c>
      <c r="M272" s="110">
        <f t="shared" si="292"/>
        <v>0</v>
      </c>
      <c r="N272" s="110">
        <f t="shared" si="292"/>
        <v>3464562</v>
      </c>
      <c r="O272" s="110">
        <f t="shared" si="292"/>
        <v>0</v>
      </c>
      <c r="P272" s="110">
        <f t="shared" si="292"/>
        <v>3464562</v>
      </c>
      <c r="Q272" s="110">
        <f t="shared" si="292"/>
        <v>0</v>
      </c>
      <c r="R272" s="110">
        <f t="shared" si="292"/>
        <v>3599102</v>
      </c>
      <c r="S272" s="110">
        <f t="shared" si="292"/>
        <v>0</v>
      </c>
      <c r="T272" s="110">
        <f t="shared" si="292"/>
        <v>3599102</v>
      </c>
      <c r="U272" s="110">
        <f t="shared" si="292"/>
        <v>0</v>
      </c>
      <c r="V272" s="110"/>
      <c r="W272" s="110"/>
      <c r="X272" s="110"/>
      <c r="Y272" s="110"/>
      <c r="Z272" s="110"/>
      <c r="AA272" s="110"/>
      <c r="AB272" s="110"/>
      <c r="AC272" s="110"/>
      <c r="AD272" s="110">
        <f t="shared" si="292"/>
        <v>27398</v>
      </c>
      <c r="AE272" s="110">
        <f t="shared" si="292"/>
        <v>0</v>
      </c>
      <c r="AF272" s="110">
        <f t="shared" si="292"/>
        <v>27398</v>
      </c>
      <c r="AG272" s="110">
        <f t="shared" si="292"/>
        <v>0</v>
      </c>
      <c r="AH272" s="110">
        <f t="shared" si="292"/>
        <v>-27398</v>
      </c>
      <c r="AI272" s="110">
        <f t="shared" si="292"/>
        <v>0</v>
      </c>
      <c r="AJ272" s="110">
        <f t="shared" si="292"/>
        <v>-27398</v>
      </c>
      <c r="AK272" s="110">
        <f t="shared" si="292"/>
        <v>0</v>
      </c>
      <c r="AL272" s="110">
        <f t="shared" si="292"/>
        <v>0</v>
      </c>
      <c r="AM272" s="110">
        <f t="shared" si="292"/>
        <v>0</v>
      </c>
      <c r="AN272" s="110">
        <f t="shared" si="292"/>
        <v>0</v>
      </c>
      <c r="AO272" s="110">
        <f t="shared" si="292"/>
        <v>0</v>
      </c>
      <c r="AP272" s="110"/>
      <c r="AQ272" s="110">
        <f t="shared" si="292"/>
        <v>18148</v>
      </c>
      <c r="AR272" s="110">
        <f t="shared" si="292"/>
        <v>0</v>
      </c>
      <c r="AS272" s="110">
        <f t="shared" si="292"/>
        <v>18148</v>
      </c>
      <c r="AT272" s="110">
        <f t="shared" si="292"/>
        <v>0</v>
      </c>
      <c r="AU272" s="110">
        <f t="shared" si="292"/>
        <v>-18148</v>
      </c>
      <c r="AV272" s="110">
        <f t="shared" si="292"/>
        <v>0</v>
      </c>
      <c r="AW272" s="110">
        <f t="shared" si="292"/>
        <v>-18148</v>
      </c>
      <c r="AX272" s="110">
        <f t="shared" si="292"/>
        <v>0</v>
      </c>
      <c r="AY272" s="110">
        <f t="shared" si="292"/>
        <v>0</v>
      </c>
      <c r="AZ272" s="110">
        <f t="shared" si="292"/>
        <v>0</v>
      </c>
      <c r="BA272" s="110">
        <f t="shared" si="292"/>
        <v>0</v>
      </c>
      <c r="BB272" s="110">
        <f t="shared" si="292"/>
        <v>0</v>
      </c>
    </row>
    <row r="273" spans="1:54" s="109" customFormat="1" ht="60" x14ac:dyDescent="0.25">
      <c r="A273" s="35" t="s">
        <v>53</v>
      </c>
      <c r="B273" s="120">
        <v>52</v>
      </c>
      <c r="C273" s="120">
        <v>0</v>
      </c>
      <c r="D273" s="143" t="s">
        <v>82</v>
      </c>
      <c r="E273" s="120">
        <v>852</v>
      </c>
      <c r="F273" s="143" t="s">
        <v>101</v>
      </c>
      <c r="G273" s="143" t="s">
        <v>11</v>
      </c>
      <c r="H273" s="143" t="s">
        <v>294</v>
      </c>
      <c r="I273" s="143" t="s">
        <v>107</v>
      </c>
      <c r="J273" s="110">
        <f t="shared" si="292"/>
        <v>134540</v>
      </c>
      <c r="K273" s="110">
        <f t="shared" si="292"/>
        <v>0</v>
      </c>
      <c r="L273" s="110">
        <f t="shared" si="292"/>
        <v>134540</v>
      </c>
      <c r="M273" s="110">
        <f t="shared" si="292"/>
        <v>0</v>
      </c>
      <c r="N273" s="110">
        <f t="shared" si="292"/>
        <v>3464562</v>
      </c>
      <c r="O273" s="110">
        <f t="shared" si="292"/>
        <v>0</v>
      </c>
      <c r="P273" s="110">
        <f t="shared" si="292"/>
        <v>3464562</v>
      </c>
      <c r="Q273" s="110">
        <f t="shared" si="292"/>
        <v>0</v>
      </c>
      <c r="R273" s="110">
        <f t="shared" si="292"/>
        <v>3599102</v>
      </c>
      <c r="S273" s="110">
        <f t="shared" si="292"/>
        <v>0</v>
      </c>
      <c r="T273" s="110">
        <f t="shared" si="292"/>
        <v>3599102</v>
      </c>
      <c r="U273" s="110">
        <f t="shared" si="292"/>
        <v>0</v>
      </c>
      <c r="V273" s="110"/>
      <c r="W273" s="110"/>
      <c r="X273" s="110"/>
      <c r="Y273" s="110"/>
      <c r="Z273" s="110"/>
      <c r="AA273" s="110"/>
      <c r="AB273" s="110"/>
      <c r="AC273" s="110"/>
      <c r="AD273" s="110">
        <f t="shared" si="292"/>
        <v>27398</v>
      </c>
      <c r="AE273" s="110">
        <f t="shared" si="292"/>
        <v>0</v>
      </c>
      <c r="AF273" s="110">
        <f t="shared" si="292"/>
        <v>27398</v>
      </c>
      <c r="AG273" s="110">
        <f t="shared" si="292"/>
        <v>0</v>
      </c>
      <c r="AH273" s="110">
        <f t="shared" si="292"/>
        <v>-27398</v>
      </c>
      <c r="AI273" s="110">
        <f t="shared" si="292"/>
        <v>0</v>
      </c>
      <c r="AJ273" s="110">
        <f t="shared" si="292"/>
        <v>-27398</v>
      </c>
      <c r="AK273" s="110">
        <f t="shared" si="292"/>
        <v>0</v>
      </c>
      <c r="AL273" s="110">
        <f t="shared" si="292"/>
        <v>0</v>
      </c>
      <c r="AM273" s="110">
        <f t="shared" si="292"/>
        <v>0</v>
      </c>
      <c r="AN273" s="110">
        <f t="shared" si="292"/>
        <v>0</v>
      </c>
      <c r="AO273" s="110">
        <f t="shared" si="292"/>
        <v>0</v>
      </c>
      <c r="AP273" s="110"/>
      <c r="AQ273" s="110">
        <f t="shared" si="292"/>
        <v>18148</v>
      </c>
      <c r="AR273" s="110">
        <f t="shared" si="292"/>
        <v>0</v>
      </c>
      <c r="AS273" s="110">
        <f t="shared" si="292"/>
        <v>18148</v>
      </c>
      <c r="AT273" s="110">
        <f t="shared" si="292"/>
        <v>0</v>
      </c>
      <c r="AU273" s="110">
        <f t="shared" si="292"/>
        <v>-18148</v>
      </c>
      <c r="AV273" s="110">
        <f t="shared" si="292"/>
        <v>0</v>
      </c>
      <c r="AW273" s="110">
        <f t="shared" si="292"/>
        <v>-18148</v>
      </c>
      <c r="AX273" s="110">
        <f t="shared" si="292"/>
        <v>0</v>
      </c>
      <c r="AY273" s="110">
        <f t="shared" si="292"/>
        <v>0</v>
      </c>
      <c r="AZ273" s="110">
        <f t="shared" si="292"/>
        <v>0</v>
      </c>
      <c r="BA273" s="110">
        <f t="shared" si="292"/>
        <v>0</v>
      </c>
      <c r="BB273" s="110">
        <f t="shared" si="292"/>
        <v>0</v>
      </c>
    </row>
    <row r="274" spans="1:54" s="12" customFormat="1" ht="33" customHeight="1" x14ac:dyDescent="0.25">
      <c r="A274" s="35" t="s">
        <v>108</v>
      </c>
      <c r="B274" s="120">
        <v>52</v>
      </c>
      <c r="C274" s="120">
        <v>0</v>
      </c>
      <c r="D274" s="143" t="s">
        <v>82</v>
      </c>
      <c r="E274" s="120">
        <v>852</v>
      </c>
      <c r="F274" s="143" t="s">
        <v>101</v>
      </c>
      <c r="G274" s="143" t="s">
        <v>11</v>
      </c>
      <c r="H274" s="143" t="s">
        <v>294</v>
      </c>
      <c r="I274" s="143" t="s">
        <v>109</v>
      </c>
      <c r="J274" s="110">
        <f>'6.ВС'!J232+'6.ВС'!J257+'6.ВС'!J288</f>
        <v>134540</v>
      </c>
      <c r="K274" s="110">
        <f>'6.ВС'!K232+'6.ВС'!K257+'6.ВС'!K288</f>
        <v>0</v>
      </c>
      <c r="L274" s="110">
        <f>'6.ВС'!L232+'6.ВС'!L257+'6.ВС'!L288</f>
        <v>134540</v>
      </c>
      <c r="M274" s="110">
        <f>'6.ВС'!M232+'6.ВС'!M257+'6.ВС'!M288</f>
        <v>0</v>
      </c>
      <c r="N274" s="110">
        <f>'6.ВС'!N232+'6.ВС'!N257+'6.ВС'!N288</f>
        <v>3464562</v>
      </c>
      <c r="O274" s="110">
        <f>'6.ВС'!O232+'6.ВС'!O257+'6.ВС'!O288</f>
        <v>0</v>
      </c>
      <c r="P274" s="110">
        <f>'6.ВС'!P232+'6.ВС'!P257+'6.ВС'!P288</f>
        <v>3464562</v>
      </c>
      <c r="Q274" s="110">
        <f>'6.ВС'!Q232+'6.ВС'!Q257+'6.ВС'!Q288</f>
        <v>0</v>
      </c>
      <c r="R274" s="110">
        <f>'6.ВС'!R232+'6.ВС'!R257+'6.ВС'!R288</f>
        <v>3599102</v>
      </c>
      <c r="S274" s="110">
        <f>'6.ВС'!S232+'6.ВС'!S257+'6.ВС'!S288</f>
        <v>0</v>
      </c>
      <c r="T274" s="110">
        <f>'6.ВС'!T232+'6.ВС'!T257+'6.ВС'!T288</f>
        <v>3599102</v>
      </c>
      <c r="U274" s="110">
        <f>'6.ВС'!U232+'6.ВС'!U257+'6.ВС'!U288</f>
        <v>0</v>
      </c>
      <c r="V274" s="110"/>
      <c r="W274" s="110"/>
      <c r="X274" s="110"/>
      <c r="Y274" s="110"/>
      <c r="Z274" s="110"/>
      <c r="AA274" s="110"/>
      <c r="AB274" s="110"/>
      <c r="AC274" s="110"/>
      <c r="AD274" s="110">
        <f>'6.ВС'!AE232+'6.ВС'!AE257+'6.ВС'!AE288</f>
        <v>27398</v>
      </c>
      <c r="AE274" s="110">
        <f>'6.ВС'!AF232+'6.ВС'!AF257+'6.ВС'!AF288</f>
        <v>0</v>
      </c>
      <c r="AF274" s="110">
        <f>'6.ВС'!AG232+'6.ВС'!AG257+'6.ВС'!AG288</f>
        <v>27398</v>
      </c>
      <c r="AG274" s="110">
        <f>'6.ВС'!AH232+'6.ВС'!AH257+'6.ВС'!AH288</f>
        <v>0</v>
      </c>
      <c r="AH274" s="110">
        <f>'6.ВС'!AI232+'6.ВС'!AI257+'6.ВС'!AI288</f>
        <v>-27398</v>
      </c>
      <c r="AI274" s="110">
        <f>'6.ВС'!AJ232+'6.ВС'!AJ257+'6.ВС'!AJ288</f>
        <v>0</v>
      </c>
      <c r="AJ274" s="110">
        <f>'6.ВС'!AK232+'6.ВС'!AK257+'6.ВС'!AK288</f>
        <v>-27398</v>
      </c>
      <c r="AK274" s="110">
        <f>'6.ВС'!AL232+'6.ВС'!AL257+'6.ВС'!AL288</f>
        <v>0</v>
      </c>
      <c r="AL274" s="110">
        <f>'6.ВС'!AM232+'6.ВС'!AM257+'6.ВС'!AM288</f>
        <v>0</v>
      </c>
      <c r="AM274" s="110">
        <f>'6.ВС'!AN232+'6.ВС'!AN257+'6.ВС'!AN288</f>
        <v>0</v>
      </c>
      <c r="AN274" s="110">
        <f>'6.ВС'!AO232+'6.ВС'!AO257+'6.ВС'!AO288</f>
        <v>0</v>
      </c>
      <c r="AO274" s="110">
        <f>'6.ВС'!AP232+'6.ВС'!AP257+'6.ВС'!AP288</f>
        <v>0</v>
      </c>
      <c r="AP274" s="110"/>
      <c r="AQ274" s="110">
        <f>'6.ВС'!AR232+'6.ВС'!AR257+'6.ВС'!AR288</f>
        <v>18148</v>
      </c>
      <c r="AR274" s="110">
        <f>'6.ВС'!AS232+'6.ВС'!AS257+'6.ВС'!AS288</f>
        <v>0</v>
      </c>
      <c r="AS274" s="110">
        <f>'6.ВС'!AT232+'6.ВС'!AT257+'6.ВС'!AT288</f>
        <v>18148</v>
      </c>
      <c r="AT274" s="110">
        <f>'6.ВС'!AU232+'6.ВС'!AU257+'6.ВС'!AU288</f>
        <v>0</v>
      </c>
      <c r="AU274" s="110">
        <f>'6.ВС'!AV232+'6.ВС'!AV257+'6.ВС'!AV288</f>
        <v>-18148</v>
      </c>
      <c r="AV274" s="110">
        <f>'6.ВС'!AW232+'6.ВС'!AW257+'6.ВС'!AW288</f>
        <v>0</v>
      </c>
      <c r="AW274" s="110">
        <f>'6.ВС'!AX232+'6.ВС'!AX257+'6.ВС'!AX288</f>
        <v>-18148</v>
      </c>
      <c r="AX274" s="110">
        <f>'6.ВС'!AY232+'6.ВС'!AY257+'6.ВС'!AY288</f>
        <v>0</v>
      </c>
      <c r="AY274" s="110">
        <f>'6.ВС'!AZ232+'6.ВС'!AZ257+'6.ВС'!AZ288</f>
        <v>0</v>
      </c>
      <c r="AZ274" s="110">
        <f>'6.ВС'!BA232+'6.ВС'!BA257+'6.ВС'!BA288</f>
        <v>0</v>
      </c>
      <c r="BA274" s="110">
        <f>'6.ВС'!BB232+'6.ВС'!BB257+'6.ВС'!BB288</f>
        <v>0</v>
      </c>
      <c r="BB274" s="110">
        <f>'6.ВС'!BC232+'6.ВС'!BC257+'6.ВС'!BC288</f>
        <v>0</v>
      </c>
    </row>
    <row r="275" spans="1:54" s="109" customFormat="1" ht="30" hidden="1" x14ac:dyDescent="0.25">
      <c r="A275" s="155" t="s">
        <v>153</v>
      </c>
      <c r="B275" s="120">
        <v>52</v>
      </c>
      <c r="C275" s="120">
        <v>0</v>
      </c>
      <c r="D275" s="143" t="s">
        <v>82</v>
      </c>
      <c r="E275" s="120">
        <v>852</v>
      </c>
      <c r="F275" s="143" t="s">
        <v>101</v>
      </c>
      <c r="G275" s="143" t="s">
        <v>56</v>
      </c>
      <c r="H275" s="143" t="s">
        <v>292</v>
      </c>
      <c r="I275" s="143"/>
      <c r="J275" s="110">
        <f t="shared" ref="J275:BB279" si="293">J276</f>
        <v>5466300</v>
      </c>
      <c r="K275" s="110">
        <f t="shared" si="293"/>
        <v>0</v>
      </c>
      <c r="L275" s="110">
        <f t="shared" si="293"/>
        <v>5466300</v>
      </c>
      <c r="M275" s="110">
        <f t="shared" si="293"/>
        <v>0</v>
      </c>
      <c r="N275" s="110">
        <f t="shared" si="293"/>
        <v>0</v>
      </c>
      <c r="O275" s="110">
        <f t="shared" si="293"/>
        <v>0</v>
      </c>
      <c r="P275" s="110">
        <f t="shared" si="293"/>
        <v>0</v>
      </c>
      <c r="Q275" s="110">
        <f t="shared" si="293"/>
        <v>0</v>
      </c>
      <c r="R275" s="110">
        <f t="shared" si="293"/>
        <v>5466300</v>
      </c>
      <c r="S275" s="110">
        <f t="shared" si="293"/>
        <v>0</v>
      </c>
      <c r="T275" s="110">
        <f t="shared" si="293"/>
        <v>5466300</v>
      </c>
      <c r="U275" s="110">
        <f t="shared" si="293"/>
        <v>0</v>
      </c>
      <c r="V275" s="110"/>
      <c r="W275" s="110"/>
      <c r="X275" s="110"/>
      <c r="Y275" s="110"/>
      <c r="Z275" s="110"/>
      <c r="AA275" s="110"/>
      <c r="AB275" s="110"/>
      <c r="AC275" s="110"/>
      <c r="AD275" s="110">
        <f t="shared" si="293"/>
        <v>5466300</v>
      </c>
      <c r="AE275" s="110">
        <f t="shared" si="293"/>
        <v>0</v>
      </c>
      <c r="AF275" s="110">
        <f t="shared" si="293"/>
        <v>5466300</v>
      </c>
      <c r="AG275" s="110">
        <f t="shared" si="293"/>
        <v>0</v>
      </c>
      <c r="AH275" s="110">
        <f t="shared" si="293"/>
        <v>0</v>
      </c>
      <c r="AI275" s="110">
        <f t="shared" si="293"/>
        <v>0</v>
      </c>
      <c r="AJ275" s="110">
        <f t="shared" si="293"/>
        <v>0</v>
      </c>
      <c r="AK275" s="110">
        <f t="shared" si="293"/>
        <v>0</v>
      </c>
      <c r="AL275" s="110">
        <f t="shared" si="293"/>
        <v>5466300</v>
      </c>
      <c r="AM275" s="110">
        <f t="shared" si="293"/>
        <v>0</v>
      </c>
      <c r="AN275" s="110">
        <f t="shared" si="293"/>
        <v>5466300</v>
      </c>
      <c r="AO275" s="110">
        <f t="shared" si="293"/>
        <v>0</v>
      </c>
      <c r="AP275" s="110"/>
      <c r="AQ275" s="110">
        <f t="shared" si="293"/>
        <v>5466300</v>
      </c>
      <c r="AR275" s="110">
        <f t="shared" si="293"/>
        <v>0</v>
      </c>
      <c r="AS275" s="110">
        <f t="shared" si="293"/>
        <v>5466300</v>
      </c>
      <c r="AT275" s="110">
        <f t="shared" si="293"/>
        <v>0</v>
      </c>
      <c r="AU275" s="110">
        <f t="shared" si="293"/>
        <v>0</v>
      </c>
      <c r="AV275" s="110">
        <f t="shared" si="293"/>
        <v>0</v>
      </c>
      <c r="AW275" s="110">
        <f t="shared" si="293"/>
        <v>0</v>
      </c>
      <c r="AX275" s="110">
        <f t="shared" si="293"/>
        <v>0</v>
      </c>
      <c r="AY275" s="110">
        <f t="shared" si="293"/>
        <v>5466300</v>
      </c>
      <c r="AZ275" s="110">
        <f t="shared" si="293"/>
        <v>0</v>
      </c>
      <c r="BA275" s="110">
        <f t="shared" si="293"/>
        <v>5466300</v>
      </c>
      <c r="BB275" s="110">
        <f t="shared" si="293"/>
        <v>0</v>
      </c>
    </row>
    <row r="276" spans="1:54" s="109" customFormat="1" ht="60" hidden="1" x14ac:dyDescent="0.25">
      <c r="A276" s="35" t="s">
        <v>53</v>
      </c>
      <c r="B276" s="120">
        <v>52</v>
      </c>
      <c r="C276" s="120">
        <v>0</v>
      </c>
      <c r="D276" s="148" t="s">
        <v>82</v>
      </c>
      <c r="E276" s="120">
        <v>852</v>
      </c>
      <c r="F276" s="143" t="s">
        <v>101</v>
      </c>
      <c r="G276" s="148" t="s">
        <v>56</v>
      </c>
      <c r="H276" s="143" t="s">
        <v>292</v>
      </c>
      <c r="I276" s="143" t="s">
        <v>107</v>
      </c>
      <c r="J276" s="110">
        <f t="shared" si="293"/>
        <v>5466300</v>
      </c>
      <c r="K276" s="110">
        <f t="shared" si="293"/>
        <v>0</v>
      </c>
      <c r="L276" s="110">
        <f t="shared" si="293"/>
        <v>5466300</v>
      </c>
      <c r="M276" s="110">
        <f t="shared" si="293"/>
        <v>0</v>
      </c>
      <c r="N276" s="110">
        <f t="shared" si="293"/>
        <v>0</v>
      </c>
      <c r="O276" s="110">
        <f t="shared" si="293"/>
        <v>0</v>
      </c>
      <c r="P276" s="110">
        <f t="shared" si="293"/>
        <v>0</v>
      </c>
      <c r="Q276" s="110">
        <f t="shared" si="293"/>
        <v>0</v>
      </c>
      <c r="R276" s="110">
        <f t="shared" si="293"/>
        <v>5466300</v>
      </c>
      <c r="S276" s="110">
        <f t="shared" si="293"/>
        <v>0</v>
      </c>
      <c r="T276" s="110">
        <f t="shared" si="293"/>
        <v>5466300</v>
      </c>
      <c r="U276" s="110">
        <f t="shared" si="293"/>
        <v>0</v>
      </c>
      <c r="V276" s="110"/>
      <c r="W276" s="110"/>
      <c r="X276" s="110"/>
      <c r="Y276" s="110"/>
      <c r="Z276" s="110"/>
      <c r="AA276" s="110"/>
      <c r="AB276" s="110"/>
      <c r="AC276" s="110"/>
      <c r="AD276" s="110">
        <f t="shared" si="293"/>
        <v>5466300</v>
      </c>
      <c r="AE276" s="110">
        <f t="shared" si="293"/>
        <v>0</v>
      </c>
      <c r="AF276" s="110">
        <f t="shared" si="293"/>
        <v>5466300</v>
      </c>
      <c r="AG276" s="110">
        <f t="shared" si="293"/>
        <v>0</v>
      </c>
      <c r="AH276" s="110">
        <f t="shared" si="293"/>
        <v>0</v>
      </c>
      <c r="AI276" s="110">
        <f t="shared" si="293"/>
        <v>0</v>
      </c>
      <c r="AJ276" s="110">
        <f t="shared" si="293"/>
        <v>0</v>
      </c>
      <c r="AK276" s="110">
        <f t="shared" si="293"/>
        <v>0</v>
      </c>
      <c r="AL276" s="110">
        <f t="shared" si="293"/>
        <v>5466300</v>
      </c>
      <c r="AM276" s="110">
        <f t="shared" si="293"/>
        <v>0</v>
      </c>
      <c r="AN276" s="110">
        <f t="shared" si="293"/>
        <v>5466300</v>
      </c>
      <c r="AO276" s="110">
        <f t="shared" si="293"/>
        <v>0</v>
      </c>
      <c r="AP276" s="110"/>
      <c r="AQ276" s="110">
        <f t="shared" si="293"/>
        <v>5466300</v>
      </c>
      <c r="AR276" s="110">
        <f t="shared" si="293"/>
        <v>0</v>
      </c>
      <c r="AS276" s="110">
        <f t="shared" si="293"/>
        <v>5466300</v>
      </c>
      <c r="AT276" s="110">
        <f t="shared" si="293"/>
        <v>0</v>
      </c>
      <c r="AU276" s="110">
        <f t="shared" si="293"/>
        <v>0</v>
      </c>
      <c r="AV276" s="110">
        <f t="shared" si="293"/>
        <v>0</v>
      </c>
      <c r="AW276" s="110">
        <f t="shared" si="293"/>
        <v>0</v>
      </c>
      <c r="AX276" s="110">
        <f t="shared" si="293"/>
        <v>0</v>
      </c>
      <c r="AY276" s="110">
        <f t="shared" si="293"/>
        <v>5466300</v>
      </c>
      <c r="AZ276" s="110">
        <f t="shared" si="293"/>
        <v>0</v>
      </c>
      <c r="BA276" s="110">
        <f t="shared" si="293"/>
        <v>5466300</v>
      </c>
      <c r="BB276" s="110">
        <f t="shared" si="293"/>
        <v>0</v>
      </c>
    </row>
    <row r="277" spans="1:54" s="109" customFormat="1" ht="33.75" hidden="1" customHeight="1" x14ac:dyDescent="0.25">
      <c r="A277" s="35" t="s">
        <v>108</v>
      </c>
      <c r="B277" s="120">
        <v>52</v>
      </c>
      <c r="C277" s="120">
        <v>0</v>
      </c>
      <c r="D277" s="148" t="s">
        <v>82</v>
      </c>
      <c r="E277" s="120">
        <v>852</v>
      </c>
      <c r="F277" s="143" t="s">
        <v>101</v>
      </c>
      <c r="G277" s="148" t="s">
        <v>56</v>
      </c>
      <c r="H277" s="143" t="s">
        <v>292</v>
      </c>
      <c r="I277" s="143" t="s">
        <v>109</v>
      </c>
      <c r="J277" s="110">
        <f>'6.ВС'!J235+'6.ВС'!J260</f>
        <v>5466300</v>
      </c>
      <c r="K277" s="110">
        <f>'6.ВС'!K235+'6.ВС'!K260</f>
        <v>0</v>
      </c>
      <c r="L277" s="110">
        <f>'6.ВС'!L235+'6.ВС'!L260</f>
        <v>5466300</v>
      </c>
      <c r="M277" s="110">
        <f>'6.ВС'!M235+'6.ВС'!M260</f>
        <v>0</v>
      </c>
      <c r="N277" s="110">
        <f>'6.ВС'!N235+'6.ВС'!N260</f>
        <v>0</v>
      </c>
      <c r="O277" s="110">
        <f>'6.ВС'!O235+'6.ВС'!O260</f>
        <v>0</v>
      </c>
      <c r="P277" s="110">
        <f>'6.ВС'!P235+'6.ВС'!P260</f>
        <v>0</v>
      </c>
      <c r="Q277" s="110">
        <f>'6.ВС'!Q235+'6.ВС'!Q260</f>
        <v>0</v>
      </c>
      <c r="R277" s="110">
        <f>'6.ВС'!R235+'6.ВС'!R260</f>
        <v>5466300</v>
      </c>
      <c r="S277" s="110">
        <f>'6.ВС'!S235+'6.ВС'!S260</f>
        <v>0</v>
      </c>
      <c r="T277" s="110">
        <f>'6.ВС'!T235+'6.ВС'!T260</f>
        <v>5466300</v>
      </c>
      <c r="U277" s="110">
        <f>'6.ВС'!U235+'6.ВС'!U260</f>
        <v>0</v>
      </c>
      <c r="V277" s="110"/>
      <c r="W277" s="110"/>
      <c r="X277" s="110"/>
      <c r="Y277" s="110"/>
      <c r="Z277" s="110"/>
      <c r="AA277" s="110"/>
      <c r="AB277" s="110"/>
      <c r="AC277" s="110"/>
      <c r="AD277" s="110">
        <f>'6.ВС'!AE235+'6.ВС'!AE260</f>
        <v>5466300</v>
      </c>
      <c r="AE277" s="110">
        <f>'6.ВС'!AF235+'6.ВС'!AF260</f>
        <v>0</v>
      </c>
      <c r="AF277" s="110">
        <f>'6.ВС'!AG235+'6.ВС'!AG260</f>
        <v>5466300</v>
      </c>
      <c r="AG277" s="110">
        <f>'6.ВС'!AH235+'6.ВС'!AH260</f>
        <v>0</v>
      </c>
      <c r="AH277" s="110">
        <f>'6.ВС'!AI235+'6.ВС'!AI260</f>
        <v>0</v>
      </c>
      <c r="AI277" s="110">
        <f>'6.ВС'!AJ235+'6.ВС'!AJ260</f>
        <v>0</v>
      </c>
      <c r="AJ277" s="110">
        <f>'6.ВС'!AK235+'6.ВС'!AK260</f>
        <v>0</v>
      </c>
      <c r="AK277" s="110">
        <f>'6.ВС'!AL235+'6.ВС'!AL260</f>
        <v>0</v>
      </c>
      <c r="AL277" s="110">
        <f>'6.ВС'!AM235+'6.ВС'!AM260</f>
        <v>5466300</v>
      </c>
      <c r="AM277" s="110">
        <f>'6.ВС'!AN235+'6.ВС'!AN260</f>
        <v>0</v>
      </c>
      <c r="AN277" s="110">
        <f>'6.ВС'!AO235+'6.ВС'!AO260</f>
        <v>5466300</v>
      </c>
      <c r="AO277" s="110">
        <f>'6.ВС'!AP235+'6.ВС'!AP260</f>
        <v>0</v>
      </c>
      <c r="AP277" s="110"/>
      <c r="AQ277" s="110">
        <f>'6.ВС'!AR235+'6.ВС'!AR260</f>
        <v>5466300</v>
      </c>
      <c r="AR277" s="110">
        <f>'6.ВС'!AS235+'6.ВС'!AS260</f>
        <v>0</v>
      </c>
      <c r="AS277" s="110">
        <f>'6.ВС'!AT235+'6.ВС'!AT260</f>
        <v>5466300</v>
      </c>
      <c r="AT277" s="110">
        <f>'6.ВС'!AU235+'6.ВС'!AU260</f>
        <v>0</v>
      </c>
      <c r="AU277" s="110">
        <f>'6.ВС'!AV235+'6.ВС'!AV260</f>
        <v>0</v>
      </c>
      <c r="AV277" s="110">
        <f>'6.ВС'!AW235+'6.ВС'!AW260</f>
        <v>0</v>
      </c>
      <c r="AW277" s="110">
        <f>'6.ВС'!AX235+'6.ВС'!AX260</f>
        <v>0</v>
      </c>
      <c r="AX277" s="110">
        <f>'6.ВС'!AY235+'6.ВС'!AY260</f>
        <v>0</v>
      </c>
      <c r="AY277" s="110">
        <f>'6.ВС'!AZ235+'6.ВС'!AZ260</f>
        <v>5466300</v>
      </c>
      <c r="AZ277" s="110">
        <f>'6.ВС'!BA235+'6.ВС'!BA260</f>
        <v>0</v>
      </c>
      <c r="BA277" s="110">
        <f>'6.ВС'!BB235+'6.ВС'!BB260</f>
        <v>5466300</v>
      </c>
      <c r="BB277" s="110">
        <f>'6.ВС'!BC235+'6.ВС'!BC260</f>
        <v>0</v>
      </c>
    </row>
    <row r="278" spans="1:54" s="109" customFormat="1" ht="48.75" customHeight="1" x14ac:dyDescent="0.25">
      <c r="A278" s="177" t="s">
        <v>157</v>
      </c>
      <c r="B278" s="120">
        <v>52</v>
      </c>
      <c r="C278" s="120">
        <v>0</v>
      </c>
      <c r="D278" s="143" t="s">
        <v>82</v>
      </c>
      <c r="E278" s="120">
        <v>852</v>
      </c>
      <c r="F278" s="143" t="s">
        <v>101</v>
      </c>
      <c r="G278" s="143" t="s">
        <v>56</v>
      </c>
      <c r="H278" s="143" t="s">
        <v>753</v>
      </c>
      <c r="I278" s="143"/>
      <c r="J278" s="110">
        <f t="shared" si="293"/>
        <v>44598</v>
      </c>
      <c r="K278" s="110">
        <f t="shared" si="293"/>
        <v>0</v>
      </c>
      <c r="L278" s="110">
        <f t="shared" si="293"/>
        <v>44598</v>
      </c>
      <c r="M278" s="110">
        <f t="shared" si="293"/>
        <v>0</v>
      </c>
      <c r="N278" s="110">
        <f t="shared" si="293"/>
        <v>519520</v>
      </c>
      <c r="O278" s="110">
        <f t="shared" si="293"/>
        <v>0</v>
      </c>
      <c r="P278" s="110">
        <f t="shared" si="293"/>
        <v>519520</v>
      </c>
      <c r="Q278" s="110">
        <f t="shared" si="293"/>
        <v>0</v>
      </c>
      <c r="R278" s="110">
        <f t="shared" si="293"/>
        <v>564118</v>
      </c>
      <c r="S278" s="110">
        <f t="shared" si="293"/>
        <v>0</v>
      </c>
      <c r="T278" s="110">
        <f t="shared" si="293"/>
        <v>564118</v>
      </c>
      <c r="U278" s="110">
        <f t="shared" si="293"/>
        <v>0</v>
      </c>
      <c r="V278" s="110"/>
      <c r="W278" s="110"/>
      <c r="X278" s="110"/>
      <c r="Y278" s="110"/>
      <c r="Z278" s="110"/>
      <c r="AA278" s="110"/>
      <c r="AB278" s="110"/>
      <c r="AC278" s="110"/>
      <c r="AD278" s="110">
        <f t="shared" si="293"/>
        <v>50336</v>
      </c>
      <c r="AE278" s="110">
        <f t="shared" si="293"/>
        <v>0</v>
      </c>
      <c r="AF278" s="110">
        <f t="shared" si="293"/>
        <v>50336</v>
      </c>
      <c r="AG278" s="110">
        <f t="shared" si="293"/>
        <v>0</v>
      </c>
      <c r="AH278" s="110">
        <f t="shared" si="293"/>
        <v>-34287.1</v>
      </c>
      <c r="AI278" s="110">
        <f t="shared" si="293"/>
        <v>0</v>
      </c>
      <c r="AJ278" s="110">
        <f t="shared" si="293"/>
        <v>-34287.1</v>
      </c>
      <c r="AK278" s="110">
        <f t="shared" si="293"/>
        <v>0</v>
      </c>
      <c r="AL278" s="110">
        <f t="shared" si="293"/>
        <v>16048.900000000001</v>
      </c>
      <c r="AM278" s="110">
        <f t="shared" si="293"/>
        <v>0</v>
      </c>
      <c r="AN278" s="110">
        <f t="shared" si="293"/>
        <v>16048.900000000001</v>
      </c>
      <c r="AO278" s="110">
        <f t="shared" si="293"/>
        <v>0</v>
      </c>
      <c r="AP278" s="110"/>
      <c r="AQ278" s="110">
        <f t="shared" si="293"/>
        <v>262780</v>
      </c>
      <c r="AR278" s="110">
        <f t="shared" si="293"/>
        <v>0</v>
      </c>
      <c r="AS278" s="110">
        <f t="shared" si="293"/>
        <v>262780</v>
      </c>
      <c r="AT278" s="110">
        <f t="shared" si="293"/>
        <v>0</v>
      </c>
      <c r="AU278" s="110">
        <f t="shared" si="293"/>
        <v>-43536.1</v>
      </c>
      <c r="AV278" s="110">
        <f t="shared" si="293"/>
        <v>0</v>
      </c>
      <c r="AW278" s="110">
        <f t="shared" si="293"/>
        <v>-43536.1</v>
      </c>
      <c r="AX278" s="110">
        <f t="shared" si="293"/>
        <v>0</v>
      </c>
      <c r="AY278" s="110">
        <f t="shared" si="293"/>
        <v>219243.9</v>
      </c>
      <c r="AZ278" s="110">
        <f t="shared" si="293"/>
        <v>0</v>
      </c>
      <c r="BA278" s="110">
        <f t="shared" si="293"/>
        <v>219243.9</v>
      </c>
      <c r="BB278" s="110">
        <f t="shared" si="293"/>
        <v>0</v>
      </c>
    </row>
    <row r="279" spans="1:54" s="109" customFormat="1" ht="33.75" customHeight="1" x14ac:dyDescent="0.25">
      <c r="A279" s="177" t="s">
        <v>53</v>
      </c>
      <c r="B279" s="120">
        <v>52</v>
      </c>
      <c r="C279" s="120">
        <v>0</v>
      </c>
      <c r="D279" s="148" t="s">
        <v>82</v>
      </c>
      <c r="E279" s="120">
        <v>852</v>
      </c>
      <c r="F279" s="143" t="s">
        <v>101</v>
      </c>
      <c r="G279" s="148" t="s">
        <v>56</v>
      </c>
      <c r="H279" s="143" t="s">
        <v>753</v>
      </c>
      <c r="I279" s="143" t="s">
        <v>107</v>
      </c>
      <c r="J279" s="110">
        <f t="shared" si="293"/>
        <v>44598</v>
      </c>
      <c r="K279" s="110">
        <f t="shared" si="293"/>
        <v>0</v>
      </c>
      <c r="L279" s="110">
        <f t="shared" si="293"/>
        <v>44598</v>
      </c>
      <c r="M279" s="110">
        <f t="shared" si="293"/>
        <v>0</v>
      </c>
      <c r="N279" s="110">
        <f t="shared" si="293"/>
        <v>519520</v>
      </c>
      <c r="O279" s="110">
        <f t="shared" si="293"/>
        <v>0</v>
      </c>
      <c r="P279" s="110">
        <f t="shared" si="293"/>
        <v>519520</v>
      </c>
      <c r="Q279" s="110">
        <f t="shared" si="293"/>
        <v>0</v>
      </c>
      <c r="R279" s="110">
        <f t="shared" si="293"/>
        <v>564118</v>
      </c>
      <c r="S279" s="110">
        <f t="shared" si="293"/>
        <v>0</v>
      </c>
      <c r="T279" s="110">
        <f t="shared" si="293"/>
        <v>564118</v>
      </c>
      <c r="U279" s="110">
        <f t="shared" si="293"/>
        <v>0</v>
      </c>
      <c r="V279" s="110"/>
      <c r="W279" s="110"/>
      <c r="X279" s="110"/>
      <c r="Y279" s="110"/>
      <c r="Z279" s="110"/>
      <c r="AA279" s="110"/>
      <c r="AB279" s="110"/>
      <c r="AC279" s="110"/>
      <c r="AD279" s="110">
        <f t="shared" si="293"/>
        <v>50336</v>
      </c>
      <c r="AE279" s="110">
        <f t="shared" si="293"/>
        <v>0</v>
      </c>
      <c r="AF279" s="110">
        <f t="shared" si="293"/>
        <v>50336</v>
      </c>
      <c r="AG279" s="110">
        <f t="shared" si="293"/>
        <v>0</v>
      </c>
      <c r="AH279" s="110">
        <f t="shared" si="293"/>
        <v>-34287.1</v>
      </c>
      <c r="AI279" s="110">
        <f t="shared" si="293"/>
        <v>0</v>
      </c>
      <c r="AJ279" s="110">
        <f t="shared" si="293"/>
        <v>-34287.1</v>
      </c>
      <c r="AK279" s="110">
        <f t="shared" si="293"/>
        <v>0</v>
      </c>
      <c r="AL279" s="110">
        <f t="shared" si="293"/>
        <v>16048.900000000001</v>
      </c>
      <c r="AM279" s="110">
        <f t="shared" si="293"/>
        <v>0</v>
      </c>
      <c r="AN279" s="110">
        <f t="shared" si="293"/>
        <v>16048.900000000001</v>
      </c>
      <c r="AO279" s="110">
        <f t="shared" si="293"/>
        <v>0</v>
      </c>
      <c r="AP279" s="110"/>
      <c r="AQ279" s="110">
        <f t="shared" si="293"/>
        <v>262780</v>
      </c>
      <c r="AR279" s="110">
        <f t="shared" si="293"/>
        <v>0</v>
      </c>
      <c r="AS279" s="110">
        <f t="shared" si="293"/>
        <v>262780</v>
      </c>
      <c r="AT279" s="110">
        <f t="shared" si="293"/>
        <v>0</v>
      </c>
      <c r="AU279" s="110">
        <f t="shared" si="293"/>
        <v>-43536.1</v>
      </c>
      <c r="AV279" s="110">
        <f t="shared" si="293"/>
        <v>0</v>
      </c>
      <c r="AW279" s="110">
        <f t="shared" si="293"/>
        <v>-43536.1</v>
      </c>
      <c r="AX279" s="110">
        <f t="shared" si="293"/>
        <v>0</v>
      </c>
      <c r="AY279" s="110">
        <f t="shared" si="293"/>
        <v>219243.9</v>
      </c>
      <c r="AZ279" s="110">
        <f t="shared" si="293"/>
        <v>0</v>
      </c>
      <c r="BA279" s="110">
        <f t="shared" si="293"/>
        <v>219243.9</v>
      </c>
      <c r="BB279" s="110">
        <f t="shared" si="293"/>
        <v>0</v>
      </c>
    </row>
    <row r="280" spans="1:54" s="109" customFormat="1" ht="33.75" customHeight="1" x14ac:dyDescent="0.25">
      <c r="A280" s="177" t="s">
        <v>108</v>
      </c>
      <c r="B280" s="120">
        <v>52</v>
      </c>
      <c r="C280" s="120">
        <v>0</v>
      </c>
      <c r="D280" s="148" t="s">
        <v>82</v>
      </c>
      <c r="E280" s="120">
        <v>852</v>
      </c>
      <c r="F280" s="143" t="s">
        <v>101</v>
      </c>
      <c r="G280" s="148" t="s">
        <v>56</v>
      </c>
      <c r="H280" s="143" t="s">
        <v>753</v>
      </c>
      <c r="I280" s="143" t="s">
        <v>109</v>
      </c>
      <c r="J280" s="110">
        <f>'6.ВС'!J263+'6.ВС'!J238</f>
        <v>44598</v>
      </c>
      <c r="K280" s="110">
        <f>'6.ВС'!K263+'6.ВС'!K238</f>
        <v>0</v>
      </c>
      <c r="L280" s="110">
        <f>'6.ВС'!L263+'6.ВС'!L238</f>
        <v>44598</v>
      </c>
      <c r="M280" s="110">
        <f>'6.ВС'!M263+'6.ВС'!M238</f>
        <v>0</v>
      </c>
      <c r="N280" s="110">
        <f>'6.ВС'!N263+'6.ВС'!N238</f>
        <v>519520</v>
      </c>
      <c r="O280" s="110">
        <f>'6.ВС'!O263+'6.ВС'!O238</f>
        <v>0</v>
      </c>
      <c r="P280" s="110">
        <f>'6.ВС'!P263+'6.ВС'!P238</f>
        <v>519520</v>
      </c>
      <c r="Q280" s="110">
        <f>'6.ВС'!Q263+'6.ВС'!Q238</f>
        <v>0</v>
      </c>
      <c r="R280" s="110">
        <f>'6.ВС'!R263+'6.ВС'!R238</f>
        <v>564118</v>
      </c>
      <c r="S280" s="110">
        <f>'6.ВС'!S263+'6.ВС'!S238</f>
        <v>0</v>
      </c>
      <c r="T280" s="110">
        <f>'6.ВС'!T263+'6.ВС'!T238</f>
        <v>564118</v>
      </c>
      <c r="U280" s="110">
        <f>'6.ВС'!U263+'6.ВС'!U238</f>
        <v>0</v>
      </c>
      <c r="V280" s="110"/>
      <c r="W280" s="110"/>
      <c r="X280" s="110"/>
      <c r="Y280" s="110"/>
      <c r="Z280" s="110"/>
      <c r="AA280" s="110"/>
      <c r="AB280" s="110"/>
      <c r="AC280" s="110"/>
      <c r="AD280" s="110">
        <f>'6.ВС'!AE263+'6.ВС'!AE238</f>
        <v>50336</v>
      </c>
      <c r="AE280" s="110">
        <f>'6.ВС'!AF263+'6.ВС'!AF238</f>
        <v>0</v>
      </c>
      <c r="AF280" s="110">
        <f>'6.ВС'!AG263+'6.ВС'!AG238</f>
        <v>50336</v>
      </c>
      <c r="AG280" s="110">
        <f>'6.ВС'!AH263+'6.ВС'!AH238</f>
        <v>0</v>
      </c>
      <c r="AH280" s="110">
        <f>'6.ВС'!AI263+'6.ВС'!AI238</f>
        <v>-34287.1</v>
      </c>
      <c r="AI280" s="110">
        <f>'6.ВС'!AJ263+'6.ВС'!AJ238</f>
        <v>0</v>
      </c>
      <c r="AJ280" s="110">
        <f>'6.ВС'!AK263+'6.ВС'!AK238</f>
        <v>-34287.1</v>
      </c>
      <c r="AK280" s="110">
        <f>'6.ВС'!AL263+'6.ВС'!AL238</f>
        <v>0</v>
      </c>
      <c r="AL280" s="110">
        <f>'6.ВС'!AM263+'6.ВС'!AM238</f>
        <v>16048.900000000001</v>
      </c>
      <c r="AM280" s="110">
        <f>'6.ВС'!AN263+'6.ВС'!AN238</f>
        <v>0</v>
      </c>
      <c r="AN280" s="110">
        <f>'6.ВС'!AO263+'6.ВС'!AO238</f>
        <v>16048.900000000001</v>
      </c>
      <c r="AO280" s="110">
        <f>'6.ВС'!AP263+'6.ВС'!AP238</f>
        <v>0</v>
      </c>
      <c r="AP280" s="110"/>
      <c r="AQ280" s="110">
        <f>'6.ВС'!AR263+'6.ВС'!AR238</f>
        <v>262780</v>
      </c>
      <c r="AR280" s="110">
        <f>'6.ВС'!AS263+'6.ВС'!AS238</f>
        <v>0</v>
      </c>
      <c r="AS280" s="110">
        <f>'6.ВС'!AT263+'6.ВС'!AT238</f>
        <v>262780</v>
      </c>
      <c r="AT280" s="110">
        <f>'6.ВС'!AU263+'6.ВС'!AU238</f>
        <v>0</v>
      </c>
      <c r="AU280" s="110">
        <f>'6.ВС'!AV263+'6.ВС'!AV238</f>
        <v>-43536.1</v>
      </c>
      <c r="AV280" s="110">
        <f>'6.ВС'!AW263+'6.ВС'!AW238</f>
        <v>0</v>
      </c>
      <c r="AW280" s="110">
        <f>'6.ВС'!AX263+'6.ВС'!AX238</f>
        <v>-43536.1</v>
      </c>
      <c r="AX280" s="110">
        <f>'6.ВС'!AY263+'6.ВС'!AY238</f>
        <v>0</v>
      </c>
      <c r="AY280" s="110">
        <f>'6.ВС'!AZ263+'6.ВС'!AZ238</f>
        <v>219243.9</v>
      </c>
      <c r="AZ280" s="110">
        <f>'6.ВС'!BA263+'6.ВС'!BA238</f>
        <v>0</v>
      </c>
      <c r="BA280" s="110">
        <f>'6.ВС'!BB263+'6.ВС'!BB238</f>
        <v>219243.9</v>
      </c>
      <c r="BB280" s="110">
        <f>'6.ВС'!BC263+'6.ВС'!BC238</f>
        <v>0</v>
      </c>
    </row>
    <row r="281" spans="1:54" s="109" customFormat="1" ht="60" hidden="1" x14ac:dyDescent="0.25">
      <c r="A281" s="149" t="s">
        <v>387</v>
      </c>
      <c r="B281" s="120">
        <v>52</v>
      </c>
      <c r="C281" s="120">
        <v>0</v>
      </c>
      <c r="D281" s="148" t="s">
        <v>82</v>
      </c>
      <c r="E281" s="120">
        <v>852</v>
      </c>
      <c r="F281" s="143"/>
      <c r="G281" s="143"/>
      <c r="H281" s="143" t="s">
        <v>388</v>
      </c>
      <c r="I281" s="143"/>
      <c r="J281" s="110">
        <f t="shared" ref="J281:BB285" si="294">J282</f>
        <v>9000000</v>
      </c>
      <c r="K281" s="110">
        <f t="shared" si="294"/>
        <v>8550000</v>
      </c>
      <c r="L281" s="110">
        <f t="shared" si="294"/>
        <v>450000</v>
      </c>
      <c r="M281" s="110">
        <f t="shared" si="294"/>
        <v>0</v>
      </c>
      <c r="N281" s="110">
        <f t="shared" si="294"/>
        <v>0</v>
      </c>
      <c r="O281" s="110">
        <f t="shared" si="294"/>
        <v>0</v>
      </c>
      <c r="P281" s="110">
        <f t="shared" si="294"/>
        <v>0</v>
      </c>
      <c r="Q281" s="110">
        <f t="shared" si="294"/>
        <v>0</v>
      </c>
      <c r="R281" s="110">
        <f t="shared" si="294"/>
        <v>9000000</v>
      </c>
      <c r="S281" s="110">
        <f t="shared" si="294"/>
        <v>8550000</v>
      </c>
      <c r="T281" s="110">
        <f t="shared" si="294"/>
        <v>450000</v>
      </c>
      <c r="U281" s="110">
        <f t="shared" si="294"/>
        <v>0</v>
      </c>
      <c r="V281" s="110"/>
      <c r="W281" s="110"/>
      <c r="X281" s="110"/>
      <c r="Y281" s="110"/>
      <c r="Z281" s="110"/>
      <c r="AA281" s="110"/>
      <c r="AB281" s="110"/>
      <c r="AC281" s="110"/>
      <c r="AD281" s="110">
        <f t="shared" si="294"/>
        <v>0</v>
      </c>
      <c r="AE281" s="110">
        <f t="shared" si="294"/>
        <v>0</v>
      </c>
      <c r="AF281" s="110">
        <f t="shared" si="294"/>
        <v>0</v>
      </c>
      <c r="AG281" s="110">
        <f t="shared" si="294"/>
        <v>0</v>
      </c>
      <c r="AH281" s="110">
        <f t="shared" si="294"/>
        <v>0</v>
      </c>
      <c r="AI281" s="110">
        <f t="shared" si="294"/>
        <v>0</v>
      </c>
      <c r="AJ281" s="110">
        <f t="shared" si="294"/>
        <v>0</v>
      </c>
      <c r="AK281" s="110">
        <f t="shared" si="294"/>
        <v>0</v>
      </c>
      <c r="AL281" s="110">
        <f t="shared" si="294"/>
        <v>0</v>
      </c>
      <c r="AM281" s="110">
        <f t="shared" si="294"/>
        <v>0</v>
      </c>
      <c r="AN281" s="110">
        <f t="shared" si="294"/>
        <v>0</v>
      </c>
      <c r="AO281" s="110">
        <f t="shared" si="294"/>
        <v>0</v>
      </c>
      <c r="AP281" s="110"/>
      <c r="AQ281" s="110">
        <f t="shared" si="294"/>
        <v>0</v>
      </c>
      <c r="AR281" s="110">
        <f t="shared" si="294"/>
        <v>0</v>
      </c>
      <c r="AS281" s="110">
        <f t="shared" si="294"/>
        <v>0</v>
      </c>
      <c r="AT281" s="110">
        <f t="shared" si="294"/>
        <v>0</v>
      </c>
      <c r="AU281" s="110">
        <f t="shared" si="294"/>
        <v>0</v>
      </c>
      <c r="AV281" s="110">
        <f t="shared" si="294"/>
        <v>0</v>
      </c>
      <c r="AW281" s="110">
        <f t="shared" si="294"/>
        <v>0</v>
      </c>
      <c r="AX281" s="110">
        <f t="shared" si="294"/>
        <v>0</v>
      </c>
      <c r="AY281" s="110">
        <f t="shared" si="294"/>
        <v>0</v>
      </c>
      <c r="AZ281" s="110">
        <f t="shared" si="294"/>
        <v>0</v>
      </c>
      <c r="BA281" s="110">
        <f t="shared" si="294"/>
        <v>0</v>
      </c>
      <c r="BB281" s="110">
        <f t="shared" si="294"/>
        <v>0</v>
      </c>
    </row>
    <row r="282" spans="1:54" s="109" customFormat="1" ht="60" hidden="1" x14ac:dyDescent="0.25">
      <c r="A282" s="35" t="s">
        <v>53</v>
      </c>
      <c r="B282" s="120">
        <v>52</v>
      </c>
      <c r="C282" s="120">
        <v>0</v>
      </c>
      <c r="D282" s="143" t="s">
        <v>82</v>
      </c>
      <c r="E282" s="120">
        <v>852</v>
      </c>
      <c r="F282" s="143"/>
      <c r="G282" s="143"/>
      <c r="H282" s="143" t="s">
        <v>388</v>
      </c>
      <c r="I282" s="143" t="s">
        <v>107</v>
      </c>
      <c r="J282" s="110">
        <f t="shared" si="294"/>
        <v>9000000</v>
      </c>
      <c r="K282" s="110">
        <f t="shared" si="294"/>
        <v>8550000</v>
      </c>
      <c r="L282" s="110">
        <f t="shared" si="294"/>
        <v>450000</v>
      </c>
      <c r="M282" s="110">
        <f t="shared" si="294"/>
        <v>0</v>
      </c>
      <c r="N282" s="110">
        <f t="shared" si="294"/>
        <v>0</v>
      </c>
      <c r="O282" s="110">
        <f t="shared" si="294"/>
        <v>0</v>
      </c>
      <c r="P282" s="110">
        <f t="shared" si="294"/>
        <v>0</v>
      </c>
      <c r="Q282" s="110">
        <f t="shared" si="294"/>
        <v>0</v>
      </c>
      <c r="R282" s="110">
        <f t="shared" si="294"/>
        <v>9000000</v>
      </c>
      <c r="S282" s="110">
        <f t="shared" si="294"/>
        <v>8550000</v>
      </c>
      <c r="T282" s="110">
        <f t="shared" si="294"/>
        <v>450000</v>
      </c>
      <c r="U282" s="110">
        <f t="shared" si="294"/>
        <v>0</v>
      </c>
      <c r="V282" s="110"/>
      <c r="W282" s="110"/>
      <c r="X282" s="110"/>
      <c r="Y282" s="110"/>
      <c r="Z282" s="110"/>
      <c r="AA282" s="110"/>
      <c r="AB282" s="110"/>
      <c r="AC282" s="110"/>
      <c r="AD282" s="110">
        <f t="shared" si="294"/>
        <v>0</v>
      </c>
      <c r="AE282" s="110">
        <f t="shared" si="294"/>
        <v>0</v>
      </c>
      <c r="AF282" s="110">
        <f t="shared" si="294"/>
        <v>0</v>
      </c>
      <c r="AG282" s="110">
        <f t="shared" si="294"/>
        <v>0</v>
      </c>
      <c r="AH282" s="110">
        <f t="shared" si="294"/>
        <v>0</v>
      </c>
      <c r="AI282" s="110">
        <f t="shared" si="294"/>
        <v>0</v>
      </c>
      <c r="AJ282" s="110">
        <f t="shared" si="294"/>
        <v>0</v>
      </c>
      <c r="AK282" s="110">
        <f t="shared" si="294"/>
        <v>0</v>
      </c>
      <c r="AL282" s="110">
        <f t="shared" si="294"/>
        <v>0</v>
      </c>
      <c r="AM282" s="110">
        <f t="shared" si="294"/>
        <v>0</v>
      </c>
      <c r="AN282" s="110">
        <f t="shared" si="294"/>
        <v>0</v>
      </c>
      <c r="AO282" s="110">
        <f t="shared" si="294"/>
        <v>0</v>
      </c>
      <c r="AP282" s="110"/>
      <c r="AQ282" s="110">
        <f t="shared" si="294"/>
        <v>0</v>
      </c>
      <c r="AR282" s="110">
        <f t="shared" si="294"/>
        <v>0</v>
      </c>
      <c r="AS282" s="110">
        <f t="shared" si="294"/>
        <v>0</v>
      </c>
      <c r="AT282" s="110">
        <f t="shared" si="294"/>
        <v>0</v>
      </c>
      <c r="AU282" s="110">
        <f t="shared" si="294"/>
        <v>0</v>
      </c>
      <c r="AV282" s="110">
        <f t="shared" si="294"/>
        <v>0</v>
      </c>
      <c r="AW282" s="110">
        <f t="shared" si="294"/>
        <v>0</v>
      </c>
      <c r="AX282" s="110">
        <f t="shared" si="294"/>
        <v>0</v>
      </c>
      <c r="AY282" s="110">
        <f t="shared" si="294"/>
        <v>0</v>
      </c>
      <c r="AZ282" s="110">
        <f t="shared" si="294"/>
        <v>0</v>
      </c>
      <c r="BA282" s="110">
        <f t="shared" si="294"/>
        <v>0</v>
      </c>
      <c r="BB282" s="110">
        <f t="shared" si="294"/>
        <v>0</v>
      </c>
    </row>
    <row r="283" spans="1:54" s="109" customFormat="1" ht="30.75" hidden="1" customHeight="1" x14ac:dyDescent="0.25">
      <c r="A283" s="35" t="s">
        <v>54</v>
      </c>
      <c r="B283" s="120">
        <v>52</v>
      </c>
      <c r="C283" s="120">
        <v>0</v>
      </c>
      <c r="D283" s="143" t="s">
        <v>82</v>
      </c>
      <c r="E283" s="120">
        <v>852</v>
      </c>
      <c r="F283" s="143"/>
      <c r="G283" s="143"/>
      <c r="H283" s="143" t="s">
        <v>388</v>
      </c>
      <c r="I283" s="143" t="s">
        <v>109</v>
      </c>
      <c r="J283" s="110">
        <f>'6.ВС'!J266+'6.ВС'!J241</f>
        <v>9000000</v>
      </c>
      <c r="K283" s="110">
        <f>'6.ВС'!K266+'6.ВС'!K241</f>
        <v>8550000</v>
      </c>
      <c r="L283" s="110">
        <f>'6.ВС'!L266+'6.ВС'!L241</f>
        <v>450000</v>
      </c>
      <c r="M283" s="110">
        <f>'6.ВС'!M266+'6.ВС'!M241</f>
        <v>0</v>
      </c>
      <c r="N283" s="110">
        <f>'6.ВС'!N266+'6.ВС'!N241</f>
        <v>0</v>
      </c>
      <c r="O283" s="110">
        <f>'6.ВС'!O266+'6.ВС'!O241</f>
        <v>0</v>
      </c>
      <c r="P283" s="110">
        <f>'6.ВС'!P266+'6.ВС'!P241</f>
        <v>0</v>
      </c>
      <c r="Q283" s="110">
        <f>'6.ВС'!Q266+'6.ВС'!Q241</f>
        <v>0</v>
      </c>
      <c r="R283" s="110">
        <f>'6.ВС'!R266+'6.ВС'!R241</f>
        <v>9000000</v>
      </c>
      <c r="S283" s="110">
        <f>'6.ВС'!S266+'6.ВС'!S241</f>
        <v>8550000</v>
      </c>
      <c r="T283" s="110">
        <f>'6.ВС'!T266+'6.ВС'!T241</f>
        <v>450000</v>
      </c>
      <c r="U283" s="110">
        <f>'6.ВС'!U266+'6.ВС'!U241</f>
        <v>0</v>
      </c>
      <c r="V283" s="110"/>
      <c r="W283" s="110"/>
      <c r="X283" s="110"/>
      <c r="Y283" s="110"/>
      <c r="Z283" s="110"/>
      <c r="AA283" s="110"/>
      <c r="AB283" s="110"/>
      <c r="AC283" s="110"/>
      <c r="AD283" s="110">
        <f>'6.ВС'!AE266+'6.ВС'!AE241</f>
        <v>0</v>
      </c>
      <c r="AE283" s="110">
        <f>'6.ВС'!AF266+'6.ВС'!AF241</f>
        <v>0</v>
      </c>
      <c r="AF283" s="110">
        <f>'6.ВС'!AG266+'6.ВС'!AG241</f>
        <v>0</v>
      </c>
      <c r="AG283" s="110">
        <f>'6.ВС'!AH266+'6.ВС'!AH241</f>
        <v>0</v>
      </c>
      <c r="AH283" s="110">
        <f>'6.ВС'!AI266+'6.ВС'!AI241</f>
        <v>0</v>
      </c>
      <c r="AI283" s="110">
        <f>'6.ВС'!AJ266+'6.ВС'!AJ241</f>
        <v>0</v>
      </c>
      <c r="AJ283" s="110">
        <f>'6.ВС'!AK266+'6.ВС'!AK241</f>
        <v>0</v>
      </c>
      <c r="AK283" s="110">
        <f>'6.ВС'!AL266+'6.ВС'!AL241</f>
        <v>0</v>
      </c>
      <c r="AL283" s="110">
        <f>'6.ВС'!AM266+'6.ВС'!AM241</f>
        <v>0</v>
      </c>
      <c r="AM283" s="110">
        <f>'6.ВС'!AN266+'6.ВС'!AN241</f>
        <v>0</v>
      </c>
      <c r="AN283" s="110">
        <f>'6.ВС'!AO266+'6.ВС'!AO241</f>
        <v>0</v>
      </c>
      <c r="AO283" s="110">
        <f>'6.ВС'!AP266+'6.ВС'!AP241</f>
        <v>0</v>
      </c>
      <c r="AP283" s="110"/>
      <c r="AQ283" s="110">
        <f>'6.ВС'!AR266+'6.ВС'!AR241</f>
        <v>0</v>
      </c>
      <c r="AR283" s="110">
        <f>'6.ВС'!AS266+'6.ВС'!AS241</f>
        <v>0</v>
      </c>
      <c r="AS283" s="110">
        <f>'6.ВС'!AT266+'6.ВС'!AT241</f>
        <v>0</v>
      </c>
      <c r="AT283" s="110">
        <f>'6.ВС'!AU266+'6.ВС'!AU241</f>
        <v>0</v>
      </c>
      <c r="AU283" s="110">
        <f>'6.ВС'!AV266+'6.ВС'!AV241</f>
        <v>0</v>
      </c>
      <c r="AV283" s="110">
        <f>'6.ВС'!AW266+'6.ВС'!AW241</f>
        <v>0</v>
      </c>
      <c r="AW283" s="110">
        <f>'6.ВС'!AX266+'6.ВС'!AX241</f>
        <v>0</v>
      </c>
      <c r="AX283" s="110">
        <f>'6.ВС'!AY266+'6.ВС'!AY241</f>
        <v>0</v>
      </c>
      <c r="AY283" s="110">
        <f>'6.ВС'!AZ266+'6.ВС'!AZ241</f>
        <v>0</v>
      </c>
      <c r="AZ283" s="110">
        <f>'6.ВС'!BA266+'6.ВС'!BA241</f>
        <v>0</v>
      </c>
      <c r="BA283" s="110">
        <f>'6.ВС'!BB266+'6.ВС'!BB241</f>
        <v>0</v>
      </c>
      <c r="BB283" s="110">
        <f>'6.ВС'!BC266+'6.ВС'!BC241</f>
        <v>0</v>
      </c>
    </row>
    <row r="284" spans="1:54" s="109" customFormat="1" ht="30.75" customHeight="1" x14ac:dyDescent="0.25">
      <c r="A284" s="149" t="s">
        <v>730</v>
      </c>
      <c r="B284" s="120">
        <v>52</v>
      </c>
      <c r="C284" s="120">
        <v>0</v>
      </c>
      <c r="D284" s="148" t="s">
        <v>82</v>
      </c>
      <c r="E284" s="120">
        <v>852</v>
      </c>
      <c r="F284" s="143"/>
      <c r="G284" s="143"/>
      <c r="H284" s="143" t="s">
        <v>752</v>
      </c>
      <c r="I284" s="143"/>
      <c r="J284" s="110">
        <f t="shared" si="294"/>
        <v>1535226</v>
      </c>
      <c r="K284" s="110">
        <f t="shared" si="294"/>
        <v>1458464</v>
      </c>
      <c r="L284" s="110">
        <f t="shared" si="294"/>
        <v>76762</v>
      </c>
      <c r="M284" s="110">
        <f t="shared" si="294"/>
        <v>0</v>
      </c>
      <c r="N284" s="110">
        <f t="shared" si="294"/>
        <v>-0.74</v>
      </c>
      <c r="O284" s="110">
        <f t="shared" si="294"/>
        <v>0</v>
      </c>
      <c r="P284" s="110">
        <f t="shared" si="294"/>
        <v>-0.74</v>
      </c>
      <c r="Q284" s="110">
        <f t="shared" si="294"/>
        <v>0</v>
      </c>
      <c r="R284" s="110">
        <f t="shared" si="294"/>
        <v>1535225.26</v>
      </c>
      <c r="S284" s="110">
        <f t="shared" si="294"/>
        <v>1458464</v>
      </c>
      <c r="T284" s="110">
        <f t="shared" si="294"/>
        <v>76761.259999999995</v>
      </c>
      <c r="U284" s="110">
        <f t="shared" si="294"/>
        <v>0</v>
      </c>
      <c r="V284" s="110"/>
      <c r="W284" s="110"/>
      <c r="X284" s="110"/>
      <c r="Y284" s="110"/>
      <c r="Z284" s="110"/>
      <c r="AA284" s="110"/>
      <c r="AB284" s="110"/>
      <c r="AC284" s="110"/>
      <c r="AD284" s="110">
        <f t="shared" si="294"/>
        <v>1535226</v>
      </c>
      <c r="AE284" s="110">
        <f t="shared" si="294"/>
        <v>1458464</v>
      </c>
      <c r="AF284" s="110">
        <f t="shared" si="294"/>
        <v>76762</v>
      </c>
      <c r="AG284" s="110">
        <f t="shared" si="294"/>
        <v>0</v>
      </c>
      <c r="AH284" s="110">
        <f t="shared" si="294"/>
        <v>-0.74</v>
      </c>
      <c r="AI284" s="110">
        <f t="shared" si="294"/>
        <v>0</v>
      </c>
      <c r="AJ284" s="110">
        <f t="shared" si="294"/>
        <v>-0.74</v>
      </c>
      <c r="AK284" s="110">
        <f t="shared" si="294"/>
        <v>0</v>
      </c>
      <c r="AL284" s="110">
        <f t="shared" si="294"/>
        <v>1535225.26</v>
      </c>
      <c r="AM284" s="110">
        <f t="shared" si="294"/>
        <v>1458464</v>
      </c>
      <c r="AN284" s="110">
        <f t="shared" si="294"/>
        <v>76761.259999999995</v>
      </c>
      <c r="AO284" s="110">
        <f t="shared" si="294"/>
        <v>0</v>
      </c>
      <c r="AP284" s="110"/>
      <c r="AQ284" s="110">
        <f t="shared" si="294"/>
        <v>1720222</v>
      </c>
      <c r="AR284" s="110">
        <f t="shared" si="294"/>
        <v>1634210</v>
      </c>
      <c r="AS284" s="110">
        <f t="shared" si="294"/>
        <v>86012</v>
      </c>
      <c r="AT284" s="110">
        <f t="shared" si="294"/>
        <v>0</v>
      </c>
      <c r="AU284" s="110">
        <f t="shared" si="294"/>
        <v>-0.95</v>
      </c>
      <c r="AV284" s="110">
        <f t="shared" si="294"/>
        <v>0</v>
      </c>
      <c r="AW284" s="110">
        <f t="shared" si="294"/>
        <v>-0.95</v>
      </c>
      <c r="AX284" s="110">
        <f t="shared" si="294"/>
        <v>0</v>
      </c>
      <c r="AY284" s="110">
        <f t="shared" si="294"/>
        <v>1720221.05</v>
      </c>
      <c r="AZ284" s="110">
        <f t="shared" si="294"/>
        <v>1634210</v>
      </c>
      <c r="BA284" s="110">
        <f t="shared" si="294"/>
        <v>86011.05</v>
      </c>
      <c r="BB284" s="110">
        <f t="shared" si="294"/>
        <v>0</v>
      </c>
    </row>
    <row r="285" spans="1:54" s="109" customFormat="1" ht="30.75" customHeight="1" x14ac:dyDescent="0.25">
      <c r="A285" s="35" t="s">
        <v>53</v>
      </c>
      <c r="B285" s="120">
        <v>52</v>
      </c>
      <c r="C285" s="120">
        <v>0</v>
      </c>
      <c r="D285" s="143" t="s">
        <v>82</v>
      </c>
      <c r="E285" s="120">
        <v>852</v>
      </c>
      <c r="F285" s="143"/>
      <c r="G285" s="143"/>
      <c r="H285" s="143" t="s">
        <v>752</v>
      </c>
      <c r="I285" s="143" t="s">
        <v>107</v>
      </c>
      <c r="J285" s="110">
        <f t="shared" si="294"/>
        <v>1535226</v>
      </c>
      <c r="K285" s="110">
        <f t="shared" si="294"/>
        <v>1458464</v>
      </c>
      <c r="L285" s="110">
        <f t="shared" si="294"/>
        <v>76762</v>
      </c>
      <c r="M285" s="110">
        <f t="shared" si="294"/>
        <v>0</v>
      </c>
      <c r="N285" s="110">
        <f t="shared" si="294"/>
        <v>-0.74</v>
      </c>
      <c r="O285" s="110">
        <f t="shared" si="294"/>
        <v>0</v>
      </c>
      <c r="P285" s="110">
        <f t="shared" si="294"/>
        <v>-0.74</v>
      </c>
      <c r="Q285" s="110">
        <f t="shared" si="294"/>
        <v>0</v>
      </c>
      <c r="R285" s="110">
        <f t="shared" si="294"/>
        <v>1535225.26</v>
      </c>
      <c r="S285" s="110">
        <f t="shared" si="294"/>
        <v>1458464</v>
      </c>
      <c r="T285" s="110">
        <f t="shared" si="294"/>
        <v>76761.259999999995</v>
      </c>
      <c r="U285" s="110">
        <f t="shared" si="294"/>
        <v>0</v>
      </c>
      <c r="V285" s="110"/>
      <c r="W285" s="110"/>
      <c r="X285" s="110"/>
      <c r="Y285" s="110"/>
      <c r="Z285" s="110"/>
      <c r="AA285" s="110"/>
      <c r="AB285" s="110"/>
      <c r="AC285" s="110"/>
      <c r="AD285" s="110">
        <f t="shared" si="294"/>
        <v>1535226</v>
      </c>
      <c r="AE285" s="110">
        <f t="shared" si="294"/>
        <v>1458464</v>
      </c>
      <c r="AF285" s="110">
        <f t="shared" si="294"/>
        <v>76762</v>
      </c>
      <c r="AG285" s="110">
        <f t="shared" si="294"/>
        <v>0</v>
      </c>
      <c r="AH285" s="110">
        <f t="shared" si="294"/>
        <v>-0.74</v>
      </c>
      <c r="AI285" s="110">
        <f t="shared" si="294"/>
        <v>0</v>
      </c>
      <c r="AJ285" s="110">
        <f t="shared" si="294"/>
        <v>-0.74</v>
      </c>
      <c r="AK285" s="110">
        <f t="shared" si="294"/>
        <v>0</v>
      </c>
      <c r="AL285" s="110">
        <f t="shared" si="294"/>
        <v>1535225.26</v>
      </c>
      <c r="AM285" s="110">
        <f t="shared" si="294"/>
        <v>1458464</v>
      </c>
      <c r="AN285" s="110">
        <f t="shared" si="294"/>
        <v>76761.259999999995</v>
      </c>
      <c r="AO285" s="110">
        <f t="shared" si="294"/>
        <v>0</v>
      </c>
      <c r="AP285" s="110"/>
      <c r="AQ285" s="110">
        <f t="shared" si="294"/>
        <v>1720222</v>
      </c>
      <c r="AR285" s="110">
        <f t="shared" si="294"/>
        <v>1634210</v>
      </c>
      <c r="AS285" s="110">
        <f t="shared" si="294"/>
        <v>86012</v>
      </c>
      <c r="AT285" s="110">
        <f t="shared" si="294"/>
        <v>0</v>
      </c>
      <c r="AU285" s="110">
        <f t="shared" si="294"/>
        <v>-0.95</v>
      </c>
      <c r="AV285" s="110">
        <f t="shared" si="294"/>
        <v>0</v>
      </c>
      <c r="AW285" s="110">
        <f t="shared" si="294"/>
        <v>-0.95</v>
      </c>
      <c r="AX285" s="110">
        <f t="shared" si="294"/>
        <v>0</v>
      </c>
      <c r="AY285" s="110">
        <f t="shared" si="294"/>
        <v>1720221.05</v>
      </c>
      <c r="AZ285" s="110">
        <f t="shared" si="294"/>
        <v>1634210</v>
      </c>
      <c r="BA285" s="110">
        <f t="shared" si="294"/>
        <v>86011.05</v>
      </c>
      <c r="BB285" s="110">
        <f t="shared" si="294"/>
        <v>0</v>
      </c>
    </row>
    <row r="286" spans="1:54" s="109" customFormat="1" ht="30.75" customHeight="1" x14ac:dyDescent="0.25">
      <c r="A286" s="35" t="s">
        <v>54</v>
      </c>
      <c r="B286" s="120">
        <v>52</v>
      </c>
      <c r="C286" s="120">
        <v>0</v>
      </c>
      <c r="D286" s="143" t="s">
        <v>82</v>
      </c>
      <c r="E286" s="120">
        <v>852</v>
      </c>
      <c r="F286" s="143"/>
      <c r="G286" s="143"/>
      <c r="H286" s="143" t="s">
        <v>752</v>
      </c>
      <c r="I286" s="143" t="s">
        <v>109</v>
      </c>
      <c r="J286" s="110">
        <f>'6.ВС'!J244+'6.ВС'!J269</f>
        <v>1535226</v>
      </c>
      <c r="K286" s="110">
        <f>'6.ВС'!K244+'6.ВС'!K269</f>
        <v>1458464</v>
      </c>
      <c r="L286" s="110">
        <f>'6.ВС'!L244+'6.ВС'!L269</f>
        <v>76762</v>
      </c>
      <c r="M286" s="110">
        <f>'6.ВС'!M244+'6.ВС'!M269</f>
        <v>0</v>
      </c>
      <c r="N286" s="110">
        <f>'6.ВС'!N244+'6.ВС'!N269</f>
        <v>-0.74</v>
      </c>
      <c r="O286" s="110">
        <f>'6.ВС'!O244+'6.ВС'!O269</f>
        <v>0</v>
      </c>
      <c r="P286" s="110">
        <f>'6.ВС'!P244+'6.ВС'!P269</f>
        <v>-0.74</v>
      </c>
      <c r="Q286" s="110">
        <f>'6.ВС'!Q244+'6.ВС'!Q269</f>
        <v>0</v>
      </c>
      <c r="R286" s="110">
        <f>'6.ВС'!R244+'6.ВС'!R269</f>
        <v>1535225.26</v>
      </c>
      <c r="S286" s="110">
        <f>'6.ВС'!S244+'6.ВС'!S269</f>
        <v>1458464</v>
      </c>
      <c r="T286" s="110">
        <f>'6.ВС'!T244+'6.ВС'!T269</f>
        <v>76761.259999999995</v>
      </c>
      <c r="U286" s="110">
        <f>'6.ВС'!U244+'6.ВС'!U269</f>
        <v>0</v>
      </c>
      <c r="V286" s="110"/>
      <c r="W286" s="110"/>
      <c r="X286" s="110"/>
      <c r="Y286" s="110"/>
      <c r="Z286" s="110"/>
      <c r="AA286" s="110"/>
      <c r="AB286" s="110"/>
      <c r="AC286" s="110"/>
      <c r="AD286" s="110">
        <f>'6.ВС'!AE244+'6.ВС'!AE269</f>
        <v>1535226</v>
      </c>
      <c r="AE286" s="110">
        <f>'6.ВС'!AF244+'6.ВС'!AF269</f>
        <v>1458464</v>
      </c>
      <c r="AF286" s="110">
        <f>'6.ВС'!AG244+'6.ВС'!AG269</f>
        <v>76762</v>
      </c>
      <c r="AG286" s="110">
        <f>'6.ВС'!AH244+'6.ВС'!AH269</f>
        <v>0</v>
      </c>
      <c r="AH286" s="110">
        <f>'6.ВС'!AI244+'6.ВС'!AI269</f>
        <v>-0.74</v>
      </c>
      <c r="AI286" s="110">
        <f>'6.ВС'!AJ244+'6.ВС'!AJ269</f>
        <v>0</v>
      </c>
      <c r="AJ286" s="110">
        <f>'6.ВС'!AK244+'6.ВС'!AK269</f>
        <v>-0.74</v>
      </c>
      <c r="AK286" s="110">
        <f>'6.ВС'!AL244+'6.ВС'!AL269</f>
        <v>0</v>
      </c>
      <c r="AL286" s="110">
        <f>'6.ВС'!AM244+'6.ВС'!AM269</f>
        <v>1535225.26</v>
      </c>
      <c r="AM286" s="110">
        <f>'6.ВС'!AN244+'6.ВС'!AN269</f>
        <v>1458464</v>
      </c>
      <c r="AN286" s="110">
        <f>'6.ВС'!AO244+'6.ВС'!AO269</f>
        <v>76761.259999999995</v>
      </c>
      <c r="AO286" s="110">
        <f>'6.ВС'!AP244+'6.ВС'!AP269</f>
        <v>0</v>
      </c>
      <c r="AP286" s="110"/>
      <c r="AQ286" s="110">
        <f>'6.ВС'!AR244+'6.ВС'!AR269</f>
        <v>1720222</v>
      </c>
      <c r="AR286" s="110">
        <f>'6.ВС'!AS244+'6.ВС'!AS269</f>
        <v>1634210</v>
      </c>
      <c r="AS286" s="110">
        <f>'6.ВС'!AT244+'6.ВС'!AT269</f>
        <v>86012</v>
      </c>
      <c r="AT286" s="110">
        <f>'6.ВС'!AU244+'6.ВС'!AU269</f>
        <v>0</v>
      </c>
      <c r="AU286" s="110">
        <f>'6.ВС'!AV244+'6.ВС'!AV269</f>
        <v>-0.95</v>
      </c>
      <c r="AV286" s="110">
        <f>'6.ВС'!AW244+'6.ВС'!AW269</f>
        <v>0</v>
      </c>
      <c r="AW286" s="110">
        <f>'6.ВС'!AX244+'6.ВС'!AX269</f>
        <v>-0.95</v>
      </c>
      <c r="AX286" s="110">
        <f>'6.ВС'!AY244+'6.ВС'!AY269</f>
        <v>0</v>
      </c>
      <c r="AY286" s="110">
        <f>'6.ВС'!AZ244+'6.ВС'!AZ269</f>
        <v>1720221.05</v>
      </c>
      <c r="AZ286" s="110">
        <f>'6.ВС'!BA244+'6.ВС'!BA269</f>
        <v>1634210</v>
      </c>
      <c r="BA286" s="110">
        <f>'6.ВС'!BB244+'6.ВС'!BB269</f>
        <v>86011.05</v>
      </c>
      <c r="BB286" s="110">
        <f>'6.ВС'!BC244+'6.ВС'!BC269</f>
        <v>0</v>
      </c>
    </row>
    <row r="287" spans="1:54" s="109" customFormat="1" ht="30.75" customHeight="1" x14ac:dyDescent="0.25">
      <c r="A287" s="177" t="s">
        <v>797</v>
      </c>
      <c r="B287" s="120">
        <v>52</v>
      </c>
      <c r="C287" s="120">
        <v>0</v>
      </c>
      <c r="D287" s="148" t="s">
        <v>82</v>
      </c>
      <c r="E287" s="120">
        <v>852</v>
      </c>
      <c r="F287" s="143"/>
      <c r="G287" s="143"/>
      <c r="H287" s="143" t="s">
        <v>785</v>
      </c>
      <c r="I287" s="143"/>
      <c r="J287" s="110"/>
      <c r="K287" s="110"/>
      <c r="L287" s="110"/>
      <c r="M287" s="110"/>
      <c r="N287" s="110">
        <f>N288</f>
        <v>58948</v>
      </c>
      <c r="O287" s="110">
        <f t="shared" ref="O287:BB288" si="295">O288</f>
        <v>56000</v>
      </c>
      <c r="P287" s="110">
        <f t="shared" si="295"/>
        <v>2948</v>
      </c>
      <c r="Q287" s="110">
        <f t="shared" si="295"/>
        <v>0</v>
      </c>
      <c r="R287" s="110">
        <f t="shared" si="295"/>
        <v>58948</v>
      </c>
      <c r="S287" s="110">
        <f t="shared" si="295"/>
        <v>56000</v>
      </c>
      <c r="T287" s="110">
        <f t="shared" si="295"/>
        <v>2948</v>
      </c>
      <c r="U287" s="110">
        <f t="shared" si="295"/>
        <v>0</v>
      </c>
      <c r="V287" s="110">
        <f t="shared" si="295"/>
        <v>0</v>
      </c>
      <c r="W287" s="110">
        <f t="shared" si="295"/>
        <v>0</v>
      </c>
      <c r="X287" s="110">
        <f t="shared" si="295"/>
        <v>0</v>
      </c>
      <c r="Y287" s="110">
        <f t="shared" si="295"/>
        <v>0</v>
      </c>
      <c r="Z287" s="110">
        <f t="shared" si="295"/>
        <v>0</v>
      </c>
      <c r="AA287" s="110">
        <f t="shared" si="295"/>
        <v>0</v>
      </c>
      <c r="AB287" s="110">
        <f t="shared" si="295"/>
        <v>0</v>
      </c>
      <c r="AC287" s="110">
        <f t="shared" si="295"/>
        <v>0</v>
      </c>
      <c r="AD287" s="110">
        <f t="shared" si="295"/>
        <v>0</v>
      </c>
      <c r="AE287" s="110">
        <f t="shared" si="295"/>
        <v>0</v>
      </c>
      <c r="AF287" s="110">
        <f t="shared" si="295"/>
        <v>0</v>
      </c>
      <c r="AG287" s="110">
        <f t="shared" si="295"/>
        <v>0</v>
      </c>
      <c r="AH287" s="110">
        <f t="shared" si="295"/>
        <v>707369</v>
      </c>
      <c r="AI287" s="110">
        <f t="shared" si="295"/>
        <v>672000</v>
      </c>
      <c r="AJ287" s="110">
        <f t="shared" si="295"/>
        <v>35369</v>
      </c>
      <c r="AK287" s="110">
        <f t="shared" si="295"/>
        <v>0</v>
      </c>
      <c r="AL287" s="110">
        <f t="shared" si="295"/>
        <v>707369</v>
      </c>
      <c r="AM287" s="110">
        <f t="shared" si="295"/>
        <v>672000</v>
      </c>
      <c r="AN287" s="110">
        <f t="shared" si="295"/>
        <v>35369</v>
      </c>
      <c r="AO287" s="110">
        <f t="shared" si="295"/>
        <v>0</v>
      </c>
      <c r="AP287" s="110">
        <f t="shared" si="295"/>
        <v>0</v>
      </c>
      <c r="AQ287" s="110">
        <f t="shared" si="295"/>
        <v>0</v>
      </c>
      <c r="AR287" s="110">
        <f t="shared" si="295"/>
        <v>0</v>
      </c>
      <c r="AS287" s="110">
        <f t="shared" si="295"/>
        <v>0</v>
      </c>
      <c r="AT287" s="110">
        <f t="shared" si="295"/>
        <v>0</v>
      </c>
      <c r="AU287" s="110">
        <f t="shared" si="295"/>
        <v>707369</v>
      </c>
      <c r="AV287" s="110">
        <f t="shared" si="295"/>
        <v>672000</v>
      </c>
      <c r="AW287" s="110">
        <f t="shared" si="295"/>
        <v>35369</v>
      </c>
      <c r="AX287" s="110">
        <f t="shared" si="295"/>
        <v>0</v>
      </c>
      <c r="AY287" s="110">
        <f t="shared" si="295"/>
        <v>707369</v>
      </c>
      <c r="AZ287" s="110">
        <f t="shared" si="295"/>
        <v>672000</v>
      </c>
      <c r="BA287" s="110">
        <f t="shared" si="295"/>
        <v>35369</v>
      </c>
      <c r="BB287" s="110">
        <f t="shared" si="295"/>
        <v>0</v>
      </c>
    </row>
    <row r="288" spans="1:54" s="109" customFormat="1" ht="30.75" customHeight="1" x14ac:dyDescent="0.25">
      <c r="A288" s="177" t="s">
        <v>53</v>
      </c>
      <c r="B288" s="120">
        <v>52</v>
      </c>
      <c r="C288" s="120">
        <v>0</v>
      </c>
      <c r="D288" s="148" t="s">
        <v>82</v>
      </c>
      <c r="E288" s="120">
        <v>852</v>
      </c>
      <c r="F288" s="143"/>
      <c r="G288" s="143"/>
      <c r="H288" s="143" t="s">
        <v>785</v>
      </c>
      <c r="I288" s="143" t="s">
        <v>107</v>
      </c>
      <c r="J288" s="110"/>
      <c r="K288" s="110"/>
      <c r="L288" s="110"/>
      <c r="M288" s="110"/>
      <c r="N288" s="110">
        <f>N289</f>
        <v>58948</v>
      </c>
      <c r="O288" s="110">
        <f t="shared" si="295"/>
        <v>56000</v>
      </c>
      <c r="P288" s="110">
        <f t="shared" si="295"/>
        <v>2948</v>
      </c>
      <c r="Q288" s="110">
        <f t="shared" si="295"/>
        <v>0</v>
      </c>
      <c r="R288" s="110">
        <f t="shared" si="295"/>
        <v>58948</v>
      </c>
      <c r="S288" s="110">
        <f t="shared" si="295"/>
        <v>56000</v>
      </c>
      <c r="T288" s="110">
        <f t="shared" si="295"/>
        <v>2948</v>
      </c>
      <c r="U288" s="110">
        <f t="shared" si="295"/>
        <v>0</v>
      </c>
      <c r="V288" s="110">
        <f t="shared" si="295"/>
        <v>0</v>
      </c>
      <c r="W288" s="110">
        <f t="shared" si="295"/>
        <v>0</v>
      </c>
      <c r="X288" s="110">
        <f t="shared" si="295"/>
        <v>0</v>
      </c>
      <c r="Y288" s="110">
        <f t="shared" si="295"/>
        <v>0</v>
      </c>
      <c r="Z288" s="110">
        <f t="shared" si="295"/>
        <v>0</v>
      </c>
      <c r="AA288" s="110">
        <f t="shared" si="295"/>
        <v>0</v>
      </c>
      <c r="AB288" s="110">
        <f t="shared" si="295"/>
        <v>0</v>
      </c>
      <c r="AC288" s="110">
        <f t="shared" si="295"/>
        <v>0</v>
      </c>
      <c r="AD288" s="110">
        <f t="shared" si="295"/>
        <v>0</v>
      </c>
      <c r="AE288" s="110">
        <f t="shared" si="295"/>
        <v>0</v>
      </c>
      <c r="AF288" s="110">
        <f t="shared" si="295"/>
        <v>0</v>
      </c>
      <c r="AG288" s="110">
        <f t="shared" si="295"/>
        <v>0</v>
      </c>
      <c r="AH288" s="110">
        <f t="shared" si="295"/>
        <v>707369</v>
      </c>
      <c r="AI288" s="110">
        <f t="shared" si="295"/>
        <v>672000</v>
      </c>
      <c r="AJ288" s="110">
        <f t="shared" si="295"/>
        <v>35369</v>
      </c>
      <c r="AK288" s="110">
        <f t="shared" si="295"/>
        <v>0</v>
      </c>
      <c r="AL288" s="110">
        <f t="shared" si="295"/>
        <v>707369</v>
      </c>
      <c r="AM288" s="110">
        <f t="shared" si="295"/>
        <v>672000</v>
      </c>
      <c r="AN288" s="110">
        <f t="shared" si="295"/>
        <v>35369</v>
      </c>
      <c r="AO288" s="110">
        <f t="shared" si="295"/>
        <v>0</v>
      </c>
      <c r="AP288" s="110">
        <f t="shared" si="295"/>
        <v>0</v>
      </c>
      <c r="AQ288" s="110">
        <f t="shared" si="295"/>
        <v>0</v>
      </c>
      <c r="AR288" s="110">
        <f t="shared" si="295"/>
        <v>0</v>
      </c>
      <c r="AS288" s="110">
        <f t="shared" si="295"/>
        <v>0</v>
      </c>
      <c r="AT288" s="110">
        <f t="shared" si="295"/>
        <v>0</v>
      </c>
      <c r="AU288" s="110">
        <f t="shared" si="295"/>
        <v>707369</v>
      </c>
      <c r="AV288" s="110">
        <f t="shared" si="295"/>
        <v>672000</v>
      </c>
      <c r="AW288" s="110">
        <f t="shared" si="295"/>
        <v>35369</v>
      </c>
      <c r="AX288" s="110">
        <f t="shared" si="295"/>
        <v>0</v>
      </c>
      <c r="AY288" s="110">
        <f t="shared" si="295"/>
        <v>707369</v>
      </c>
      <c r="AZ288" s="110">
        <f t="shared" si="295"/>
        <v>672000</v>
      </c>
      <c r="BA288" s="110">
        <f t="shared" si="295"/>
        <v>35369</v>
      </c>
      <c r="BB288" s="110">
        <f t="shared" si="295"/>
        <v>0</v>
      </c>
    </row>
    <row r="289" spans="1:54" s="109" customFormat="1" ht="30.75" customHeight="1" x14ac:dyDescent="0.25">
      <c r="A289" s="177" t="s">
        <v>108</v>
      </c>
      <c r="B289" s="120">
        <v>52</v>
      </c>
      <c r="C289" s="120">
        <v>0</v>
      </c>
      <c r="D289" s="148" t="s">
        <v>82</v>
      </c>
      <c r="E289" s="120">
        <v>852</v>
      </c>
      <c r="F289" s="143"/>
      <c r="G289" s="143"/>
      <c r="H289" s="143" t="s">
        <v>785</v>
      </c>
      <c r="I289" s="143" t="s">
        <v>109</v>
      </c>
      <c r="J289" s="110"/>
      <c r="K289" s="110"/>
      <c r="L289" s="110"/>
      <c r="M289" s="110"/>
      <c r="N289" s="110">
        <f>'6.ВС'!N272</f>
        <v>58948</v>
      </c>
      <c r="O289" s="110">
        <f>'6.ВС'!O272</f>
        <v>56000</v>
      </c>
      <c r="P289" s="110">
        <f>'6.ВС'!P272</f>
        <v>2948</v>
      </c>
      <c r="Q289" s="110">
        <f>'6.ВС'!Q272</f>
        <v>0</v>
      </c>
      <c r="R289" s="110">
        <f>'6.ВС'!R272</f>
        <v>58948</v>
      </c>
      <c r="S289" s="110">
        <f>'6.ВС'!S272</f>
        <v>56000</v>
      </c>
      <c r="T289" s="110">
        <f>'6.ВС'!T272</f>
        <v>2948</v>
      </c>
      <c r="U289" s="110">
        <f>'6.ВС'!U272</f>
        <v>0</v>
      </c>
      <c r="V289" s="110">
        <f>'6.ВС'!V272</f>
        <v>0</v>
      </c>
      <c r="W289" s="110">
        <f>'6.ВС'!W272</f>
        <v>0</v>
      </c>
      <c r="X289" s="110">
        <f>'6.ВС'!X272</f>
        <v>0</v>
      </c>
      <c r="Y289" s="110">
        <f>'6.ВС'!Y272</f>
        <v>0</v>
      </c>
      <c r="Z289" s="110">
        <f>'6.ВС'!Z272</f>
        <v>0</v>
      </c>
      <c r="AA289" s="110">
        <f>'6.ВС'!AA272</f>
        <v>0</v>
      </c>
      <c r="AB289" s="110">
        <f>'6.ВС'!AB272</f>
        <v>0</v>
      </c>
      <c r="AC289" s="110">
        <f>'6.ВС'!AC272</f>
        <v>0</v>
      </c>
      <c r="AD289" s="110">
        <f>'6.ВС'!AE272</f>
        <v>0</v>
      </c>
      <c r="AE289" s="110">
        <f>'6.ВС'!AF272</f>
        <v>0</v>
      </c>
      <c r="AF289" s="110">
        <f>'6.ВС'!AG272</f>
        <v>0</v>
      </c>
      <c r="AG289" s="110">
        <f>'6.ВС'!AH272</f>
        <v>0</v>
      </c>
      <c r="AH289" s="110">
        <f>'6.ВС'!AI272</f>
        <v>707369</v>
      </c>
      <c r="AI289" s="110">
        <f>'6.ВС'!AJ272</f>
        <v>672000</v>
      </c>
      <c r="AJ289" s="110">
        <f>'6.ВС'!AK272</f>
        <v>35369</v>
      </c>
      <c r="AK289" s="110">
        <f>'6.ВС'!AL272</f>
        <v>0</v>
      </c>
      <c r="AL289" s="110">
        <f>'6.ВС'!AM272</f>
        <v>707369</v>
      </c>
      <c r="AM289" s="110">
        <f>'6.ВС'!AN272</f>
        <v>672000</v>
      </c>
      <c r="AN289" s="110">
        <f>'6.ВС'!AO272</f>
        <v>35369</v>
      </c>
      <c r="AO289" s="110">
        <f>'6.ВС'!AP272</f>
        <v>0</v>
      </c>
      <c r="AP289" s="110">
        <f>'6.ВС'!AQ272</f>
        <v>0</v>
      </c>
      <c r="AQ289" s="110">
        <f>'6.ВС'!AR272</f>
        <v>0</v>
      </c>
      <c r="AR289" s="110">
        <f>'6.ВС'!AS272</f>
        <v>0</v>
      </c>
      <c r="AS289" s="110">
        <f>'6.ВС'!AT272</f>
        <v>0</v>
      </c>
      <c r="AT289" s="110">
        <f>'6.ВС'!AU272</f>
        <v>0</v>
      </c>
      <c r="AU289" s="110">
        <f>'6.ВС'!AV272</f>
        <v>707369</v>
      </c>
      <c r="AV289" s="110">
        <f>'6.ВС'!AW272</f>
        <v>672000</v>
      </c>
      <c r="AW289" s="110">
        <f>'6.ВС'!AX272</f>
        <v>35369</v>
      </c>
      <c r="AX289" s="110">
        <f>'6.ВС'!AY272</f>
        <v>0</v>
      </c>
      <c r="AY289" s="110">
        <f>'6.ВС'!AZ272</f>
        <v>707369</v>
      </c>
      <c r="AZ289" s="110">
        <f>'6.ВС'!BA272</f>
        <v>672000</v>
      </c>
      <c r="BA289" s="110">
        <f>'6.ВС'!BB272</f>
        <v>35369</v>
      </c>
      <c r="BB289" s="110">
        <f>'6.ВС'!BC272</f>
        <v>0</v>
      </c>
    </row>
    <row r="290" spans="1:54" s="109" customFormat="1" ht="30.75" customHeight="1" x14ac:dyDescent="0.25">
      <c r="A290" s="177" t="s">
        <v>777</v>
      </c>
      <c r="B290" s="120">
        <v>52</v>
      </c>
      <c r="C290" s="120">
        <v>0</v>
      </c>
      <c r="D290" s="148" t="s">
        <v>82</v>
      </c>
      <c r="E290" s="120">
        <v>852</v>
      </c>
      <c r="F290" s="143"/>
      <c r="G290" s="143"/>
      <c r="H290" s="143" t="s">
        <v>782</v>
      </c>
      <c r="I290" s="143"/>
      <c r="J290" s="110"/>
      <c r="K290" s="110"/>
      <c r="L290" s="110"/>
      <c r="M290" s="110"/>
      <c r="N290" s="110">
        <f>N291</f>
        <v>175438.67</v>
      </c>
      <c r="O290" s="110">
        <f t="shared" ref="O290:AT291" si="296">O291</f>
        <v>166666.67000000001</v>
      </c>
      <c r="P290" s="110">
        <f t="shared" si="296"/>
        <v>8772</v>
      </c>
      <c r="Q290" s="110">
        <f t="shared" si="296"/>
        <v>0</v>
      </c>
      <c r="R290" s="110">
        <f t="shared" si="296"/>
        <v>175438.67</v>
      </c>
      <c r="S290" s="110">
        <f t="shared" si="296"/>
        <v>166666.67000000001</v>
      </c>
      <c r="T290" s="110">
        <f t="shared" si="296"/>
        <v>8772</v>
      </c>
      <c r="U290" s="110">
        <f t="shared" si="296"/>
        <v>0</v>
      </c>
      <c r="V290" s="110">
        <f t="shared" si="296"/>
        <v>0</v>
      </c>
      <c r="W290" s="110">
        <f t="shared" si="296"/>
        <v>0</v>
      </c>
      <c r="X290" s="110">
        <f t="shared" si="296"/>
        <v>0</v>
      </c>
      <c r="Y290" s="110">
        <f t="shared" si="296"/>
        <v>0</v>
      </c>
      <c r="Z290" s="110">
        <f t="shared" si="296"/>
        <v>0</v>
      </c>
      <c r="AA290" s="110">
        <f t="shared" si="296"/>
        <v>0</v>
      </c>
      <c r="AB290" s="110">
        <f t="shared" si="296"/>
        <v>0</v>
      </c>
      <c r="AC290" s="110">
        <f t="shared" si="296"/>
        <v>0</v>
      </c>
      <c r="AD290" s="110">
        <f t="shared" si="296"/>
        <v>0</v>
      </c>
      <c r="AE290" s="110">
        <f t="shared" si="296"/>
        <v>0</v>
      </c>
      <c r="AF290" s="110">
        <f t="shared" si="296"/>
        <v>0</v>
      </c>
      <c r="AG290" s="110">
        <f t="shared" si="296"/>
        <v>0</v>
      </c>
      <c r="AH290" s="110">
        <f t="shared" si="296"/>
        <v>526316</v>
      </c>
      <c r="AI290" s="110">
        <f t="shared" si="296"/>
        <v>500000</v>
      </c>
      <c r="AJ290" s="110">
        <f t="shared" si="296"/>
        <v>26316</v>
      </c>
      <c r="AK290" s="110">
        <f t="shared" si="296"/>
        <v>0</v>
      </c>
      <c r="AL290" s="110">
        <f t="shared" si="296"/>
        <v>526316</v>
      </c>
      <c r="AM290" s="110">
        <f t="shared" si="296"/>
        <v>500000</v>
      </c>
      <c r="AN290" s="110">
        <f t="shared" si="296"/>
        <v>26316</v>
      </c>
      <c r="AO290" s="110">
        <f t="shared" si="296"/>
        <v>0</v>
      </c>
      <c r="AP290" s="110">
        <f t="shared" si="296"/>
        <v>1052632</v>
      </c>
      <c r="AQ290" s="110">
        <f t="shared" si="296"/>
        <v>0</v>
      </c>
      <c r="AR290" s="110">
        <f t="shared" si="296"/>
        <v>0</v>
      </c>
      <c r="AS290" s="110">
        <f t="shared" si="296"/>
        <v>0</v>
      </c>
      <c r="AT290" s="110">
        <f t="shared" si="296"/>
        <v>0</v>
      </c>
      <c r="AU290" s="110">
        <f t="shared" ref="AU290:AU291" si="297">AU291</f>
        <v>526316</v>
      </c>
      <c r="AV290" s="110">
        <f t="shared" ref="AV290:AV291" si="298">AV291</f>
        <v>500000</v>
      </c>
      <c r="AW290" s="110">
        <f t="shared" ref="AW290:AW291" si="299">AW291</f>
        <v>26316</v>
      </c>
      <c r="AX290" s="110">
        <f t="shared" ref="AX290:AX291" si="300">AX291</f>
        <v>0</v>
      </c>
      <c r="AY290" s="110">
        <f t="shared" ref="AY290:AY291" si="301">AY291</f>
        <v>526316</v>
      </c>
      <c r="AZ290" s="110">
        <f t="shared" ref="AZ290:AZ291" si="302">AZ291</f>
        <v>500000</v>
      </c>
      <c r="BA290" s="110">
        <f t="shared" ref="BA290:BA291" si="303">BA291</f>
        <v>26316</v>
      </c>
      <c r="BB290" s="110">
        <f t="shared" ref="BB290:BB291" si="304">BB291</f>
        <v>0</v>
      </c>
    </row>
    <row r="291" spans="1:54" s="109" customFormat="1" ht="30.75" customHeight="1" x14ac:dyDescent="0.25">
      <c r="A291" s="177" t="s">
        <v>53</v>
      </c>
      <c r="B291" s="120">
        <v>52</v>
      </c>
      <c r="C291" s="120">
        <v>0</v>
      </c>
      <c r="D291" s="143" t="s">
        <v>82</v>
      </c>
      <c r="E291" s="120">
        <v>852</v>
      </c>
      <c r="F291" s="143"/>
      <c r="G291" s="143"/>
      <c r="H291" s="143" t="s">
        <v>782</v>
      </c>
      <c r="I291" s="143" t="s">
        <v>107</v>
      </c>
      <c r="J291" s="110"/>
      <c r="K291" s="110"/>
      <c r="L291" s="110"/>
      <c r="M291" s="110"/>
      <c r="N291" s="110">
        <f>N292</f>
        <v>175438.67</v>
      </c>
      <c r="O291" s="110">
        <f t="shared" si="296"/>
        <v>166666.67000000001</v>
      </c>
      <c r="P291" s="110">
        <f t="shared" si="296"/>
        <v>8772</v>
      </c>
      <c r="Q291" s="110">
        <f t="shared" si="296"/>
        <v>0</v>
      </c>
      <c r="R291" s="110">
        <f t="shared" si="296"/>
        <v>175438.67</v>
      </c>
      <c r="S291" s="110">
        <f t="shared" si="296"/>
        <v>166666.67000000001</v>
      </c>
      <c r="T291" s="110">
        <f t="shared" si="296"/>
        <v>8772</v>
      </c>
      <c r="U291" s="110">
        <f t="shared" si="296"/>
        <v>0</v>
      </c>
      <c r="V291" s="110">
        <f t="shared" si="296"/>
        <v>0</v>
      </c>
      <c r="W291" s="110">
        <f t="shared" si="296"/>
        <v>0</v>
      </c>
      <c r="X291" s="110">
        <f t="shared" si="296"/>
        <v>0</v>
      </c>
      <c r="Y291" s="110">
        <f t="shared" si="296"/>
        <v>0</v>
      </c>
      <c r="Z291" s="110">
        <f t="shared" si="296"/>
        <v>0</v>
      </c>
      <c r="AA291" s="110">
        <f t="shared" si="296"/>
        <v>0</v>
      </c>
      <c r="AB291" s="110">
        <f t="shared" si="296"/>
        <v>0</v>
      </c>
      <c r="AC291" s="110">
        <f t="shared" si="296"/>
        <v>0</v>
      </c>
      <c r="AD291" s="110">
        <f t="shared" si="296"/>
        <v>0</v>
      </c>
      <c r="AE291" s="110">
        <f t="shared" si="296"/>
        <v>0</v>
      </c>
      <c r="AF291" s="110">
        <f t="shared" si="296"/>
        <v>0</v>
      </c>
      <c r="AG291" s="110">
        <f t="shared" si="296"/>
        <v>0</v>
      </c>
      <c r="AH291" s="110">
        <f t="shared" si="296"/>
        <v>526316</v>
      </c>
      <c r="AI291" s="110">
        <f t="shared" si="296"/>
        <v>500000</v>
      </c>
      <c r="AJ291" s="110">
        <f t="shared" si="296"/>
        <v>26316</v>
      </c>
      <c r="AK291" s="110">
        <f t="shared" si="296"/>
        <v>0</v>
      </c>
      <c r="AL291" s="110">
        <f t="shared" si="296"/>
        <v>526316</v>
      </c>
      <c r="AM291" s="110">
        <f t="shared" si="296"/>
        <v>500000</v>
      </c>
      <c r="AN291" s="110">
        <f t="shared" si="296"/>
        <v>26316</v>
      </c>
      <c r="AO291" s="110">
        <f t="shared" si="296"/>
        <v>0</v>
      </c>
      <c r="AP291" s="110">
        <f t="shared" si="296"/>
        <v>1052632</v>
      </c>
      <c r="AQ291" s="110">
        <f t="shared" si="296"/>
        <v>0</v>
      </c>
      <c r="AR291" s="110">
        <f t="shared" si="296"/>
        <v>0</v>
      </c>
      <c r="AS291" s="110">
        <f t="shared" si="296"/>
        <v>0</v>
      </c>
      <c r="AT291" s="110">
        <f t="shared" si="296"/>
        <v>0</v>
      </c>
      <c r="AU291" s="110">
        <f t="shared" si="297"/>
        <v>526316</v>
      </c>
      <c r="AV291" s="110">
        <f t="shared" si="298"/>
        <v>500000</v>
      </c>
      <c r="AW291" s="110">
        <f t="shared" si="299"/>
        <v>26316</v>
      </c>
      <c r="AX291" s="110">
        <f t="shared" si="300"/>
        <v>0</v>
      </c>
      <c r="AY291" s="110">
        <f t="shared" si="301"/>
        <v>526316</v>
      </c>
      <c r="AZ291" s="110">
        <f t="shared" si="302"/>
        <v>500000</v>
      </c>
      <c r="BA291" s="110">
        <f t="shared" si="303"/>
        <v>26316</v>
      </c>
      <c r="BB291" s="110">
        <f t="shared" si="304"/>
        <v>0</v>
      </c>
    </row>
    <row r="292" spans="1:54" s="109" customFormat="1" ht="30.75" customHeight="1" x14ac:dyDescent="0.25">
      <c r="A292" s="177" t="s">
        <v>108</v>
      </c>
      <c r="B292" s="120">
        <v>52</v>
      </c>
      <c r="C292" s="120">
        <v>0</v>
      </c>
      <c r="D292" s="143" t="s">
        <v>82</v>
      </c>
      <c r="E292" s="120">
        <v>852</v>
      </c>
      <c r="F292" s="143"/>
      <c r="G292" s="143"/>
      <c r="H292" s="143" t="s">
        <v>782</v>
      </c>
      <c r="I292" s="143" t="s">
        <v>109</v>
      </c>
      <c r="J292" s="110"/>
      <c r="K292" s="110"/>
      <c r="L292" s="110"/>
      <c r="M292" s="110"/>
      <c r="N292" s="110">
        <f>'6.ВС'!N275</f>
        <v>175438.67</v>
      </c>
      <c r="O292" s="110">
        <f>'6.ВС'!O275</f>
        <v>166666.67000000001</v>
      </c>
      <c r="P292" s="110">
        <f>'6.ВС'!P275</f>
        <v>8772</v>
      </c>
      <c r="Q292" s="110">
        <f>'6.ВС'!Q275</f>
        <v>0</v>
      </c>
      <c r="R292" s="110">
        <f>'6.ВС'!R275</f>
        <v>175438.67</v>
      </c>
      <c r="S292" s="110">
        <f>'6.ВС'!S275</f>
        <v>166666.67000000001</v>
      </c>
      <c r="T292" s="110">
        <f>'6.ВС'!T275</f>
        <v>8772</v>
      </c>
      <c r="U292" s="110">
        <f>'6.ВС'!U275</f>
        <v>0</v>
      </c>
      <c r="V292" s="110">
        <f>'6.ВС'!V275</f>
        <v>0</v>
      </c>
      <c r="W292" s="110">
        <f>'6.ВС'!W275</f>
        <v>0</v>
      </c>
      <c r="X292" s="110">
        <f>'6.ВС'!X275</f>
        <v>0</v>
      </c>
      <c r="Y292" s="110">
        <f>'6.ВС'!Y275</f>
        <v>0</v>
      </c>
      <c r="Z292" s="110">
        <f>'6.ВС'!Z275</f>
        <v>0</v>
      </c>
      <c r="AA292" s="110">
        <f>'6.ВС'!AA275</f>
        <v>0</v>
      </c>
      <c r="AB292" s="110">
        <f>'6.ВС'!AB275</f>
        <v>0</v>
      </c>
      <c r="AC292" s="110">
        <f>'6.ВС'!AC275</f>
        <v>0</v>
      </c>
      <c r="AD292" s="110">
        <f>'6.ВС'!AE275</f>
        <v>0</v>
      </c>
      <c r="AE292" s="110">
        <f>'6.ВС'!AF275</f>
        <v>0</v>
      </c>
      <c r="AF292" s="110">
        <f>'6.ВС'!AG275</f>
        <v>0</v>
      </c>
      <c r="AG292" s="110">
        <f>'6.ВС'!AH275</f>
        <v>0</v>
      </c>
      <c r="AH292" s="110">
        <f>'6.ВС'!AI275</f>
        <v>526316</v>
      </c>
      <c r="AI292" s="110">
        <f>'6.ВС'!AJ275</f>
        <v>500000</v>
      </c>
      <c r="AJ292" s="110">
        <f>'6.ВС'!AK275</f>
        <v>26316</v>
      </c>
      <c r="AK292" s="110">
        <f>'6.ВС'!AL275</f>
        <v>0</v>
      </c>
      <c r="AL292" s="110">
        <f>'6.ВС'!AM275</f>
        <v>526316</v>
      </c>
      <c r="AM292" s="110">
        <f>'6.ВС'!AN275</f>
        <v>500000</v>
      </c>
      <c r="AN292" s="110">
        <f>'6.ВС'!AO275</f>
        <v>26316</v>
      </c>
      <c r="AO292" s="110">
        <f>'6.ВС'!AP275</f>
        <v>0</v>
      </c>
      <c r="AP292" s="110">
        <f>'6.ВС'!AQ275</f>
        <v>1052632</v>
      </c>
      <c r="AQ292" s="110">
        <f>'6.ВС'!AR275</f>
        <v>0</v>
      </c>
      <c r="AR292" s="110">
        <f>'6.ВС'!AS275</f>
        <v>0</v>
      </c>
      <c r="AS292" s="110">
        <f>'6.ВС'!AT275</f>
        <v>0</v>
      </c>
      <c r="AT292" s="110">
        <f>'6.ВС'!AU275</f>
        <v>0</v>
      </c>
      <c r="AU292" s="110">
        <f>'6.ВС'!AV275</f>
        <v>526316</v>
      </c>
      <c r="AV292" s="110">
        <f>'6.ВС'!AW275</f>
        <v>500000</v>
      </c>
      <c r="AW292" s="110">
        <f>'6.ВС'!AX275</f>
        <v>26316</v>
      </c>
      <c r="AX292" s="110">
        <f>'6.ВС'!AY275</f>
        <v>0</v>
      </c>
      <c r="AY292" s="110">
        <f>'6.ВС'!AZ275</f>
        <v>526316</v>
      </c>
      <c r="AZ292" s="110">
        <f>'6.ВС'!BA275</f>
        <v>500000</v>
      </c>
      <c r="BA292" s="110">
        <f>'6.ВС'!BB275</f>
        <v>26316</v>
      </c>
      <c r="BB292" s="110">
        <f>'6.ВС'!BC275</f>
        <v>0</v>
      </c>
    </row>
    <row r="293" spans="1:54" s="109" customFormat="1" ht="30.75" customHeight="1" x14ac:dyDescent="0.25">
      <c r="A293" s="149" t="s">
        <v>774</v>
      </c>
      <c r="B293" s="120">
        <v>52</v>
      </c>
      <c r="C293" s="120">
        <v>0</v>
      </c>
      <c r="D293" s="148" t="s">
        <v>82</v>
      </c>
      <c r="E293" s="120">
        <v>852</v>
      </c>
      <c r="F293" s="143"/>
      <c r="G293" s="143"/>
      <c r="H293" s="143" t="s">
        <v>776</v>
      </c>
      <c r="I293" s="143"/>
      <c r="J293" s="110"/>
      <c r="K293" s="110"/>
      <c r="L293" s="110"/>
      <c r="M293" s="110"/>
      <c r="N293" s="110">
        <f>N294</f>
        <v>7572</v>
      </c>
      <c r="O293" s="110">
        <f t="shared" ref="O293:AT294" si="305">O294</f>
        <v>0</v>
      </c>
      <c r="P293" s="110">
        <f t="shared" si="305"/>
        <v>7572</v>
      </c>
      <c r="Q293" s="110">
        <f t="shared" si="305"/>
        <v>0</v>
      </c>
      <c r="R293" s="110">
        <f t="shared" si="305"/>
        <v>7572</v>
      </c>
      <c r="S293" s="110">
        <f t="shared" si="305"/>
        <v>0</v>
      </c>
      <c r="T293" s="110">
        <f t="shared" si="305"/>
        <v>7572</v>
      </c>
      <c r="U293" s="110">
        <f t="shared" si="305"/>
        <v>0</v>
      </c>
      <c r="V293" s="110"/>
      <c r="W293" s="110"/>
      <c r="X293" s="110"/>
      <c r="Y293" s="110"/>
      <c r="Z293" s="110"/>
      <c r="AA293" s="110"/>
      <c r="AB293" s="110"/>
      <c r="AC293" s="110"/>
      <c r="AD293" s="110">
        <f t="shared" si="305"/>
        <v>0</v>
      </c>
      <c r="AE293" s="110">
        <f t="shared" si="305"/>
        <v>0</v>
      </c>
      <c r="AF293" s="110">
        <f t="shared" si="305"/>
        <v>0</v>
      </c>
      <c r="AG293" s="110">
        <f t="shared" si="305"/>
        <v>0</v>
      </c>
      <c r="AH293" s="110">
        <f>AH294</f>
        <v>0</v>
      </c>
      <c r="AI293" s="110">
        <f t="shared" ref="AI293:AI294" si="306">AI294</f>
        <v>0</v>
      </c>
      <c r="AJ293" s="110">
        <f t="shared" ref="AJ293:AJ294" si="307">AJ294</f>
        <v>0</v>
      </c>
      <c r="AK293" s="110">
        <f t="shared" ref="AK293:AK294" si="308">AK294</f>
        <v>0</v>
      </c>
      <c r="AL293" s="110">
        <f t="shared" ref="AL293:AL294" si="309">AL294</f>
        <v>0</v>
      </c>
      <c r="AM293" s="110">
        <f t="shared" ref="AM293:AM294" si="310">AM294</f>
        <v>0</v>
      </c>
      <c r="AN293" s="110">
        <f t="shared" ref="AN293:AN294" si="311">AN294</f>
        <v>0</v>
      </c>
      <c r="AO293" s="110">
        <f t="shared" ref="AO293:AO294" si="312">AO294</f>
        <v>0</v>
      </c>
      <c r="AP293" s="110"/>
      <c r="AQ293" s="110">
        <f t="shared" si="305"/>
        <v>0</v>
      </c>
      <c r="AR293" s="110">
        <f t="shared" si="305"/>
        <v>0</v>
      </c>
      <c r="AS293" s="110">
        <f t="shared" si="305"/>
        <v>0</v>
      </c>
      <c r="AT293" s="110">
        <f t="shared" si="305"/>
        <v>0</v>
      </c>
      <c r="AU293" s="110">
        <f>AU294</f>
        <v>0</v>
      </c>
      <c r="AV293" s="110">
        <f t="shared" ref="AV293:AV294" si="313">AV294</f>
        <v>0</v>
      </c>
      <c r="AW293" s="110">
        <f t="shared" ref="AW293:AW294" si="314">AW294</f>
        <v>0</v>
      </c>
      <c r="AX293" s="110">
        <f t="shared" ref="AX293:AX294" si="315">AX294</f>
        <v>0</v>
      </c>
      <c r="AY293" s="110">
        <f t="shared" ref="AY293:AY294" si="316">AY294</f>
        <v>0</v>
      </c>
      <c r="AZ293" s="110">
        <f t="shared" ref="AZ293:AZ294" si="317">AZ294</f>
        <v>0</v>
      </c>
      <c r="BA293" s="110">
        <f t="shared" ref="BA293:BA294" si="318">BA294</f>
        <v>0</v>
      </c>
      <c r="BB293" s="110">
        <f t="shared" ref="BB293:BB294" si="319">BB294</f>
        <v>0</v>
      </c>
    </row>
    <row r="294" spans="1:54" s="109" customFormat="1" ht="30.75" customHeight="1" x14ac:dyDescent="0.25">
      <c r="A294" s="35" t="s">
        <v>53</v>
      </c>
      <c r="B294" s="120">
        <v>52</v>
      </c>
      <c r="C294" s="120">
        <v>0</v>
      </c>
      <c r="D294" s="143" t="s">
        <v>82</v>
      </c>
      <c r="E294" s="120">
        <v>852</v>
      </c>
      <c r="F294" s="143"/>
      <c r="G294" s="143"/>
      <c r="H294" s="143" t="s">
        <v>776</v>
      </c>
      <c r="I294" s="143" t="s">
        <v>107</v>
      </c>
      <c r="J294" s="110"/>
      <c r="K294" s="110"/>
      <c r="L294" s="110"/>
      <c r="M294" s="110"/>
      <c r="N294" s="110">
        <f>N295</f>
        <v>7572</v>
      </c>
      <c r="O294" s="110">
        <f t="shared" si="305"/>
        <v>0</v>
      </c>
      <c r="P294" s="110">
        <f t="shared" si="305"/>
        <v>7572</v>
      </c>
      <c r="Q294" s="110">
        <f t="shared" si="305"/>
        <v>0</v>
      </c>
      <c r="R294" s="110">
        <f t="shared" si="305"/>
        <v>7572</v>
      </c>
      <c r="S294" s="110">
        <f t="shared" si="305"/>
        <v>0</v>
      </c>
      <c r="T294" s="110">
        <f t="shared" si="305"/>
        <v>7572</v>
      </c>
      <c r="U294" s="110">
        <f t="shared" si="305"/>
        <v>0</v>
      </c>
      <c r="V294" s="110"/>
      <c r="W294" s="110"/>
      <c r="X294" s="110"/>
      <c r="Y294" s="110"/>
      <c r="Z294" s="110"/>
      <c r="AA294" s="110"/>
      <c r="AB294" s="110"/>
      <c r="AC294" s="110"/>
      <c r="AD294" s="110">
        <f t="shared" si="305"/>
        <v>0</v>
      </c>
      <c r="AE294" s="110">
        <f t="shared" si="305"/>
        <v>0</v>
      </c>
      <c r="AF294" s="110">
        <f t="shared" si="305"/>
        <v>0</v>
      </c>
      <c r="AG294" s="110">
        <f t="shared" si="305"/>
        <v>0</v>
      </c>
      <c r="AH294" s="110">
        <f>AH295</f>
        <v>0</v>
      </c>
      <c r="AI294" s="110">
        <f t="shared" si="306"/>
        <v>0</v>
      </c>
      <c r="AJ294" s="110">
        <f t="shared" si="307"/>
        <v>0</v>
      </c>
      <c r="AK294" s="110">
        <f t="shared" si="308"/>
        <v>0</v>
      </c>
      <c r="AL294" s="110">
        <f t="shared" si="309"/>
        <v>0</v>
      </c>
      <c r="AM294" s="110">
        <f t="shared" si="310"/>
        <v>0</v>
      </c>
      <c r="AN294" s="110">
        <f t="shared" si="311"/>
        <v>0</v>
      </c>
      <c r="AO294" s="110">
        <f t="shared" si="312"/>
        <v>0</v>
      </c>
      <c r="AP294" s="110"/>
      <c r="AQ294" s="110">
        <f t="shared" si="305"/>
        <v>0</v>
      </c>
      <c r="AR294" s="110">
        <f t="shared" si="305"/>
        <v>0</v>
      </c>
      <c r="AS294" s="110">
        <f t="shared" si="305"/>
        <v>0</v>
      </c>
      <c r="AT294" s="110">
        <f t="shared" si="305"/>
        <v>0</v>
      </c>
      <c r="AU294" s="110">
        <f>AU295</f>
        <v>0</v>
      </c>
      <c r="AV294" s="110">
        <f t="shared" si="313"/>
        <v>0</v>
      </c>
      <c r="AW294" s="110">
        <f t="shared" si="314"/>
        <v>0</v>
      </c>
      <c r="AX294" s="110">
        <f t="shared" si="315"/>
        <v>0</v>
      </c>
      <c r="AY294" s="110">
        <f t="shared" si="316"/>
        <v>0</v>
      </c>
      <c r="AZ294" s="110">
        <f t="shared" si="317"/>
        <v>0</v>
      </c>
      <c r="BA294" s="110">
        <f t="shared" si="318"/>
        <v>0</v>
      </c>
      <c r="BB294" s="110">
        <f t="shared" si="319"/>
        <v>0</v>
      </c>
    </row>
    <row r="295" spans="1:54" s="109" customFormat="1" ht="30.75" customHeight="1" x14ac:dyDescent="0.25">
      <c r="A295" s="35" t="s">
        <v>108</v>
      </c>
      <c r="B295" s="120">
        <v>52</v>
      </c>
      <c r="C295" s="120">
        <v>0</v>
      </c>
      <c r="D295" s="143" t="s">
        <v>82</v>
      </c>
      <c r="E295" s="120">
        <v>852</v>
      </c>
      <c r="F295" s="143"/>
      <c r="G295" s="143"/>
      <c r="H295" s="143" t="s">
        <v>776</v>
      </c>
      <c r="I295" s="143" t="s">
        <v>109</v>
      </c>
      <c r="J295" s="110"/>
      <c r="K295" s="110"/>
      <c r="L295" s="110"/>
      <c r="M295" s="110"/>
      <c r="N295" s="110">
        <f>'6.ВС'!N291</f>
        <v>7572</v>
      </c>
      <c r="O295" s="110">
        <f>'6.ВС'!O291</f>
        <v>0</v>
      </c>
      <c r="P295" s="110">
        <f>'6.ВС'!P291</f>
        <v>7572</v>
      </c>
      <c r="Q295" s="110">
        <f>'6.ВС'!Q291</f>
        <v>0</v>
      </c>
      <c r="R295" s="110">
        <f>'6.ВС'!R291</f>
        <v>7572</v>
      </c>
      <c r="S295" s="110">
        <f>'6.ВС'!S291</f>
        <v>0</v>
      </c>
      <c r="T295" s="110">
        <f>'6.ВС'!T291</f>
        <v>7572</v>
      </c>
      <c r="U295" s="110">
        <f>'6.ВС'!U291</f>
        <v>0</v>
      </c>
      <c r="V295" s="110"/>
      <c r="W295" s="110"/>
      <c r="X295" s="110"/>
      <c r="Y295" s="110"/>
      <c r="Z295" s="110"/>
      <c r="AA295" s="110"/>
      <c r="AB295" s="110"/>
      <c r="AC295" s="110"/>
      <c r="AD295" s="110">
        <f>'6.ВС'!V291</f>
        <v>0</v>
      </c>
      <c r="AE295" s="110">
        <f>'6.ВС'!W291</f>
        <v>0</v>
      </c>
      <c r="AF295" s="110">
        <f>'6.ВС'!X291</f>
        <v>0</v>
      </c>
      <c r="AG295" s="110">
        <f>'6.ВС'!Y291</f>
        <v>0</v>
      </c>
      <c r="AH295" s="110">
        <f>'6.ВС'!AI291</f>
        <v>0</v>
      </c>
      <c r="AI295" s="110">
        <f>'6.ВС'!AJ291</f>
        <v>0</v>
      </c>
      <c r="AJ295" s="110">
        <f>'6.ВС'!AK291</f>
        <v>0</v>
      </c>
      <c r="AK295" s="110">
        <f>'6.ВС'!AL291</f>
        <v>0</v>
      </c>
      <c r="AL295" s="110">
        <f>'6.ВС'!AM291</f>
        <v>0</v>
      </c>
      <c r="AM295" s="110">
        <f>'6.ВС'!AN291</f>
        <v>0</v>
      </c>
      <c r="AN295" s="110">
        <f>'6.ВС'!AO291</f>
        <v>0</v>
      </c>
      <c r="AO295" s="110">
        <f>'6.ВС'!AP291</f>
        <v>0</v>
      </c>
      <c r="AP295" s="110"/>
      <c r="AQ295" s="110">
        <f>'6.ВС'!Z291</f>
        <v>0</v>
      </c>
      <c r="AR295" s="110">
        <f>'6.ВС'!AA291</f>
        <v>0</v>
      </c>
      <c r="AS295" s="110">
        <f>'6.ВС'!AB291</f>
        <v>0</v>
      </c>
      <c r="AT295" s="110">
        <f>'6.ВС'!AC291</f>
        <v>0</v>
      </c>
      <c r="AU295" s="110">
        <f>'6.ВС'!AV291</f>
        <v>0</v>
      </c>
      <c r="AV295" s="110">
        <f>'6.ВС'!AW291</f>
        <v>0</v>
      </c>
      <c r="AW295" s="110">
        <f>'6.ВС'!AX291</f>
        <v>0</v>
      </c>
      <c r="AX295" s="110">
        <f>'6.ВС'!AY291</f>
        <v>0</v>
      </c>
      <c r="AY295" s="110">
        <f>'6.ВС'!AZ291</f>
        <v>0</v>
      </c>
      <c r="AZ295" s="110">
        <f>'6.ВС'!BA291</f>
        <v>0</v>
      </c>
      <c r="BA295" s="110">
        <f>'6.ВС'!BB291</f>
        <v>0</v>
      </c>
      <c r="BB295" s="110">
        <f>'6.ВС'!BC291</f>
        <v>0</v>
      </c>
    </row>
    <row r="296" spans="1:54" s="109" customFormat="1" ht="42.75" hidden="1" x14ac:dyDescent="0.25">
      <c r="A296" s="158" t="s">
        <v>242</v>
      </c>
      <c r="B296" s="11">
        <v>52</v>
      </c>
      <c r="C296" s="11">
        <v>0</v>
      </c>
      <c r="D296" s="25" t="s">
        <v>39</v>
      </c>
      <c r="E296" s="11"/>
      <c r="F296" s="25"/>
      <c r="G296" s="25"/>
      <c r="H296" s="25"/>
      <c r="I296" s="25"/>
      <c r="J296" s="26">
        <f t="shared" ref="J296:BB297" si="320">J297</f>
        <v>4051200</v>
      </c>
      <c r="K296" s="26">
        <f t="shared" si="320"/>
        <v>4051200</v>
      </c>
      <c r="L296" s="26">
        <f t="shared" si="320"/>
        <v>0</v>
      </c>
      <c r="M296" s="26">
        <f t="shared" si="320"/>
        <v>0</v>
      </c>
      <c r="N296" s="26">
        <f t="shared" si="320"/>
        <v>0</v>
      </c>
      <c r="O296" s="26">
        <f t="shared" si="320"/>
        <v>0</v>
      </c>
      <c r="P296" s="26">
        <f t="shared" si="320"/>
        <v>0</v>
      </c>
      <c r="Q296" s="26">
        <f t="shared" si="320"/>
        <v>0</v>
      </c>
      <c r="R296" s="26">
        <f t="shared" si="320"/>
        <v>4051200</v>
      </c>
      <c r="S296" s="26">
        <f t="shared" si="320"/>
        <v>4051200</v>
      </c>
      <c r="T296" s="26">
        <f t="shared" si="320"/>
        <v>0</v>
      </c>
      <c r="U296" s="26">
        <f t="shared" si="320"/>
        <v>0</v>
      </c>
      <c r="V296" s="26"/>
      <c r="W296" s="26"/>
      <c r="X296" s="26"/>
      <c r="Y296" s="26"/>
      <c r="Z296" s="26"/>
      <c r="AA296" s="26"/>
      <c r="AB296" s="26"/>
      <c r="AC296" s="26"/>
      <c r="AD296" s="26">
        <f t="shared" si="320"/>
        <v>4051200</v>
      </c>
      <c r="AE296" s="26">
        <f t="shared" si="320"/>
        <v>4051200</v>
      </c>
      <c r="AF296" s="26">
        <f t="shared" si="320"/>
        <v>0</v>
      </c>
      <c r="AG296" s="26">
        <f t="shared" si="320"/>
        <v>0</v>
      </c>
      <c r="AH296" s="26">
        <f t="shared" si="320"/>
        <v>0</v>
      </c>
      <c r="AI296" s="26">
        <f t="shared" si="320"/>
        <v>0</v>
      </c>
      <c r="AJ296" s="26">
        <f t="shared" si="320"/>
        <v>0</v>
      </c>
      <c r="AK296" s="26">
        <f t="shared" si="320"/>
        <v>0</v>
      </c>
      <c r="AL296" s="26">
        <f t="shared" si="320"/>
        <v>4051200</v>
      </c>
      <c r="AM296" s="26">
        <f t="shared" si="320"/>
        <v>4051200</v>
      </c>
      <c r="AN296" s="26">
        <f t="shared" si="320"/>
        <v>0</v>
      </c>
      <c r="AO296" s="26">
        <f t="shared" si="320"/>
        <v>0</v>
      </c>
      <c r="AP296" s="26"/>
      <c r="AQ296" s="26">
        <f t="shared" si="320"/>
        <v>4051200</v>
      </c>
      <c r="AR296" s="26">
        <f t="shared" si="320"/>
        <v>4051200</v>
      </c>
      <c r="AS296" s="26">
        <f t="shared" si="320"/>
        <v>0</v>
      </c>
      <c r="AT296" s="26">
        <f t="shared" si="320"/>
        <v>0</v>
      </c>
      <c r="AU296" s="26">
        <f t="shared" si="320"/>
        <v>0</v>
      </c>
      <c r="AV296" s="26">
        <f t="shared" si="320"/>
        <v>0</v>
      </c>
      <c r="AW296" s="26">
        <f t="shared" si="320"/>
        <v>0</v>
      </c>
      <c r="AX296" s="26">
        <f t="shared" si="320"/>
        <v>0</v>
      </c>
      <c r="AY296" s="26">
        <f t="shared" si="320"/>
        <v>4051200</v>
      </c>
      <c r="AZ296" s="26">
        <f t="shared" si="320"/>
        <v>4051200</v>
      </c>
      <c r="BA296" s="26">
        <f t="shared" si="320"/>
        <v>0</v>
      </c>
      <c r="BB296" s="26">
        <f t="shared" si="320"/>
        <v>0</v>
      </c>
    </row>
    <row r="297" spans="1:54" s="12" customFormat="1" ht="42.75" hidden="1" x14ac:dyDescent="0.25">
      <c r="A297" s="158" t="s">
        <v>149</v>
      </c>
      <c r="B297" s="11">
        <v>52</v>
      </c>
      <c r="C297" s="11">
        <v>0</v>
      </c>
      <c r="D297" s="90" t="s">
        <v>39</v>
      </c>
      <c r="E297" s="11">
        <v>852</v>
      </c>
      <c r="F297" s="148"/>
      <c r="G297" s="148"/>
      <c r="H297" s="148"/>
      <c r="I297" s="143"/>
      <c r="J297" s="26">
        <f t="shared" si="320"/>
        <v>4051200</v>
      </c>
      <c r="K297" s="26">
        <f t="shared" si="320"/>
        <v>4051200</v>
      </c>
      <c r="L297" s="26">
        <f t="shared" si="320"/>
        <v>0</v>
      </c>
      <c r="M297" s="26">
        <f t="shared" si="320"/>
        <v>0</v>
      </c>
      <c r="N297" s="26">
        <f t="shared" si="320"/>
        <v>0</v>
      </c>
      <c r="O297" s="26">
        <f t="shared" si="320"/>
        <v>0</v>
      </c>
      <c r="P297" s="26">
        <f t="shared" si="320"/>
        <v>0</v>
      </c>
      <c r="Q297" s="26">
        <f t="shared" si="320"/>
        <v>0</v>
      </c>
      <c r="R297" s="26">
        <f t="shared" si="320"/>
        <v>4051200</v>
      </c>
      <c r="S297" s="26">
        <f t="shared" si="320"/>
        <v>4051200</v>
      </c>
      <c r="T297" s="26">
        <f t="shared" si="320"/>
        <v>0</v>
      </c>
      <c r="U297" s="26">
        <f t="shared" si="320"/>
        <v>0</v>
      </c>
      <c r="V297" s="26"/>
      <c r="W297" s="26"/>
      <c r="X297" s="26"/>
      <c r="Y297" s="26"/>
      <c r="Z297" s="26"/>
      <c r="AA297" s="26"/>
      <c r="AB297" s="26"/>
      <c r="AC297" s="26"/>
      <c r="AD297" s="26">
        <f t="shared" si="320"/>
        <v>4051200</v>
      </c>
      <c r="AE297" s="26">
        <f t="shared" si="320"/>
        <v>4051200</v>
      </c>
      <c r="AF297" s="26">
        <f t="shared" si="320"/>
        <v>0</v>
      </c>
      <c r="AG297" s="26">
        <f t="shared" si="320"/>
        <v>0</v>
      </c>
      <c r="AH297" s="26">
        <f t="shared" si="320"/>
        <v>0</v>
      </c>
      <c r="AI297" s="26">
        <f t="shared" si="320"/>
        <v>0</v>
      </c>
      <c r="AJ297" s="26">
        <f t="shared" si="320"/>
        <v>0</v>
      </c>
      <c r="AK297" s="26">
        <f t="shared" si="320"/>
        <v>0</v>
      </c>
      <c r="AL297" s="26">
        <f t="shared" si="320"/>
        <v>4051200</v>
      </c>
      <c r="AM297" s="26">
        <f t="shared" si="320"/>
        <v>4051200</v>
      </c>
      <c r="AN297" s="26">
        <f t="shared" si="320"/>
        <v>0</v>
      </c>
      <c r="AO297" s="26">
        <f t="shared" si="320"/>
        <v>0</v>
      </c>
      <c r="AP297" s="26"/>
      <c r="AQ297" s="26">
        <f t="shared" si="320"/>
        <v>4051200</v>
      </c>
      <c r="AR297" s="26">
        <f t="shared" si="320"/>
        <v>4051200</v>
      </c>
      <c r="AS297" s="26">
        <f t="shared" si="320"/>
        <v>0</v>
      </c>
      <c r="AT297" s="26">
        <f t="shared" si="320"/>
        <v>0</v>
      </c>
      <c r="AU297" s="26">
        <f t="shared" si="320"/>
        <v>0</v>
      </c>
      <c r="AV297" s="26">
        <f t="shared" si="320"/>
        <v>0</v>
      </c>
      <c r="AW297" s="26">
        <f t="shared" si="320"/>
        <v>0</v>
      </c>
      <c r="AX297" s="26">
        <f t="shared" si="320"/>
        <v>0</v>
      </c>
      <c r="AY297" s="26">
        <f t="shared" si="320"/>
        <v>4051200</v>
      </c>
      <c r="AZ297" s="26">
        <f t="shared" si="320"/>
        <v>4051200</v>
      </c>
      <c r="BA297" s="26">
        <f t="shared" si="320"/>
        <v>0</v>
      </c>
      <c r="BB297" s="26">
        <f t="shared" si="320"/>
        <v>0</v>
      </c>
    </row>
    <row r="298" spans="1:54" s="109" customFormat="1" ht="30" hidden="1" customHeight="1" x14ac:dyDescent="0.25">
      <c r="A298" s="155" t="s">
        <v>155</v>
      </c>
      <c r="B298" s="120">
        <v>52</v>
      </c>
      <c r="C298" s="120">
        <v>0</v>
      </c>
      <c r="D298" s="143" t="s">
        <v>39</v>
      </c>
      <c r="E298" s="120">
        <v>852</v>
      </c>
      <c r="F298" s="143" t="s">
        <v>101</v>
      </c>
      <c r="G298" s="143" t="s">
        <v>243</v>
      </c>
      <c r="H298" s="143" t="s">
        <v>674</v>
      </c>
      <c r="I298" s="143"/>
      <c r="J298" s="110">
        <f t="shared" ref="J298:AQ298" si="321">J299+J301</f>
        <v>4051200</v>
      </c>
      <c r="K298" s="110">
        <f t="shared" ref="K298:N298" si="322">K299+K301</f>
        <v>4051200</v>
      </c>
      <c r="L298" s="110">
        <f t="shared" si="322"/>
        <v>0</v>
      </c>
      <c r="M298" s="110">
        <f t="shared" si="322"/>
        <v>0</v>
      </c>
      <c r="N298" s="110">
        <f t="shared" si="322"/>
        <v>0</v>
      </c>
      <c r="O298" s="110">
        <f t="shared" ref="O298:U298" si="323">O299+O301</f>
        <v>0</v>
      </c>
      <c r="P298" s="110">
        <f t="shared" si="323"/>
        <v>0</v>
      </c>
      <c r="Q298" s="110">
        <f t="shared" si="323"/>
        <v>0</v>
      </c>
      <c r="R298" s="110">
        <f t="shared" si="323"/>
        <v>4051200</v>
      </c>
      <c r="S298" s="110">
        <f t="shared" si="323"/>
        <v>4051200</v>
      </c>
      <c r="T298" s="110">
        <f t="shared" si="323"/>
        <v>0</v>
      </c>
      <c r="U298" s="110">
        <f t="shared" si="323"/>
        <v>0</v>
      </c>
      <c r="V298" s="110"/>
      <c r="W298" s="110"/>
      <c r="X298" s="110"/>
      <c r="Y298" s="110"/>
      <c r="Z298" s="110"/>
      <c r="AA298" s="110"/>
      <c r="AB298" s="110"/>
      <c r="AC298" s="110"/>
      <c r="AD298" s="110">
        <f t="shared" si="321"/>
        <v>4051200</v>
      </c>
      <c r="AE298" s="110">
        <f t="shared" ref="AE298:AO298" si="324">AE299+AE301</f>
        <v>4051200</v>
      </c>
      <c r="AF298" s="110">
        <f t="shared" si="324"/>
        <v>0</v>
      </c>
      <c r="AG298" s="110">
        <f t="shared" si="324"/>
        <v>0</v>
      </c>
      <c r="AH298" s="110">
        <f t="shared" si="324"/>
        <v>0</v>
      </c>
      <c r="AI298" s="110">
        <f t="shared" si="324"/>
        <v>0</v>
      </c>
      <c r="AJ298" s="110">
        <f t="shared" si="324"/>
        <v>0</v>
      </c>
      <c r="AK298" s="110">
        <f t="shared" si="324"/>
        <v>0</v>
      </c>
      <c r="AL298" s="110">
        <f t="shared" si="324"/>
        <v>4051200</v>
      </c>
      <c r="AM298" s="110">
        <f t="shared" si="324"/>
        <v>4051200</v>
      </c>
      <c r="AN298" s="110">
        <f t="shared" si="324"/>
        <v>0</v>
      </c>
      <c r="AO298" s="110">
        <f t="shared" si="324"/>
        <v>0</v>
      </c>
      <c r="AP298" s="110"/>
      <c r="AQ298" s="110">
        <f t="shared" si="321"/>
        <v>4051200</v>
      </c>
      <c r="AR298" s="110">
        <f t="shared" ref="AR298:BB298" si="325">AR299+AR301</f>
        <v>4051200</v>
      </c>
      <c r="AS298" s="110">
        <f t="shared" si="325"/>
        <v>0</v>
      </c>
      <c r="AT298" s="110">
        <f t="shared" si="325"/>
        <v>0</v>
      </c>
      <c r="AU298" s="110">
        <f t="shared" si="325"/>
        <v>0</v>
      </c>
      <c r="AV298" s="110">
        <f t="shared" si="325"/>
        <v>0</v>
      </c>
      <c r="AW298" s="110">
        <f t="shared" si="325"/>
        <v>0</v>
      </c>
      <c r="AX298" s="110">
        <f t="shared" si="325"/>
        <v>0</v>
      </c>
      <c r="AY298" s="110">
        <f t="shared" si="325"/>
        <v>4051200</v>
      </c>
      <c r="AZ298" s="110">
        <f t="shared" si="325"/>
        <v>4051200</v>
      </c>
      <c r="BA298" s="110">
        <f t="shared" si="325"/>
        <v>0</v>
      </c>
      <c r="BB298" s="110">
        <f t="shared" si="325"/>
        <v>0</v>
      </c>
    </row>
    <row r="299" spans="1:54" s="109" customFormat="1" ht="60" hidden="1" x14ac:dyDescent="0.25">
      <c r="A299" s="35" t="s">
        <v>53</v>
      </c>
      <c r="B299" s="120">
        <v>52</v>
      </c>
      <c r="C299" s="120">
        <v>0</v>
      </c>
      <c r="D299" s="148" t="s">
        <v>39</v>
      </c>
      <c r="E299" s="120">
        <v>852</v>
      </c>
      <c r="F299" s="143" t="s">
        <v>101</v>
      </c>
      <c r="G299" s="143" t="s">
        <v>243</v>
      </c>
      <c r="H299" s="143" t="s">
        <v>674</v>
      </c>
      <c r="I299" s="143" t="s">
        <v>107</v>
      </c>
      <c r="J299" s="110">
        <f t="shared" ref="J299:BB299" si="326">J300</f>
        <v>2623200</v>
      </c>
      <c r="K299" s="110">
        <f t="shared" si="326"/>
        <v>2623200</v>
      </c>
      <c r="L299" s="110">
        <f t="shared" si="326"/>
        <v>0</v>
      </c>
      <c r="M299" s="110">
        <f t="shared" si="326"/>
        <v>0</v>
      </c>
      <c r="N299" s="110">
        <f t="shared" si="326"/>
        <v>0</v>
      </c>
      <c r="O299" s="110">
        <f t="shared" si="326"/>
        <v>0</v>
      </c>
      <c r="P299" s="110">
        <f t="shared" si="326"/>
        <v>0</v>
      </c>
      <c r="Q299" s="110">
        <f t="shared" si="326"/>
        <v>0</v>
      </c>
      <c r="R299" s="110">
        <f t="shared" si="326"/>
        <v>2623200</v>
      </c>
      <c r="S299" s="110">
        <f t="shared" si="326"/>
        <v>2623200</v>
      </c>
      <c r="T299" s="110">
        <f t="shared" si="326"/>
        <v>0</v>
      </c>
      <c r="U299" s="110">
        <f t="shared" si="326"/>
        <v>0</v>
      </c>
      <c r="V299" s="110"/>
      <c r="W299" s="110"/>
      <c r="X299" s="110"/>
      <c r="Y299" s="110"/>
      <c r="Z299" s="110"/>
      <c r="AA299" s="110"/>
      <c r="AB299" s="110"/>
      <c r="AC299" s="110"/>
      <c r="AD299" s="110">
        <f t="shared" si="326"/>
        <v>2623200</v>
      </c>
      <c r="AE299" s="110">
        <f t="shared" si="326"/>
        <v>2623200</v>
      </c>
      <c r="AF299" s="110">
        <f t="shared" si="326"/>
        <v>0</v>
      </c>
      <c r="AG299" s="110">
        <f t="shared" si="326"/>
        <v>0</v>
      </c>
      <c r="AH299" s="110">
        <f t="shared" si="326"/>
        <v>0</v>
      </c>
      <c r="AI299" s="110">
        <f t="shared" si="326"/>
        <v>0</v>
      </c>
      <c r="AJ299" s="110">
        <f t="shared" si="326"/>
        <v>0</v>
      </c>
      <c r="AK299" s="110">
        <f t="shared" si="326"/>
        <v>0</v>
      </c>
      <c r="AL299" s="110">
        <f t="shared" si="326"/>
        <v>2623200</v>
      </c>
      <c r="AM299" s="110">
        <f t="shared" si="326"/>
        <v>2623200</v>
      </c>
      <c r="AN299" s="110">
        <f t="shared" si="326"/>
        <v>0</v>
      </c>
      <c r="AO299" s="110">
        <f t="shared" si="326"/>
        <v>0</v>
      </c>
      <c r="AP299" s="110"/>
      <c r="AQ299" s="110">
        <f t="shared" si="326"/>
        <v>2623200</v>
      </c>
      <c r="AR299" s="110">
        <f t="shared" si="326"/>
        <v>2623200</v>
      </c>
      <c r="AS299" s="110">
        <f t="shared" si="326"/>
        <v>0</v>
      </c>
      <c r="AT299" s="110">
        <f t="shared" si="326"/>
        <v>0</v>
      </c>
      <c r="AU299" s="110">
        <f t="shared" si="326"/>
        <v>0</v>
      </c>
      <c r="AV299" s="110">
        <f t="shared" si="326"/>
        <v>0</v>
      </c>
      <c r="AW299" s="110">
        <f t="shared" si="326"/>
        <v>0</v>
      </c>
      <c r="AX299" s="110">
        <f t="shared" si="326"/>
        <v>0</v>
      </c>
      <c r="AY299" s="110">
        <f t="shared" si="326"/>
        <v>2623200</v>
      </c>
      <c r="AZ299" s="110">
        <f t="shared" si="326"/>
        <v>2623200</v>
      </c>
      <c r="BA299" s="110">
        <f t="shared" si="326"/>
        <v>0</v>
      </c>
      <c r="BB299" s="110">
        <f t="shared" si="326"/>
        <v>0</v>
      </c>
    </row>
    <row r="300" spans="1:54" s="109" customFormat="1" ht="18.75" hidden="1" customHeight="1" x14ac:dyDescent="0.25">
      <c r="A300" s="35" t="s">
        <v>108</v>
      </c>
      <c r="B300" s="120">
        <v>52</v>
      </c>
      <c r="C300" s="120">
        <v>0</v>
      </c>
      <c r="D300" s="143" t="s">
        <v>39</v>
      </c>
      <c r="E300" s="120">
        <v>852</v>
      </c>
      <c r="F300" s="143" t="s">
        <v>101</v>
      </c>
      <c r="G300" s="143" t="s">
        <v>11</v>
      </c>
      <c r="H300" s="143" t="s">
        <v>674</v>
      </c>
      <c r="I300" s="143" t="s">
        <v>109</v>
      </c>
      <c r="J300" s="110">
        <f>'6.ВС'!J294+'6.ВС'!J278+'6.ВС'!J247</f>
        <v>2623200</v>
      </c>
      <c r="K300" s="110">
        <f>'6.ВС'!K294+'6.ВС'!K278+'6.ВС'!K247</f>
        <v>2623200</v>
      </c>
      <c r="L300" s="110">
        <f>'6.ВС'!L294+'6.ВС'!L278+'6.ВС'!L247</f>
        <v>0</v>
      </c>
      <c r="M300" s="110">
        <f>'6.ВС'!M294+'6.ВС'!M278+'6.ВС'!M247</f>
        <v>0</v>
      </c>
      <c r="N300" s="110">
        <f>'6.ВС'!N294+'6.ВС'!N278+'6.ВС'!N247</f>
        <v>0</v>
      </c>
      <c r="O300" s="110">
        <f>'6.ВС'!O294+'6.ВС'!O278+'6.ВС'!O247</f>
        <v>0</v>
      </c>
      <c r="P300" s="110">
        <f>'6.ВС'!P294+'6.ВС'!P278+'6.ВС'!P247</f>
        <v>0</v>
      </c>
      <c r="Q300" s="110">
        <f>'6.ВС'!Q294+'6.ВС'!Q278+'6.ВС'!Q247</f>
        <v>0</v>
      </c>
      <c r="R300" s="110">
        <f>'6.ВС'!R294+'6.ВС'!R278+'6.ВС'!R247</f>
        <v>2623200</v>
      </c>
      <c r="S300" s="110">
        <f>'6.ВС'!S294+'6.ВС'!S278+'6.ВС'!S247</f>
        <v>2623200</v>
      </c>
      <c r="T300" s="110">
        <f>'6.ВС'!T294+'6.ВС'!T278+'6.ВС'!T247</f>
        <v>0</v>
      </c>
      <c r="U300" s="110">
        <f>'6.ВС'!U294+'6.ВС'!U278+'6.ВС'!U247</f>
        <v>0</v>
      </c>
      <c r="V300" s="110"/>
      <c r="W300" s="110"/>
      <c r="X300" s="110"/>
      <c r="Y300" s="110"/>
      <c r="Z300" s="110"/>
      <c r="AA300" s="110"/>
      <c r="AB300" s="110"/>
      <c r="AC300" s="110"/>
      <c r="AD300" s="110">
        <f>'6.ВС'!AE294+'6.ВС'!AE278+'6.ВС'!AE247</f>
        <v>2623200</v>
      </c>
      <c r="AE300" s="110">
        <f>'6.ВС'!AF294+'6.ВС'!AF278+'6.ВС'!AF247</f>
        <v>2623200</v>
      </c>
      <c r="AF300" s="110">
        <f>'6.ВС'!AG294+'6.ВС'!AG278+'6.ВС'!AG247</f>
        <v>0</v>
      </c>
      <c r="AG300" s="110">
        <f>'6.ВС'!AH294+'6.ВС'!AH278+'6.ВС'!AH247</f>
        <v>0</v>
      </c>
      <c r="AH300" s="110">
        <f>'6.ВС'!AI294+'6.ВС'!AI278+'6.ВС'!AI247</f>
        <v>0</v>
      </c>
      <c r="AI300" s="110">
        <f>'6.ВС'!AJ294+'6.ВС'!AJ278+'6.ВС'!AJ247</f>
        <v>0</v>
      </c>
      <c r="AJ300" s="110">
        <f>'6.ВС'!AK294+'6.ВС'!AK278+'6.ВС'!AK247</f>
        <v>0</v>
      </c>
      <c r="AK300" s="110">
        <f>'6.ВС'!AL294+'6.ВС'!AL278+'6.ВС'!AL247</f>
        <v>0</v>
      </c>
      <c r="AL300" s="110">
        <f>'6.ВС'!AM294+'6.ВС'!AM278+'6.ВС'!AM247</f>
        <v>2623200</v>
      </c>
      <c r="AM300" s="110">
        <f>'6.ВС'!AN294+'6.ВС'!AN278+'6.ВС'!AN247</f>
        <v>2623200</v>
      </c>
      <c r="AN300" s="110">
        <f>'6.ВС'!AO294+'6.ВС'!AO278+'6.ВС'!AO247</f>
        <v>0</v>
      </c>
      <c r="AO300" s="110">
        <f>'6.ВС'!AP294+'6.ВС'!AP278+'6.ВС'!AP247</f>
        <v>0</v>
      </c>
      <c r="AP300" s="110"/>
      <c r="AQ300" s="110">
        <f>'6.ВС'!AR294+'6.ВС'!AR278+'6.ВС'!AR247</f>
        <v>2623200</v>
      </c>
      <c r="AR300" s="110">
        <f>'6.ВС'!AS294+'6.ВС'!AS278+'6.ВС'!AS247</f>
        <v>2623200</v>
      </c>
      <c r="AS300" s="110">
        <f>'6.ВС'!AT294+'6.ВС'!AT278+'6.ВС'!AT247</f>
        <v>0</v>
      </c>
      <c r="AT300" s="110">
        <f>'6.ВС'!AU294+'6.ВС'!AU278+'6.ВС'!AU247</f>
        <v>0</v>
      </c>
      <c r="AU300" s="110">
        <f>'6.ВС'!AV294+'6.ВС'!AV278+'6.ВС'!AV247</f>
        <v>0</v>
      </c>
      <c r="AV300" s="110">
        <f>'6.ВС'!AW294+'6.ВС'!AW278+'6.ВС'!AW247</f>
        <v>0</v>
      </c>
      <c r="AW300" s="110">
        <f>'6.ВС'!AX294+'6.ВС'!AX278+'6.ВС'!AX247</f>
        <v>0</v>
      </c>
      <c r="AX300" s="110">
        <f>'6.ВС'!AY294+'6.ВС'!AY278+'6.ВС'!AY247</f>
        <v>0</v>
      </c>
      <c r="AY300" s="110">
        <f>'6.ВС'!AZ294+'6.ВС'!AZ278+'6.ВС'!AZ247</f>
        <v>2623200</v>
      </c>
      <c r="AZ300" s="110">
        <f>'6.ВС'!BA294+'6.ВС'!BA278+'6.ВС'!BA247</f>
        <v>2623200</v>
      </c>
      <c r="BA300" s="110">
        <f>'6.ВС'!BB294+'6.ВС'!BB278+'6.ВС'!BB247</f>
        <v>0</v>
      </c>
      <c r="BB300" s="110">
        <f>'6.ВС'!BC294+'6.ВС'!BC278+'6.ВС'!BC247</f>
        <v>0</v>
      </c>
    </row>
    <row r="301" spans="1:54" s="109" customFormat="1" ht="30" hidden="1" x14ac:dyDescent="0.25">
      <c r="A301" s="111" t="s">
        <v>126</v>
      </c>
      <c r="B301" s="120">
        <v>52</v>
      </c>
      <c r="C301" s="120">
        <v>0</v>
      </c>
      <c r="D301" s="143" t="s">
        <v>39</v>
      </c>
      <c r="E301" s="120">
        <v>852</v>
      </c>
      <c r="F301" s="143" t="s">
        <v>101</v>
      </c>
      <c r="G301" s="143" t="s">
        <v>64</v>
      </c>
      <c r="H301" s="143" t="s">
        <v>674</v>
      </c>
      <c r="I301" s="143" t="s">
        <v>127</v>
      </c>
      <c r="J301" s="110">
        <f t="shared" ref="J301:BB301" si="327">J302</f>
        <v>1428000</v>
      </c>
      <c r="K301" s="110">
        <f t="shared" si="327"/>
        <v>1428000</v>
      </c>
      <c r="L301" s="110">
        <f t="shared" si="327"/>
        <v>0</v>
      </c>
      <c r="M301" s="110">
        <f t="shared" si="327"/>
        <v>0</v>
      </c>
      <c r="N301" s="110">
        <f t="shared" si="327"/>
        <v>0</v>
      </c>
      <c r="O301" s="110">
        <f t="shared" si="327"/>
        <v>0</v>
      </c>
      <c r="P301" s="110">
        <f t="shared" si="327"/>
        <v>0</v>
      </c>
      <c r="Q301" s="110">
        <f t="shared" si="327"/>
        <v>0</v>
      </c>
      <c r="R301" s="110">
        <f t="shared" si="327"/>
        <v>1428000</v>
      </c>
      <c r="S301" s="110">
        <f t="shared" si="327"/>
        <v>1428000</v>
      </c>
      <c r="T301" s="110">
        <f t="shared" si="327"/>
        <v>0</v>
      </c>
      <c r="U301" s="110">
        <f t="shared" si="327"/>
        <v>0</v>
      </c>
      <c r="V301" s="110"/>
      <c r="W301" s="110"/>
      <c r="X301" s="110"/>
      <c r="Y301" s="110"/>
      <c r="Z301" s="110"/>
      <c r="AA301" s="110"/>
      <c r="AB301" s="110"/>
      <c r="AC301" s="110"/>
      <c r="AD301" s="110">
        <f t="shared" si="327"/>
        <v>1428000</v>
      </c>
      <c r="AE301" s="110">
        <f t="shared" si="327"/>
        <v>1428000</v>
      </c>
      <c r="AF301" s="110">
        <f t="shared" si="327"/>
        <v>0</v>
      </c>
      <c r="AG301" s="110">
        <f t="shared" si="327"/>
        <v>0</v>
      </c>
      <c r="AH301" s="110">
        <f t="shared" si="327"/>
        <v>0</v>
      </c>
      <c r="AI301" s="110">
        <f t="shared" si="327"/>
        <v>0</v>
      </c>
      <c r="AJ301" s="110">
        <f t="shared" si="327"/>
        <v>0</v>
      </c>
      <c r="AK301" s="110">
        <f t="shared" si="327"/>
        <v>0</v>
      </c>
      <c r="AL301" s="110">
        <f t="shared" si="327"/>
        <v>1428000</v>
      </c>
      <c r="AM301" s="110">
        <f t="shared" si="327"/>
        <v>1428000</v>
      </c>
      <c r="AN301" s="110">
        <f t="shared" si="327"/>
        <v>0</v>
      </c>
      <c r="AO301" s="110">
        <f t="shared" si="327"/>
        <v>0</v>
      </c>
      <c r="AP301" s="110"/>
      <c r="AQ301" s="110">
        <f t="shared" si="327"/>
        <v>1428000</v>
      </c>
      <c r="AR301" s="110">
        <f t="shared" si="327"/>
        <v>1428000</v>
      </c>
      <c r="AS301" s="110">
        <f t="shared" si="327"/>
        <v>0</v>
      </c>
      <c r="AT301" s="110">
        <f t="shared" si="327"/>
        <v>0</v>
      </c>
      <c r="AU301" s="110">
        <f t="shared" si="327"/>
        <v>0</v>
      </c>
      <c r="AV301" s="110">
        <f t="shared" si="327"/>
        <v>0</v>
      </c>
      <c r="AW301" s="110">
        <f t="shared" si="327"/>
        <v>0</v>
      </c>
      <c r="AX301" s="110">
        <f t="shared" si="327"/>
        <v>0</v>
      </c>
      <c r="AY301" s="110">
        <f t="shared" si="327"/>
        <v>1428000</v>
      </c>
      <c r="AZ301" s="110">
        <f t="shared" si="327"/>
        <v>1428000</v>
      </c>
      <c r="BA301" s="110">
        <f t="shared" si="327"/>
        <v>0</v>
      </c>
      <c r="BB301" s="110">
        <f t="shared" si="327"/>
        <v>0</v>
      </c>
    </row>
    <row r="302" spans="1:54" s="109" customFormat="1" ht="48.75" hidden="1" customHeight="1" x14ac:dyDescent="0.25">
      <c r="A302" s="111" t="s">
        <v>128</v>
      </c>
      <c r="B302" s="120">
        <v>52</v>
      </c>
      <c r="C302" s="120">
        <v>0</v>
      </c>
      <c r="D302" s="143" t="s">
        <v>39</v>
      </c>
      <c r="E302" s="120">
        <v>852</v>
      </c>
      <c r="F302" s="143" t="s">
        <v>122</v>
      </c>
      <c r="G302" s="143" t="s">
        <v>58</v>
      </c>
      <c r="H302" s="143" t="s">
        <v>674</v>
      </c>
      <c r="I302" s="143" t="s">
        <v>129</v>
      </c>
      <c r="J302" s="110">
        <f>'6.ВС'!J314</f>
        <v>1428000</v>
      </c>
      <c r="K302" s="110">
        <f>'6.ВС'!K314</f>
        <v>1428000</v>
      </c>
      <c r="L302" s="110">
        <f>'6.ВС'!L314</f>
        <v>0</v>
      </c>
      <c r="M302" s="110">
        <f>'6.ВС'!M314</f>
        <v>0</v>
      </c>
      <c r="N302" s="110">
        <f>'6.ВС'!N314</f>
        <v>0</v>
      </c>
      <c r="O302" s="110">
        <f>'6.ВС'!O314</f>
        <v>0</v>
      </c>
      <c r="P302" s="110">
        <f>'6.ВС'!P314</f>
        <v>0</v>
      </c>
      <c r="Q302" s="110">
        <f>'6.ВС'!Q314</f>
        <v>0</v>
      </c>
      <c r="R302" s="110">
        <f>'6.ВС'!R314</f>
        <v>1428000</v>
      </c>
      <c r="S302" s="110">
        <f>'6.ВС'!S314</f>
        <v>1428000</v>
      </c>
      <c r="T302" s="110">
        <f>'6.ВС'!T314</f>
        <v>0</v>
      </c>
      <c r="U302" s="110">
        <f>'6.ВС'!U314</f>
        <v>0</v>
      </c>
      <c r="V302" s="110"/>
      <c r="W302" s="110"/>
      <c r="X302" s="110"/>
      <c r="Y302" s="110"/>
      <c r="Z302" s="110"/>
      <c r="AA302" s="110"/>
      <c r="AB302" s="110"/>
      <c r="AC302" s="110"/>
      <c r="AD302" s="110">
        <f>'6.ВС'!AE314</f>
        <v>1428000</v>
      </c>
      <c r="AE302" s="110">
        <f>'6.ВС'!AF314</f>
        <v>1428000</v>
      </c>
      <c r="AF302" s="110">
        <f>'6.ВС'!AG314</f>
        <v>0</v>
      </c>
      <c r="AG302" s="110">
        <f>'6.ВС'!AH314</f>
        <v>0</v>
      </c>
      <c r="AH302" s="110">
        <f>'6.ВС'!AI314</f>
        <v>0</v>
      </c>
      <c r="AI302" s="110">
        <f>'6.ВС'!AJ314</f>
        <v>0</v>
      </c>
      <c r="AJ302" s="110">
        <f>'6.ВС'!AK314</f>
        <v>0</v>
      </c>
      <c r="AK302" s="110">
        <f>'6.ВС'!AL314</f>
        <v>0</v>
      </c>
      <c r="AL302" s="110">
        <f>'6.ВС'!AM314</f>
        <v>1428000</v>
      </c>
      <c r="AM302" s="110">
        <f>'6.ВС'!AN314</f>
        <v>1428000</v>
      </c>
      <c r="AN302" s="110">
        <f>'6.ВС'!AO314</f>
        <v>0</v>
      </c>
      <c r="AO302" s="110">
        <f>'6.ВС'!AP314</f>
        <v>0</v>
      </c>
      <c r="AP302" s="110"/>
      <c r="AQ302" s="110">
        <f>'6.ВС'!AR314</f>
        <v>1428000</v>
      </c>
      <c r="AR302" s="110">
        <f>'6.ВС'!AS314</f>
        <v>1428000</v>
      </c>
      <c r="AS302" s="110">
        <f>'6.ВС'!AT314</f>
        <v>0</v>
      </c>
      <c r="AT302" s="110">
        <f>'6.ВС'!AU314</f>
        <v>0</v>
      </c>
      <c r="AU302" s="110">
        <f>'6.ВС'!AV314</f>
        <v>0</v>
      </c>
      <c r="AV302" s="110">
        <f>'6.ВС'!AW314</f>
        <v>0</v>
      </c>
      <c r="AW302" s="110">
        <f>'6.ВС'!AX314</f>
        <v>0</v>
      </c>
      <c r="AX302" s="110">
        <f>'6.ВС'!AY314</f>
        <v>0</v>
      </c>
      <c r="AY302" s="110">
        <f>'6.ВС'!AZ314</f>
        <v>1428000</v>
      </c>
      <c r="AZ302" s="110">
        <f>'6.ВС'!BA314</f>
        <v>1428000</v>
      </c>
      <c r="BA302" s="110">
        <f>'6.ВС'!BB314</f>
        <v>0</v>
      </c>
      <c r="BB302" s="110">
        <f>'6.ВС'!BC314</f>
        <v>0</v>
      </c>
    </row>
    <row r="303" spans="1:54" s="109" customFormat="1" ht="78" hidden="1" customHeight="1" x14ac:dyDescent="0.25">
      <c r="A303" s="158" t="s">
        <v>235</v>
      </c>
      <c r="B303" s="11">
        <v>52</v>
      </c>
      <c r="C303" s="11">
        <v>0</v>
      </c>
      <c r="D303" s="25" t="s">
        <v>217</v>
      </c>
      <c r="E303" s="11"/>
      <c r="F303" s="25"/>
      <c r="G303" s="25"/>
      <c r="H303" s="25"/>
      <c r="I303" s="25"/>
      <c r="J303" s="26">
        <f t="shared" ref="J303:BB303" si="328">J304</f>
        <v>9781400</v>
      </c>
      <c r="K303" s="26">
        <f t="shared" si="328"/>
        <v>9781400</v>
      </c>
      <c r="L303" s="26">
        <f t="shared" si="328"/>
        <v>0</v>
      </c>
      <c r="M303" s="26">
        <f t="shared" si="328"/>
        <v>0</v>
      </c>
      <c r="N303" s="26">
        <f t="shared" si="328"/>
        <v>0</v>
      </c>
      <c r="O303" s="26">
        <f t="shared" si="328"/>
        <v>0</v>
      </c>
      <c r="P303" s="26">
        <f t="shared" si="328"/>
        <v>0</v>
      </c>
      <c r="Q303" s="26">
        <f t="shared" si="328"/>
        <v>0</v>
      </c>
      <c r="R303" s="26">
        <f t="shared" si="328"/>
        <v>9781400</v>
      </c>
      <c r="S303" s="26">
        <f t="shared" si="328"/>
        <v>9781400</v>
      </c>
      <c r="T303" s="26">
        <f t="shared" si="328"/>
        <v>0</v>
      </c>
      <c r="U303" s="26">
        <f t="shared" si="328"/>
        <v>0</v>
      </c>
      <c r="V303" s="26"/>
      <c r="W303" s="26"/>
      <c r="X303" s="26"/>
      <c r="Y303" s="26"/>
      <c r="Z303" s="26"/>
      <c r="AA303" s="26"/>
      <c r="AB303" s="26"/>
      <c r="AC303" s="26"/>
      <c r="AD303" s="26">
        <f t="shared" si="328"/>
        <v>9319800</v>
      </c>
      <c r="AE303" s="26">
        <f t="shared" si="328"/>
        <v>9319800</v>
      </c>
      <c r="AF303" s="26">
        <f t="shared" si="328"/>
        <v>0</v>
      </c>
      <c r="AG303" s="26">
        <f t="shared" si="328"/>
        <v>0</v>
      </c>
      <c r="AH303" s="26">
        <f t="shared" si="328"/>
        <v>0</v>
      </c>
      <c r="AI303" s="26">
        <f t="shared" si="328"/>
        <v>0</v>
      </c>
      <c r="AJ303" s="26">
        <f t="shared" si="328"/>
        <v>0</v>
      </c>
      <c r="AK303" s="26">
        <f t="shared" si="328"/>
        <v>0</v>
      </c>
      <c r="AL303" s="26">
        <f t="shared" si="328"/>
        <v>9319800</v>
      </c>
      <c r="AM303" s="26">
        <f t="shared" si="328"/>
        <v>9319800</v>
      </c>
      <c r="AN303" s="26">
        <f t="shared" si="328"/>
        <v>0</v>
      </c>
      <c r="AO303" s="26">
        <f t="shared" si="328"/>
        <v>0</v>
      </c>
      <c r="AP303" s="26"/>
      <c r="AQ303" s="26">
        <f t="shared" si="328"/>
        <v>7828100</v>
      </c>
      <c r="AR303" s="26">
        <f t="shared" si="328"/>
        <v>7828100</v>
      </c>
      <c r="AS303" s="26">
        <f t="shared" si="328"/>
        <v>0</v>
      </c>
      <c r="AT303" s="26">
        <f t="shared" si="328"/>
        <v>0</v>
      </c>
      <c r="AU303" s="26">
        <f t="shared" si="328"/>
        <v>0</v>
      </c>
      <c r="AV303" s="26">
        <f t="shared" si="328"/>
        <v>0</v>
      </c>
      <c r="AW303" s="26">
        <f t="shared" si="328"/>
        <v>0</v>
      </c>
      <c r="AX303" s="26">
        <f t="shared" si="328"/>
        <v>0</v>
      </c>
      <c r="AY303" s="26">
        <f t="shared" si="328"/>
        <v>7828100</v>
      </c>
      <c r="AZ303" s="26">
        <f t="shared" si="328"/>
        <v>7828100</v>
      </c>
      <c r="BA303" s="26">
        <f t="shared" si="328"/>
        <v>0</v>
      </c>
      <c r="BB303" s="26">
        <f t="shared" si="328"/>
        <v>0</v>
      </c>
    </row>
    <row r="304" spans="1:54" s="12" customFormat="1" ht="42.75" hidden="1" x14ac:dyDescent="0.25">
      <c r="A304" s="158" t="s">
        <v>149</v>
      </c>
      <c r="B304" s="11">
        <v>52</v>
      </c>
      <c r="C304" s="11">
        <v>0</v>
      </c>
      <c r="D304" s="90" t="s">
        <v>217</v>
      </c>
      <c r="E304" s="11">
        <v>852</v>
      </c>
      <c r="F304" s="148"/>
      <c r="G304" s="148"/>
      <c r="H304" s="148"/>
      <c r="I304" s="143"/>
      <c r="J304" s="26">
        <f t="shared" ref="J304:AQ304" si="329">J305+J308+J313+J316</f>
        <v>9781400</v>
      </c>
      <c r="K304" s="26">
        <f t="shared" ref="K304:N304" si="330">K305+K308+K313+K316</f>
        <v>9781400</v>
      </c>
      <c r="L304" s="26">
        <f t="shared" si="330"/>
        <v>0</v>
      </c>
      <c r="M304" s="26">
        <f t="shared" si="330"/>
        <v>0</v>
      </c>
      <c r="N304" s="26">
        <f t="shared" si="330"/>
        <v>0</v>
      </c>
      <c r="O304" s="26">
        <f t="shared" ref="O304:U304" si="331">O305+O308+O313+O316</f>
        <v>0</v>
      </c>
      <c r="P304" s="26">
        <f t="shared" si="331"/>
        <v>0</v>
      </c>
      <c r="Q304" s="26">
        <f t="shared" si="331"/>
        <v>0</v>
      </c>
      <c r="R304" s="26">
        <f t="shared" si="331"/>
        <v>9781400</v>
      </c>
      <c r="S304" s="26">
        <f t="shared" si="331"/>
        <v>9781400</v>
      </c>
      <c r="T304" s="26">
        <f t="shared" si="331"/>
        <v>0</v>
      </c>
      <c r="U304" s="26">
        <f t="shared" si="331"/>
        <v>0</v>
      </c>
      <c r="V304" s="26"/>
      <c r="W304" s="26"/>
      <c r="X304" s="26"/>
      <c r="Y304" s="26"/>
      <c r="Z304" s="26"/>
      <c r="AA304" s="26"/>
      <c r="AB304" s="26"/>
      <c r="AC304" s="26"/>
      <c r="AD304" s="26">
        <f t="shared" si="329"/>
        <v>9319800</v>
      </c>
      <c r="AE304" s="26">
        <f t="shared" ref="AE304:AO304" si="332">AE305+AE308+AE313+AE316</f>
        <v>9319800</v>
      </c>
      <c r="AF304" s="26">
        <f t="shared" si="332"/>
        <v>0</v>
      </c>
      <c r="AG304" s="26">
        <f t="shared" si="332"/>
        <v>0</v>
      </c>
      <c r="AH304" s="26">
        <f t="shared" si="332"/>
        <v>0</v>
      </c>
      <c r="AI304" s="26">
        <f t="shared" si="332"/>
        <v>0</v>
      </c>
      <c r="AJ304" s="26">
        <f t="shared" si="332"/>
        <v>0</v>
      </c>
      <c r="AK304" s="26">
        <f t="shared" si="332"/>
        <v>0</v>
      </c>
      <c r="AL304" s="26">
        <f t="shared" si="332"/>
        <v>9319800</v>
      </c>
      <c r="AM304" s="26">
        <f t="shared" si="332"/>
        <v>9319800</v>
      </c>
      <c r="AN304" s="26">
        <f t="shared" si="332"/>
        <v>0</v>
      </c>
      <c r="AO304" s="26">
        <f t="shared" si="332"/>
        <v>0</v>
      </c>
      <c r="AP304" s="26"/>
      <c r="AQ304" s="26">
        <f t="shared" si="329"/>
        <v>7828100</v>
      </c>
      <c r="AR304" s="26">
        <f t="shared" ref="AR304:BB304" si="333">AR305+AR308+AR313+AR316</f>
        <v>7828100</v>
      </c>
      <c r="AS304" s="26">
        <f t="shared" si="333"/>
        <v>0</v>
      </c>
      <c r="AT304" s="26">
        <f t="shared" si="333"/>
        <v>0</v>
      </c>
      <c r="AU304" s="26">
        <f t="shared" si="333"/>
        <v>0</v>
      </c>
      <c r="AV304" s="26">
        <f t="shared" si="333"/>
        <v>0</v>
      </c>
      <c r="AW304" s="26">
        <f t="shared" si="333"/>
        <v>0</v>
      </c>
      <c r="AX304" s="26">
        <f t="shared" si="333"/>
        <v>0</v>
      </c>
      <c r="AY304" s="26">
        <f t="shared" si="333"/>
        <v>7828100</v>
      </c>
      <c r="AZ304" s="26">
        <f t="shared" si="333"/>
        <v>7828100</v>
      </c>
      <c r="BA304" s="26">
        <f t="shared" si="333"/>
        <v>0</v>
      </c>
      <c r="BB304" s="26">
        <f t="shared" si="333"/>
        <v>0</v>
      </c>
    </row>
    <row r="305" spans="1:54" s="109" customFormat="1" ht="74.25" hidden="1" customHeight="1" x14ac:dyDescent="0.25">
      <c r="A305" s="155" t="s">
        <v>173</v>
      </c>
      <c r="B305" s="120">
        <v>52</v>
      </c>
      <c r="C305" s="120">
        <v>0</v>
      </c>
      <c r="D305" s="143" t="s">
        <v>217</v>
      </c>
      <c r="E305" s="120">
        <v>852</v>
      </c>
      <c r="F305" s="143" t="s">
        <v>122</v>
      </c>
      <c r="G305" s="143" t="s">
        <v>58</v>
      </c>
      <c r="H305" s="143" t="s">
        <v>244</v>
      </c>
      <c r="I305" s="25"/>
      <c r="J305" s="110">
        <f t="shared" ref="J305:BB306" si="334">J306</f>
        <v>111000</v>
      </c>
      <c r="K305" s="110">
        <f t="shared" si="334"/>
        <v>111000</v>
      </c>
      <c r="L305" s="110">
        <f t="shared" si="334"/>
        <v>0</v>
      </c>
      <c r="M305" s="110">
        <f t="shared" si="334"/>
        <v>0</v>
      </c>
      <c r="N305" s="110">
        <f t="shared" si="334"/>
        <v>0</v>
      </c>
      <c r="O305" s="110">
        <f t="shared" si="334"/>
        <v>0</v>
      </c>
      <c r="P305" s="110">
        <f t="shared" si="334"/>
        <v>0</v>
      </c>
      <c r="Q305" s="110">
        <f t="shared" si="334"/>
        <v>0</v>
      </c>
      <c r="R305" s="110">
        <f t="shared" si="334"/>
        <v>111000</v>
      </c>
      <c r="S305" s="110">
        <f t="shared" si="334"/>
        <v>111000</v>
      </c>
      <c r="T305" s="110">
        <f t="shared" si="334"/>
        <v>0</v>
      </c>
      <c r="U305" s="110">
        <f t="shared" si="334"/>
        <v>0</v>
      </c>
      <c r="V305" s="110"/>
      <c r="W305" s="110"/>
      <c r="X305" s="110"/>
      <c r="Y305" s="110"/>
      <c r="Z305" s="110"/>
      <c r="AA305" s="110"/>
      <c r="AB305" s="110"/>
      <c r="AC305" s="110"/>
      <c r="AD305" s="110">
        <f t="shared" si="334"/>
        <v>111000</v>
      </c>
      <c r="AE305" s="110">
        <f t="shared" si="334"/>
        <v>111000</v>
      </c>
      <c r="AF305" s="110">
        <f t="shared" si="334"/>
        <v>0</v>
      </c>
      <c r="AG305" s="110">
        <f t="shared" si="334"/>
        <v>0</v>
      </c>
      <c r="AH305" s="110">
        <f t="shared" si="334"/>
        <v>0</v>
      </c>
      <c r="AI305" s="110">
        <f t="shared" si="334"/>
        <v>0</v>
      </c>
      <c r="AJ305" s="110">
        <f t="shared" si="334"/>
        <v>0</v>
      </c>
      <c r="AK305" s="110">
        <f t="shared" si="334"/>
        <v>0</v>
      </c>
      <c r="AL305" s="110">
        <f t="shared" si="334"/>
        <v>111000</v>
      </c>
      <c r="AM305" s="110">
        <f t="shared" si="334"/>
        <v>111000</v>
      </c>
      <c r="AN305" s="110">
        <f t="shared" si="334"/>
        <v>0</v>
      </c>
      <c r="AO305" s="110">
        <f t="shared" si="334"/>
        <v>0</v>
      </c>
      <c r="AP305" s="110"/>
      <c r="AQ305" s="110">
        <f t="shared" si="334"/>
        <v>75000</v>
      </c>
      <c r="AR305" s="110">
        <f t="shared" si="334"/>
        <v>75000</v>
      </c>
      <c r="AS305" s="110">
        <f t="shared" si="334"/>
        <v>0</v>
      </c>
      <c r="AT305" s="110">
        <f t="shared" si="334"/>
        <v>0</v>
      </c>
      <c r="AU305" s="110">
        <f t="shared" si="334"/>
        <v>0</v>
      </c>
      <c r="AV305" s="110">
        <f t="shared" si="334"/>
        <v>0</v>
      </c>
      <c r="AW305" s="110">
        <f t="shared" si="334"/>
        <v>0</v>
      </c>
      <c r="AX305" s="110">
        <f t="shared" si="334"/>
        <v>0</v>
      </c>
      <c r="AY305" s="110">
        <f t="shared" si="334"/>
        <v>75000</v>
      </c>
      <c r="AZ305" s="110">
        <f t="shared" si="334"/>
        <v>75000</v>
      </c>
      <c r="BA305" s="110">
        <f t="shared" si="334"/>
        <v>0</v>
      </c>
      <c r="BB305" s="110">
        <f t="shared" si="334"/>
        <v>0</v>
      </c>
    </row>
    <row r="306" spans="1:54" s="109" customFormat="1" ht="30" hidden="1" x14ac:dyDescent="0.25">
      <c r="A306" s="111" t="s">
        <v>126</v>
      </c>
      <c r="B306" s="120">
        <v>52</v>
      </c>
      <c r="C306" s="120">
        <v>0</v>
      </c>
      <c r="D306" s="143" t="s">
        <v>217</v>
      </c>
      <c r="E306" s="120">
        <v>852</v>
      </c>
      <c r="F306" s="143" t="s">
        <v>122</v>
      </c>
      <c r="G306" s="143" t="s">
        <v>58</v>
      </c>
      <c r="H306" s="143" t="s">
        <v>244</v>
      </c>
      <c r="I306" s="143" t="s">
        <v>127</v>
      </c>
      <c r="J306" s="110">
        <f t="shared" si="334"/>
        <v>111000</v>
      </c>
      <c r="K306" s="110">
        <f t="shared" si="334"/>
        <v>111000</v>
      </c>
      <c r="L306" s="110">
        <f t="shared" si="334"/>
        <v>0</v>
      </c>
      <c r="M306" s="110">
        <f t="shared" si="334"/>
        <v>0</v>
      </c>
      <c r="N306" s="110">
        <f t="shared" si="334"/>
        <v>0</v>
      </c>
      <c r="O306" s="110">
        <f t="shared" si="334"/>
        <v>0</v>
      </c>
      <c r="P306" s="110">
        <f t="shared" si="334"/>
        <v>0</v>
      </c>
      <c r="Q306" s="110">
        <f t="shared" si="334"/>
        <v>0</v>
      </c>
      <c r="R306" s="110">
        <f t="shared" si="334"/>
        <v>111000</v>
      </c>
      <c r="S306" s="110">
        <f t="shared" si="334"/>
        <v>111000</v>
      </c>
      <c r="T306" s="110">
        <f t="shared" si="334"/>
        <v>0</v>
      </c>
      <c r="U306" s="110">
        <f t="shared" si="334"/>
        <v>0</v>
      </c>
      <c r="V306" s="110"/>
      <c r="W306" s="110"/>
      <c r="X306" s="110"/>
      <c r="Y306" s="110"/>
      <c r="Z306" s="110"/>
      <c r="AA306" s="110"/>
      <c r="AB306" s="110"/>
      <c r="AC306" s="110"/>
      <c r="AD306" s="110">
        <f t="shared" si="334"/>
        <v>111000</v>
      </c>
      <c r="AE306" s="110">
        <f t="shared" si="334"/>
        <v>111000</v>
      </c>
      <c r="AF306" s="110">
        <f t="shared" si="334"/>
        <v>0</v>
      </c>
      <c r="AG306" s="110">
        <f t="shared" si="334"/>
        <v>0</v>
      </c>
      <c r="AH306" s="110">
        <f t="shared" si="334"/>
        <v>0</v>
      </c>
      <c r="AI306" s="110">
        <f t="shared" si="334"/>
        <v>0</v>
      </c>
      <c r="AJ306" s="110">
        <f t="shared" si="334"/>
        <v>0</v>
      </c>
      <c r="AK306" s="110">
        <f t="shared" si="334"/>
        <v>0</v>
      </c>
      <c r="AL306" s="110">
        <f t="shared" si="334"/>
        <v>111000</v>
      </c>
      <c r="AM306" s="110">
        <f t="shared" si="334"/>
        <v>111000</v>
      </c>
      <c r="AN306" s="110">
        <f t="shared" si="334"/>
        <v>0</v>
      </c>
      <c r="AO306" s="110">
        <f t="shared" si="334"/>
        <v>0</v>
      </c>
      <c r="AP306" s="110"/>
      <c r="AQ306" s="110">
        <f t="shared" si="334"/>
        <v>75000</v>
      </c>
      <c r="AR306" s="110">
        <f t="shared" si="334"/>
        <v>75000</v>
      </c>
      <c r="AS306" s="110">
        <f t="shared" si="334"/>
        <v>0</v>
      </c>
      <c r="AT306" s="110">
        <f t="shared" si="334"/>
        <v>0</v>
      </c>
      <c r="AU306" s="110">
        <f t="shared" si="334"/>
        <v>0</v>
      </c>
      <c r="AV306" s="110">
        <f t="shared" si="334"/>
        <v>0</v>
      </c>
      <c r="AW306" s="110">
        <f t="shared" si="334"/>
        <v>0</v>
      </c>
      <c r="AX306" s="110">
        <f t="shared" si="334"/>
        <v>0</v>
      </c>
      <c r="AY306" s="110">
        <f t="shared" si="334"/>
        <v>75000</v>
      </c>
      <c r="AZ306" s="110">
        <f t="shared" si="334"/>
        <v>75000</v>
      </c>
      <c r="BA306" s="110">
        <f t="shared" si="334"/>
        <v>0</v>
      </c>
      <c r="BB306" s="110">
        <f t="shared" si="334"/>
        <v>0</v>
      </c>
    </row>
    <row r="307" spans="1:54" s="109" customFormat="1" ht="48.75" hidden="1" customHeight="1" x14ac:dyDescent="0.25">
      <c r="A307" s="111" t="s">
        <v>128</v>
      </c>
      <c r="B307" s="120">
        <v>52</v>
      </c>
      <c r="C307" s="120">
        <v>0</v>
      </c>
      <c r="D307" s="143" t="s">
        <v>217</v>
      </c>
      <c r="E307" s="120">
        <v>852</v>
      </c>
      <c r="F307" s="143" t="s">
        <v>122</v>
      </c>
      <c r="G307" s="143" t="s">
        <v>58</v>
      </c>
      <c r="H307" s="143" t="s">
        <v>244</v>
      </c>
      <c r="I307" s="143" t="s">
        <v>129</v>
      </c>
      <c r="J307" s="110">
        <f>'6.ВС'!J319</f>
        <v>111000</v>
      </c>
      <c r="K307" s="110">
        <f>'6.ВС'!K319</f>
        <v>111000</v>
      </c>
      <c r="L307" s="110">
        <f>'6.ВС'!L319</f>
        <v>0</v>
      </c>
      <c r="M307" s="110">
        <f>'6.ВС'!M319</f>
        <v>0</v>
      </c>
      <c r="N307" s="110">
        <f>'6.ВС'!N319</f>
        <v>0</v>
      </c>
      <c r="O307" s="110">
        <f>'6.ВС'!O319</f>
        <v>0</v>
      </c>
      <c r="P307" s="110">
        <f>'6.ВС'!P319</f>
        <v>0</v>
      </c>
      <c r="Q307" s="110">
        <f>'6.ВС'!Q319</f>
        <v>0</v>
      </c>
      <c r="R307" s="110">
        <f>'6.ВС'!R319</f>
        <v>111000</v>
      </c>
      <c r="S307" s="110">
        <f>'6.ВС'!S319</f>
        <v>111000</v>
      </c>
      <c r="T307" s="110">
        <f>'6.ВС'!T319</f>
        <v>0</v>
      </c>
      <c r="U307" s="110">
        <f>'6.ВС'!U319</f>
        <v>0</v>
      </c>
      <c r="V307" s="110"/>
      <c r="W307" s="110"/>
      <c r="X307" s="110"/>
      <c r="Y307" s="110"/>
      <c r="Z307" s="110"/>
      <c r="AA307" s="110"/>
      <c r="AB307" s="110"/>
      <c r="AC307" s="110"/>
      <c r="AD307" s="110">
        <f>'6.ВС'!AE319</f>
        <v>111000</v>
      </c>
      <c r="AE307" s="110">
        <f>'6.ВС'!AF319</f>
        <v>111000</v>
      </c>
      <c r="AF307" s="110">
        <f>'6.ВС'!AG319</f>
        <v>0</v>
      </c>
      <c r="AG307" s="110">
        <f>'6.ВС'!AH319</f>
        <v>0</v>
      </c>
      <c r="AH307" s="110">
        <f>'6.ВС'!AI319</f>
        <v>0</v>
      </c>
      <c r="AI307" s="110">
        <f>'6.ВС'!AJ319</f>
        <v>0</v>
      </c>
      <c r="AJ307" s="110">
        <f>'6.ВС'!AK319</f>
        <v>0</v>
      </c>
      <c r="AK307" s="110">
        <f>'6.ВС'!AL319</f>
        <v>0</v>
      </c>
      <c r="AL307" s="110">
        <f>'6.ВС'!AM319</f>
        <v>111000</v>
      </c>
      <c r="AM307" s="110">
        <f>'6.ВС'!AN319</f>
        <v>111000</v>
      </c>
      <c r="AN307" s="110">
        <f>'6.ВС'!AO319</f>
        <v>0</v>
      </c>
      <c r="AO307" s="110">
        <f>'6.ВС'!AP319</f>
        <v>0</v>
      </c>
      <c r="AP307" s="110"/>
      <c r="AQ307" s="110">
        <f>'6.ВС'!AR319</f>
        <v>75000</v>
      </c>
      <c r="AR307" s="110">
        <f>'6.ВС'!AS319</f>
        <v>75000</v>
      </c>
      <c r="AS307" s="110">
        <f>'6.ВС'!AT319</f>
        <v>0</v>
      </c>
      <c r="AT307" s="110">
        <f>'6.ВС'!AU319</f>
        <v>0</v>
      </c>
      <c r="AU307" s="110">
        <f>'6.ВС'!AV319</f>
        <v>0</v>
      </c>
      <c r="AV307" s="110">
        <f>'6.ВС'!AW319</f>
        <v>0</v>
      </c>
      <c r="AW307" s="110">
        <f>'6.ВС'!AX319</f>
        <v>0</v>
      </c>
      <c r="AX307" s="110">
        <f>'6.ВС'!AY319</f>
        <v>0</v>
      </c>
      <c r="AY307" s="110">
        <f>'6.ВС'!AZ319</f>
        <v>75000</v>
      </c>
      <c r="AZ307" s="110">
        <f>'6.ВС'!BA319</f>
        <v>75000</v>
      </c>
      <c r="BA307" s="110">
        <f>'6.ВС'!BB319</f>
        <v>0</v>
      </c>
      <c r="BB307" s="110">
        <f>'6.ВС'!BC319</f>
        <v>0</v>
      </c>
    </row>
    <row r="308" spans="1:54" s="109" customFormat="1" ht="226.5" hidden="1" customHeight="1" x14ac:dyDescent="0.25">
      <c r="A308" s="155" t="s">
        <v>325</v>
      </c>
      <c r="B308" s="120">
        <v>52</v>
      </c>
      <c r="C308" s="120">
        <v>0</v>
      </c>
      <c r="D308" s="143" t="s">
        <v>217</v>
      </c>
      <c r="E308" s="120">
        <v>852</v>
      </c>
      <c r="F308" s="143"/>
      <c r="G308" s="143"/>
      <c r="H308" s="143" t="s">
        <v>330</v>
      </c>
      <c r="I308" s="143"/>
      <c r="J308" s="110">
        <f t="shared" ref="J308:AQ308" si="335">J309+J311</f>
        <v>867704</v>
      </c>
      <c r="K308" s="110">
        <f t="shared" ref="K308:N308" si="336">K309+K311</f>
        <v>867704</v>
      </c>
      <c r="L308" s="110">
        <f t="shared" si="336"/>
        <v>0</v>
      </c>
      <c r="M308" s="110">
        <f t="shared" si="336"/>
        <v>0</v>
      </c>
      <c r="N308" s="110">
        <f t="shared" si="336"/>
        <v>0</v>
      </c>
      <c r="O308" s="110">
        <f t="shared" ref="O308:U308" si="337">O309+O311</f>
        <v>0</v>
      </c>
      <c r="P308" s="110">
        <f t="shared" si="337"/>
        <v>0</v>
      </c>
      <c r="Q308" s="110">
        <f t="shared" si="337"/>
        <v>0</v>
      </c>
      <c r="R308" s="110">
        <f t="shared" si="337"/>
        <v>867704</v>
      </c>
      <c r="S308" s="110">
        <f t="shared" si="337"/>
        <v>867704</v>
      </c>
      <c r="T308" s="110">
        <f t="shared" si="337"/>
        <v>0</v>
      </c>
      <c r="U308" s="110">
        <f t="shared" si="337"/>
        <v>0</v>
      </c>
      <c r="V308" s="110"/>
      <c r="W308" s="110"/>
      <c r="X308" s="110"/>
      <c r="Y308" s="110"/>
      <c r="Z308" s="110"/>
      <c r="AA308" s="110"/>
      <c r="AB308" s="110"/>
      <c r="AC308" s="110"/>
      <c r="AD308" s="110">
        <f t="shared" si="335"/>
        <v>867704</v>
      </c>
      <c r="AE308" s="110">
        <f t="shared" ref="AE308:AO308" si="338">AE309+AE311</f>
        <v>867704</v>
      </c>
      <c r="AF308" s="110">
        <f t="shared" si="338"/>
        <v>0</v>
      </c>
      <c r="AG308" s="110">
        <f t="shared" si="338"/>
        <v>0</v>
      </c>
      <c r="AH308" s="110">
        <f t="shared" si="338"/>
        <v>0</v>
      </c>
      <c r="AI308" s="110">
        <f t="shared" si="338"/>
        <v>0</v>
      </c>
      <c r="AJ308" s="110">
        <f t="shared" si="338"/>
        <v>0</v>
      </c>
      <c r="AK308" s="110">
        <f t="shared" si="338"/>
        <v>0</v>
      </c>
      <c r="AL308" s="110">
        <f t="shared" si="338"/>
        <v>867704</v>
      </c>
      <c r="AM308" s="110">
        <f t="shared" si="338"/>
        <v>867704</v>
      </c>
      <c r="AN308" s="110">
        <f t="shared" si="338"/>
        <v>0</v>
      </c>
      <c r="AO308" s="110">
        <f t="shared" si="338"/>
        <v>0</v>
      </c>
      <c r="AP308" s="110"/>
      <c r="AQ308" s="110">
        <f t="shared" si="335"/>
        <v>867704</v>
      </c>
      <c r="AR308" s="110">
        <f t="shared" ref="AR308:BB308" si="339">AR309+AR311</f>
        <v>867704</v>
      </c>
      <c r="AS308" s="110">
        <f t="shared" si="339"/>
        <v>0</v>
      </c>
      <c r="AT308" s="110">
        <f t="shared" si="339"/>
        <v>0</v>
      </c>
      <c r="AU308" s="110">
        <f t="shared" si="339"/>
        <v>0</v>
      </c>
      <c r="AV308" s="110">
        <f t="shared" si="339"/>
        <v>0</v>
      </c>
      <c r="AW308" s="110">
        <f t="shared" si="339"/>
        <v>0</v>
      </c>
      <c r="AX308" s="110">
        <f t="shared" si="339"/>
        <v>0</v>
      </c>
      <c r="AY308" s="110">
        <f t="shared" si="339"/>
        <v>867704</v>
      </c>
      <c r="AZ308" s="110">
        <f t="shared" si="339"/>
        <v>867704</v>
      </c>
      <c r="BA308" s="110">
        <f t="shared" si="339"/>
        <v>0</v>
      </c>
      <c r="BB308" s="110">
        <f t="shared" si="339"/>
        <v>0</v>
      </c>
    </row>
    <row r="309" spans="1:54" s="109" customFormat="1" ht="120.75" hidden="1" customHeight="1" x14ac:dyDescent="0.25">
      <c r="A309" s="111" t="s">
        <v>16</v>
      </c>
      <c r="B309" s="120">
        <v>52</v>
      </c>
      <c r="C309" s="120">
        <v>0</v>
      </c>
      <c r="D309" s="143" t="s">
        <v>217</v>
      </c>
      <c r="E309" s="120">
        <v>852</v>
      </c>
      <c r="F309" s="148" t="s">
        <v>122</v>
      </c>
      <c r="G309" s="148" t="s">
        <v>135</v>
      </c>
      <c r="H309" s="143" t="s">
        <v>330</v>
      </c>
      <c r="I309" s="143" t="s">
        <v>18</v>
      </c>
      <c r="J309" s="110">
        <f t="shared" ref="J309:BB309" si="340">J310</f>
        <v>550100</v>
      </c>
      <c r="K309" s="110">
        <f t="shared" si="340"/>
        <v>550100</v>
      </c>
      <c r="L309" s="110">
        <f t="shared" si="340"/>
        <v>0</v>
      </c>
      <c r="M309" s="110">
        <f t="shared" si="340"/>
        <v>0</v>
      </c>
      <c r="N309" s="110">
        <f t="shared" si="340"/>
        <v>0</v>
      </c>
      <c r="O309" s="110">
        <f t="shared" si="340"/>
        <v>0</v>
      </c>
      <c r="P309" s="110">
        <f t="shared" si="340"/>
        <v>0</v>
      </c>
      <c r="Q309" s="110">
        <f t="shared" si="340"/>
        <v>0</v>
      </c>
      <c r="R309" s="110">
        <f t="shared" si="340"/>
        <v>550100</v>
      </c>
      <c r="S309" s="110">
        <f t="shared" si="340"/>
        <v>550100</v>
      </c>
      <c r="T309" s="110">
        <f t="shared" si="340"/>
        <v>0</v>
      </c>
      <c r="U309" s="110">
        <f t="shared" si="340"/>
        <v>0</v>
      </c>
      <c r="V309" s="110"/>
      <c r="W309" s="110"/>
      <c r="X309" s="110"/>
      <c r="Y309" s="110"/>
      <c r="Z309" s="110"/>
      <c r="AA309" s="110"/>
      <c r="AB309" s="110"/>
      <c r="AC309" s="110"/>
      <c r="AD309" s="110">
        <f t="shared" si="340"/>
        <v>550100</v>
      </c>
      <c r="AE309" s="110">
        <f t="shared" si="340"/>
        <v>550100</v>
      </c>
      <c r="AF309" s="110">
        <f t="shared" si="340"/>
        <v>0</v>
      </c>
      <c r="AG309" s="110">
        <f t="shared" si="340"/>
        <v>0</v>
      </c>
      <c r="AH309" s="110">
        <f t="shared" si="340"/>
        <v>0</v>
      </c>
      <c r="AI309" s="110">
        <f t="shared" si="340"/>
        <v>0</v>
      </c>
      <c r="AJ309" s="110">
        <f t="shared" si="340"/>
        <v>0</v>
      </c>
      <c r="AK309" s="110">
        <f t="shared" si="340"/>
        <v>0</v>
      </c>
      <c r="AL309" s="110">
        <f t="shared" si="340"/>
        <v>550100</v>
      </c>
      <c r="AM309" s="110">
        <f t="shared" si="340"/>
        <v>550100</v>
      </c>
      <c r="AN309" s="110">
        <f t="shared" si="340"/>
        <v>0</v>
      </c>
      <c r="AO309" s="110">
        <f t="shared" si="340"/>
        <v>0</v>
      </c>
      <c r="AP309" s="110"/>
      <c r="AQ309" s="110">
        <f t="shared" si="340"/>
        <v>550100</v>
      </c>
      <c r="AR309" s="110">
        <f t="shared" si="340"/>
        <v>550100</v>
      </c>
      <c r="AS309" s="110">
        <f t="shared" si="340"/>
        <v>0</v>
      </c>
      <c r="AT309" s="110">
        <f t="shared" si="340"/>
        <v>0</v>
      </c>
      <c r="AU309" s="110">
        <f t="shared" si="340"/>
        <v>0</v>
      </c>
      <c r="AV309" s="110">
        <f t="shared" si="340"/>
        <v>0</v>
      </c>
      <c r="AW309" s="110">
        <f t="shared" si="340"/>
        <v>0</v>
      </c>
      <c r="AX309" s="110">
        <f t="shared" si="340"/>
        <v>0</v>
      </c>
      <c r="AY309" s="110">
        <f t="shared" si="340"/>
        <v>550100</v>
      </c>
      <c r="AZ309" s="110">
        <f t="shared" si="340"/>
        <v>550100</v>
      </c>
      <c r="BA309" s="110">
        <f t="shared" si="340"/>
        <v>0</v>
      </c>
      <c r="BB309" s="110">
        <f t="shared" si="340"/>
        <v>0</v>
      </c>
    </row>
    <row r="310" spans="1:54" s="109" customFormat="1" ht="45" hidden="1" x14ac:dyDescent="0.25">
      <c r="A310" s="111" t="s">
        <v>8</v>
      </c>
      <c r="B310" s="120">
        <v>52</v>
      </c>
      <c r="C310" s="120">
        <v>0</v>
      </c>
      <c r="D310" s="143" t="s">
        <v>217</v>
      </c>
      <c r="E310" s="120">
        <v>852</v>
      </c>
      <c r="F310" s="148" t="s">
        <v>122</v>
      </c>
      <c r="G310" s="148" t="s">
        <v>135</v>
      </c>
      <c r="H310" s="143" t="s">
        <v>330</v>
      </c>
      <c r="I310" s="143" t="s">
        <v>19</v>
      </c>
      <c r="J310" s="110">
        <f>'6.ВС'!J334</f>
        <v>550100</v>
      </c>
      <c r="K310" s="110">
        <f>'6.ВС'!K334</f>
        <v>550100</v>
      </c>
      <c r="L310" s="110">
        <f>'6.ВС'!L334</f>
        <v>0</v>
      </c>
      <c r="M310" s="110">
        <f>'6.ВС'!M334</f>
        <v>0</v>
      </c>
      <c r="N310" s="110">
        <f>'6.ВС'!N334</f>
        <v>0</v>
      </c>
      <c r="O310" s="110">
        <f>'6.ВС'!O334</f>
        <v>0</v>
      </c>
      <c r="P310" s="110">
        <f>'6.ВС'!P334</f>
        <v>0</v>
      </c>
      <c r="Q310" s="110">
        <f>'6.ВС'!Q334</f>
        <v>0</v>
      </c>
      <c r="R310" s="110">
        <f>'6.ВС'!R334</f>
        <v>550100</v>
      </c>
      <c r="S310" s="110">
        <f>'6.ВС'!S334</f>
        <v>550100</v>
      </c>
      <c r="T310" s="110">
        <f>'6.ВС'!T334</f>
        <v>0</v>
      </c>
      <c r="U310" s="110">
        <f>'6.ВС'!U334</f>
        <v>0</v>
      </c>
      <c r="V310" s="110"/>
      <c r="W310" s="110"/>
      <c r="X310" s="110"/>
      <c r="Y310" s="110"/>
      <c r="Z310" s="110"/>
      <c r="AA310" s="110"/>
      <c r="AB310" s="110"/>
      <c r="AC310" s="110"/>
      <c r="AD310" s="110">
        <f>'6.ВС'!AE334</f>
        <v>550100</v>
      </c>
      <c r="AE310" s="110">
        <f>'6.ВС'!AF334</f>
        <v>550100</v>
      </c>
      <c r="AF310" s="110">
        <f>'6.ВС'!AG334</f>
        <v>0</v>
      </c>
      <c r="AG310" s="110">
        <f>'6.ВС'!AH334</f>
        <v>0</v>
      </c>
      <c r="AH310" s="110">
        <f>'6.ВС'!AI334</f>
        <v>0</v>
      </c>
      <c r="AI310" s="110">
        <f>'6.ВС'!AJ334</f>
        <v>0</v>
      </c>
      <c r="AJ310" s="110">
        <f>'6.ВС'!AK334</f>
        <v>0</v>
      </c>
      <c r="AK310" s="110">
        <f>'6.ВС'!AL334</f>
        <v>0</v>
      </c>
      <c r="AL310" s="110">
        <f>'6.ВС'!AM334</f>
        <v>550100</v>
      </c>
      <c r="AM310" s="110">
        <f>'6.ВС'!AN334</f>
        <v>550100</v>
      </c>
      <c r="AN310" s="110">
        <f>'6.ВС'!AO334</f>
        <v>0</v>
      </c>
      <c r="AO310" s="110">
        <f>'6.ВС'!AP334</f>
        <v>0</v>
      </c>
      <c r="AP310" s="110"/>
      <c r="AQ310" s="110">
        <f>'6.ВС'!AR334</f>
        <v>550100</v>
      </c>
      <c r="AR310" s="110">
        <f>'6.ВС'!AS334</f>
        <v>550100</v>
      </c>
      <c r="AS310" s="110">
        <f>'6.ВС'!AT334</f>
        <v>0</v>
      </c>
      <c r="AT310" s="110">
        <f>'6.ВС'!AU334</f>
        <v>0</v>
      </c>
      <c r="AU310" s="110">
        <f>'6.ВС'!AV334</f>
        <v>0</v>
      </c>
      <c r="AV310" s="110">
        <f>'6.ВС'!AW334</f>
        <v>0</v>
      </c>
      <c r="AW310" s="110">
        <f>'6.ВС'!AX334</f>
        <v>0</v>
      </c>
      <c r="AX310" s="110">
        <f>'6.ВС'!AY334</f>
        <v>0</v>
      </c>
      <c r="AY310" s="110">
        <f>'6.ВС'!AZ334</f>
        <v>550100</v>
      </c>
      <c r="AZ310" s="110">
        <f>'6.ВС'!BA334</f>
        <v>550100</v>
      </c>
      <c r="BA310" s="110">
        <f>'6.ВС'!BB334</f>
        <v>0</v>
      </c>
      <c r="BB310" s="110">
        <f>'6.ВС'!BC334</f>
        <v>0</v>
      </c>
    </row>
    <row r="311" spans="1:54" s="109" customFormat="1" ht="46.5" hidden="1" customHeight="1" x14ac:dyDescent="0.25">
      <c r="A311" s="35" t="s">
        <v>22</v>
      </c>
      <c r="B311" s="120">
        <v>52</v>
      </c>
      <c r="C311" s="120">
        <v>0</v>
      </c>
      <c r="D311" s="143" t="s">
        <v>217</v>
      </c>
      <c r="E311" s="120">
        <v>852</v>
      </c>
      <c r="F311" s="148" t="s">
        <v>122</v>
      </c>
      <c r="G311" s="148" t="s">
        <v>135</v>
      </c>
      <c r="H311" s="143" t="s">
        <v>330</v>
      </c>
      <c r="I311" s="143" t="s">
        <v>23</v>
      </c>
      <c r="J311" s="110">
        <f t="shared" ref="J311:BB311" si="341">J312</f>
        <v>317604</v>
      </c>
      <c r="K311" s="110">
        <f t="shared" si="341"/>
        <v>317604</v>
      </c>
      <c r="L311" s="110">
        <f t="shared" si="341"/>
        <v>0</v>
      </c>
      <c r="M311" s="110">
        <f t="shared" si="341"/>
        <v>0</v>
      </c>
      <c r="N311" s="110">
        <f t="shared" si="341"/>
        <v>0</v>
      </c>
      <c r="O311" s="110">
        <f t="shared" si="341"/>
        <v>0</v>
      </c>
      <c r="P311" s="110">
        <f t="shared" si="341"/>
        <v>0</v>
      </c>
      <c r="Q311" s="110">
        <f t="shared" si="341"/>
        <v>0</v>
      </c>
      <c r="R311" s="110">
        <f t="shared" si="341"/>
        <v>317604</v>
      </c>
      <c r="S311" s="110">
        <f t="shared" si="341"/>
        <v>317604</v>
      </c>
      <c r="T311" s="110">
        <f t="shared" si="341"/>
        <v>0</v>
      </c>
      <c r="U311" s="110">
        <f t="shared" si="341"/>
        <v>0</v>
      </c>
      <c r="V311" s="110"/>
      <c r="W311" s="110"/>
      <c r="X311" s="110"/>
      <c r="Y311" s="110"/>
      <c r="Z311" s="110"/>
      <c r="AA311" s="110"/>
      <c r="AB311" s="110"/>
      <c r="AC311" s="110"/>
      <c r="AD311" s="110">
        <f t="shared" si="341"/>
        <v>317604</v>
      </c>
      <c r="AE311" s="110">
        <f t="shared" si="341"/>
        <v>317604</v>
      </c>
      <c r="AF311" s="110">
        <f t="shared" si="341"/>
        <v>0</v>
      </c>
      <c r="AG311" s="110">
        <f t="shared" si="341"/>
        <v>0</v>
      </c>
      <c r="AH311" s="110">
        <f t="shared" si="341"/>
        <v>0</v>
      </c>
      <c r="AI311" s="110">
        <f t="shared" si="341"/>
        <v>0</v>
      </c>
      <c r="AJ311" s="110">
        <f t="shared" si="341"/>
        <v>0</v>
      </c>
      <c r="AK311" s="110">
        <f t="shared" si="341"/>
        <v>0</v>
      </c>
      <c r="AL311" s="110">
        <f t="shared" si="341"/>
        <v>317604</v>
      </c>
      <c r="AM311" s="110">
        <f t="shared" si="341"/>
        <v>317604</v>
      </c>
      <c r="AN311" s="110">
        <f t="shared" si="341"/>
        <v>0</v>
      </c>
      <c r="AO311" s="110">
        <f t="shared" si="341"/>
        <v>0</v>
      </c>
      <c r="AP311" s="110"/>
      <c r="AQ311" s="110">
        <f t="shared" si="341"/>
        <v>317604</v>
      </c>
      <c r="AR311" s="110">
        <f t="shared" si="341"/>
        <v>317604</v>
      </c>
      <c r="AS311" s="110">
        <f t="shared" si="341"/>
        <v>0</v>
      </c>
      <c r="AT311" s="110">
        <f t="shared" si="341"/>
        <v>0</v>
      </c>
      <c r="AU311" s="110">
        <f t="shared" si="341"/>
        <v>0</v>
      </c>
      <c r="AV311" s="110">
        <f t="shared" si="341"/>
        <v>0</v>
      </c>
      <c r="AW311" s="110">
        <f t="shared" si="341"/>
        <v>0</v>
      </c>
      <c r="AX311" s="110">
        <f t="shared" si="341"/>
        <v>0</v>
      </c>
      <c r="AY311" s="110">
        <f t="shared" si="341"/>
        <v>317604</v>
      </c>
      <c r="AZ311" s="110">
        <f t="shared" si="341"/>
        <v>317604</v>
      </c>
      <c r="BA311" s="110">
        <f t="shared" si="341"/>
        <v>0</v>
      </c>
      <c r="BB311" s="110">
        <f t="shared" si="341"/>
        <v>0</v>
      </c>
    </row>
    <row r="312" spans="1:54" s="12" customFormat="1" ht="60" hidden="1" x14ac:dyDescent="0.25">
      <c r="A312" s="35" t="s">
        <v>9</v>
      </c>
      <c r="B312" s="120">
        <v>52</v>
      </c>
      <c r="C312" s="120">
        <v>0</v>
      </c>
      <c r="D312" s="143" t="s">
        <v>217</v>
      </c>
      <c r="E312" s="120">
        <v>852</v>
      </c>
      <c r="F312" s="148" t="s">
        <v>122</v>
      </c>
      <c r="G312" s="148" t="s">
        <v>135</v>
      </c>
      <c r="H312" s="143" t="s">
        <v>330</v>
      </c>
      <c r="I312" s="143" t="s">
        <v>24</v>
      </c>
      <c r="J312" s="110">
        <f>'6.ВС'!J336</f>
        <v>317604</v>
      </c>
      <c r="K312" s="110">
        <f>'6.ВС'!K336</f>
        <v>317604</v>
      </c>
      <c r="L312" s="110">
        <f>'6.ВС'!L336</f>
        <v>0</v>
      </c>
      <c r="M312" s="110">
        <f>'6.ВС'!M336</f>
        <v>0</v>
      </c>
      <c r="N312" s="110">
        <f>'6.ВС'!N336</f>
        <v>0</v>
      </c>
      <c r="O312" s="110">
        <f>'6.ВС'!O336</f>
        <v>0</v>
      </c>
      <c r="P312" s="110">
        <f>'6.ВС'!P336</f>
        <v>0</v>
      </c>
      <c r="Q312" s="110">
        <f>'6.ВС'!Q336</f>
        <v>0</v>
      </c>
      <c r="R312" s="110">
        <f>'6.ВС'!R336</f>
        <v>317604</v>
      </c>
      <c r="S312" s="110">
        <f>'6.ВС'!S336</f>
        <v>317604</v>
      </c>
      <c r="T312" s="110">
        <f>'6.ВС'!T336</f>
        <v>0</v>
      </c>
      <c r="U312" s="110">
        <f>'6.ВС'!U336</f>
        <v>0</v>
      </c>
      <c r="V312" s="110"/>
      <c r="W312" s="110"/>
      <c r="X312" s="110"/>
      <c r="Y312" s="110"/>
      <c r="Z312" s="110"/>
      <c r="AA312" s="110"/>
      <c r="AB312" s="110"/>
      <c r="AC312" s="110"/>
      <c r="AD312" s="110">
        <f>'6.ВС'!AE336</f>
        <v>317604</v>
      </c>
      <c r="AE312" s="110">
        <f>'6.ВС'!AF336</f>
        <v>317604</v>
      </c>
      <c r="AF312" s="110">
        <f>'6.ВС'!AG336</f>
        <v>0</v>
      </c>
      <c r="AG312" s="110">
        <f>'6.ВС'!AH336</f>
        <v>0</v>
      </c>
      <c r="AH312" s="110">
        <f>'6.ВС'!AI336</f>
        <v>0</v>
      </c>
      <c r="AI312" s="110">
        <f>'6.ВС'!AJ336</f>
        <v>0</v>
      </c>
      <c r="AJ312" s="110">
        <f>'6.ВС'!AK336</f>
        <v>0</v>
      </c>
      <c r="AK312" s="110">
        <f>'6.ВС'!AL336</f>
        <v>0</v>
      </c>
      <c r="AL312" s="110">
        <f>'6.ВС'!AM336</f>
        <v>317604</v>
      </c>
      <c r="AM312" s="110">
        <f>'6.ВС'!AN336</f>
        <v>317604</v>
      </c>
      <c r="AN312" s="110">
        <f>'6.ВС'!AO336</f>
        <v>0</v>
      </c>
      <c r="AO312" s="110">
        <f>'6.ВС'!AP336</f>
        <v>0</v>
      </c>
      <c r="AP312" s="110"/>
      <c r="AQ312" s="110">
        <f>'6.ВС'!AR336</f>
        <v>317604</v>
      </c>
      <c r="AR312" s="110">
        <f>'6.ВС'!AS336</f>
        <v>317604</v>
      </c>
      <c r="AS312" s="110">
        <f>'6.ВС'!AT336</f>
        <v>0</v>
      </c>
      <c r="AT312" s="110">
        <f>'6.ВС'!AU336</f>
        <v>0</v>
      </c>
      <c r="AU312" s="110">
        <f>'6.ВС'!AV336</f>
        <v>0</v>
      </c>
      <c r="AV312" s="110">
        <f>'6.ВС'!AW336</f>
        <v>0</v>
      </c>
      <c r="AW312" s="110">
        <f>'6.ВС'!AX336</f>
        <v>0</v>
      </c>
      <c r="AX312" s="110">
        <f>'6.ВС'!AY336</f>
        <v>0</v>
      </c>
      <c r="AY312" s="110">
        <f>'6.ВС'!AZ336</f>
        <v>317604</v>
      </c>
      <c r="AZ312" s="110">
        <f>'6.ВС'!BA336</f>
        <v>317604</v>
      </c>
      <c r="BA312" s="110">
        <f>'6.ВС'!BB336</f>
        <v>0</v>
      </c>
      <c r="BB312" s="110">
        <f>'6.ВС'!BC336</f>
        <v>0</v>
      </c>
    </row>
    <row r="313" spans="1:54" s="109" customFormat="1" ht="241.5" hidden="1" customHeight="1" x14ac:dyDescent="0.25">
      <c r="A313" s="155" t="s">
        <v>336</v>
      </c>
      <c r="B313" s="120">
        <v>52</v>
      </c>
      <c r="C313" s="120">
        <v>0</v>
      </c>
      <c r="D313" s="143" t="s">
        <v>217</v>
      </c>
      <c r="E313" s="120">
        <v>852</v>
      </c>
      <c r="F313" s="143"/>
      <c r="G313" s="143"/>
      <c r="H313" s="143" t="s">
        <v>331</v>
      </c>
      <c r="I313" s="143"/>
      <c r="J313" s="110">
        <f t="shared" ref="J313:BB313" si="342">J314</f>
        <v>14000</v>
      </c>
      <c r="K313" s="110">
        <f t="shared" si="342"/>
        <v>14000</v>
      </c>
      <c r="L313" s="110">
        <f t="shared" si="342"/>
        <v>0</v>
      </c>
      <c r="M313" s="110">
        <f t="shared" si="342"/>
        <v>0</v>
      </c>
      <c r="N313" s="110">
        <f t="shared" si="342"/>
        <v>0</v>
      </c>
      <c r="O313" s="110">
        <f t="shared" si="342"/>
        <v>0</v>
      </c>
      <c r="P313" s="110">
        <f t="shared" si="342"/>
        <v>0</v>
      </c>
      <c r="Q313" s="110">
        <f t="shared" si="342"/>
        <v>0</v>
      </c>
      <c r="R313" s="110">
        <f t="shared" si="342"/>
        <v>14000</v>
      </c>
      <c r="S313" s="110">
        <f t="shared" si="342"/>
        <v>14000</v>
      </c>
      <c r="T313" s="110">
        <f t="shared" si="342"/>
        <v>0</v>
      </c>
      <c r="U313" s="110">
        <f t="shared" si="342"/>
        <v>0</v>
      </c>
      <c r="V313" s="110"/>
      <c r="W313" s="110"/>
      <c r="X313" s="110"/>
      <c r="Y313" s="110"/>
      <c r="Z313" s="110"/>
      <c r="AA313" s="110"/>
      <c r="AB313" s="110"/>
      <c r="AC313" s="110"/>
      <c r="AD313" s="110">
        <f t="shared" si="342"/>
        <v>14000</v>
      </c>
      <c r="AE313" s="110">
        <f t="shared" si="342"/>
        <v>14000</v>
      </c>
      <c r="AF313" s="110">
        <f t="shared" si="342"/>
        <v>0</v>
      </c>
      <c r="AG313" s="110">
        <f t="shared" si="342"/>
        <v>0</v>
      </c>
      <c r="AH313" s="110">
        <f t="shared" si="342"/>
        <v>0</v>
      </c>
      <c r="AI313" s="110">
        <f t="shared" si="342"/>
        <v>0</v>
      </c>
      <c r="AJ313" s="110">
        <f t="shared" si="342"/>
        <v>0</v>
      </c>
      <c r="AK313" s="110">
        <f t="shared" si="342"/>
        <v>0</v>
      </c>
      <c r="AL313" s="110">
        <f t="shared" si="342"/>
        <v>14000</v>
      </c>
      <c r="AM313" s="110">
        <f t="shared" si="342"/>
        <v>14000</v>
      </c>
      <c r="AN313" s="110">
        <f t="shared" si="342"/>
        <v>0</v>
      </c>
      <c r="AO313" s="110">
        <f t="shared" si="342"/>
        <v>0</v>
      </c>
      <c r="AP313" s="110"/>
      <c r="AQ313" s="110">
        <f t="shared" si="342"/>
        <v>7000</v>
      </c>
      <c r="AR313" s="110">
        <f t="shared" si="342"/>
        <v>7000</v>
      </c>
      <c r="AS313" s="110">
        <f t="shared" si="342"/>
        <v>0</v>
      </c>
      <c r="AT313" s="110">
        <f t="shared" si="342"/>
        <v>0</v>
      </c>
      <c r="AU313" s="110">
        <f t="shared" si="342"/>
        <v>0</v>
      </c>
      <c r="AV313" s="110">
        <f t="shared" si="342"/>
        <v>0</v>
      </c>
      <c r="AW313" s="110">
        <f t="shared" si="342"/>
        <v>0</v>
      </c>
      <c r="AX313" s="110">
        <f t="shared" si="342"/>
        <v>0</v>
      </c>
      <c r="AY313" s="110">
        <f t="shared" si="342"/>
        <v>7000</v>
      </c>
      <c r="AZ313" s="110">
        <f t="shared" si="342"/>
        <v>7000</v>
      </c>
      <c r="BA313" s="110">
        <f t="shared" si="342"/>
        <v>0</v>
      </c>
      <c r="BB313" s="110">
        <f t="shared" si="342"/>
        <v>0</v>
      </c>
    </row>
    <row r="314" spans="1:54" s="109" customFormat="1" ht="46.5" hidden="1" customHeight="1" x14ac:dyDescent="0.25">
      <c r="A314" s="35" t="s">
        <v>22</v>
      </c>
      <c r="B314" s="120">
        <v>52</v>
      </c>
      <c r="C314" s="120">
        <v>0</v>
      </c>
      <c r="D314" s="143" t="s">
        <v>217</v>
      </c>
      <c r="E314" s="120">
        <v>852</v>
      </c>
      <c r="F314" s="148" t="s">
        <v>122</v>
      </c>
      <c r="G314" s="148" t="s">
        <v>135</v>
      </c>
      <c r="H314" s="143" t="s">
        <v>331</v>
      </c>
      <c r="I314" s="143" t="s">
        <v>23</v>
      </c>
      <c r="J314" s="110">
        <f t="shared" ref="J314:BB314" si="343">J315</f>
        <v>14000</v>
      </c>
      <c r="K314" s="110">
        <f t="shared" si="343"/>
        <v>14000</v>
      </c>
      <c r="L314" s="110">
        <f t="shared" si="343"/>
        <v>0</v>
      </c>
      <c r="M314" s="110">
        <f t="shared" si="343"/>
        <v>0</v>
      </c>
      <c r="N314" s="110">
        <f t="shared" si="343"/>
        <v>0</v>
      </c>
      <c r="O314" s="110">
        <f t="shared" si="343"/>
        <v>0</v>
      </c>
      <c r="P314" s="110">
        <f t="shared" si="343"/>
        <v>0</v>
      </c>
      <c r="Q314" s="110">
        <f t="shared" si="343"/>
        <v>0</v>
      </c>
      <c r="R314" s="110">
        <f t="shared" si="343"/>
        <v>14000</v>
      </c>
      <c r="S314" s="110">
        <f t="shared" si="343"/>
        <v>14000</v>
      </c>
      <c r="T314" s="110">
        <f t="shared" si="343"/>
        <v>0</v>
      </c>
      <c r="U314" s="110">
        <f t="shared" si="343"/>
        <v>0</v>
      </c>
      <c r="V314" s="110"/>
      <c r="W314" s="110"/>
      <c r="X314" s="110"/>
      <c r="Y314" s="110"/>
      <c r="Z314" s="110"/>
      <c r="AA314" s="110"/>
      <c r="AB314" s="110"/>
      <c r="AC314" s="110"/>
      <c r="AD314" s="110">
        <f t="shared" si="343"/>
        <v>14000</v>
      </c>
      <c r="AE314" s="110">
        <f t="shared" si="343"/>
        <v>14000</v>
      </c>
      <c r="AF314" s="110">
        <f t="shared" si="343"/>
        <v>0</v>
      </c>
      <c r="AG314" s="110">
        <f t="shared" si="343"/>
        <v>0</v>
      </c>
      <c r="AH314" s="110">
        <f t="shared" si="343"/>
        <v>0</v>
      </c>
      <c r="AI314" s="110">
        <f t="shared" si="343"/>
        <v>0</v>
      </c>
      <c r="AJ314" s="110">
        <f t="shared" si="343"/>
        <v>0</v>
      </c>
      <c r="AK314" s="110">
        <f t="shared" si="343"/>
        <v>0</v>
      </c>
      <c r="AL314" s="110">
        <f t="shared" si="343"/>
        <v>14000</v>
      </c>
      <c r="AM314" s="110">
        <f t="shared" si="343"/>
        <v>14000</v>
      </c>
      <c r="AN314" s="110">
        <f t="shared" si="343"/>
        <v>0</v>
      </c>
      <c r="AO314" s="110">
        <f t="shared" si="343"/>
        <v>0</v>
      </c>
      <c r="AP314" s="110"/>
      <c r="AQ314" s="110">
        <f t="shared" si="343"/>
        <v>7000</v>
      </c>
      <c r="AR314" s="110">
        <f t="shared" si="343"/>
        <v>7000</v>
      </c>
      <c r="AS314" s="110">
        <f t="shared" si="343"/>
        <v>0</v>
      </c>
      <c r="AT314" s="110">
        <f t="shared" si="343"/>
        <v>0</v>
      </c>
      <c r="AU314" s="110">
        <f t="shared" si="343"/>
        <v>0</v>
      </c>
      <c r="AV314" s="110">
        <f t="shared" si="343"/>
        <v>0</v>
      </c>
      <c r="AW314" s="110">
        <f t="shared" si="343"/>
        <v>0</v>
      </c>
      <c r="AX314" s="110">
        <f t="shared" si="343"/>
        <v>0</v>
      </c>
      <c r="AY314" s="110">
        <f t="shared" si="343"/>
        <v>7000</v>
      </c>
      <c r="AZ314" s="110">
        <f t="shared" si="343"/>
        <v>7000</v>
      </c>
      <c r="BA314" s="110">
        <f t="shared" si="343"/>
        <v>0</v>
      </c>
      <c r="BB314" s="110">
        <f t="shared" si="343"/>
        <v>0</v>
      </c>
    </row>
    <row r="315" spans="1:54" s="12" customFormat="1" ht="48" hidden="1" customHeight="1" x14ac:dyDescent="0.25">
      <c r="A315" s="35" t="s">
        <v>9</v>
      </c>
      <c r="B315" s="120">
        <v>52</v>
      </c>
      <c r="C315" s="120">
        <v>0</v>
      </c>
      <c r="D315" s="143" t="s">
        <v>217</v>
      </c>
      <c r="E315" s="120">
        <v>852</v>
      </c>
      <c r="F315" s="148" t="s">
        <v>122</v>
      </c>
      <c r="G315" s="148" t="s">
        <v>135</v>
      </c>
      <c r="H315" s="143" t="s">
        <v>331</v>
      </c>
      <c r="I315" s="143" t="s">
        <v>24</v>
      </c>
      <c r="J315" s="110">
        <f>'6.ВС'!J339</f>
        <v>14000</v>
      </c>
      <c r="K315" s="110">
        <f>'6.ВС'!K339</f>
        <v>14000</v>
      </c>
      <c r="L315" s="110">
        <f>'6.ВС'!L339</f>
        <v>0</v>
      </c>
      <c r="M315" s="110">
        <f>'6.ВС'!M339</f>
        <v>0</v>
      </c>
      <c r="N315" s="110">
        <f>'6.ВС'!N339</f>
        <v>0</v>
      </c>
      <c r="O315" s="110">
        <f>'6.ВС'!O339</f>
        <v>0</v>
      </c>
      <c r="P315" s="110">
        <f>'6.ВС'!P339</f>
        <v>0</v>
      </c>
      <c r="Q315" s="110">
        <f>'6.ВС'!Q339</f>
        <v>0</v>
      </c>
      <c r="R315" s="110">
        <f>'6.ВС'!R339</f>
        <v>14000</v>
      </c>
      <c r="S315" s="110">
        <f>'6.ВС'!S339</f>
        <v>14000</v>
      </c>
      <c r="T315" s="110">
        <f>'6.ВС'!T339</f>
        <v>0</v>
      </c>
      <c r="U315" s="110">
        <f>'6.ВС'!U339</f>
        <v>0</v>
      </c>
      <c r="V315" s="110"/>
      <c r="W315" s="110"/>
      <c r="X315" s="110"/>
      <c r="Y315" s="110"/>
      <c r="Z315" s="110"/>
      <c r="AA315" s="110"/>
      <c r="AB315" s="110"/>
      <c r="AC315" s="110"/>
      <c r="AD315" s="110">
        <f>'6.ВС'!AE339</f>
        <v>14000</v>
      </c>
      <c r="AE315" s="110">
        <f>'6.ВС'!AF339</f>
        <v>14000</v>
      </c>
      <c r="AF315" s="110">
        <f>'6.ВС'!AG339</f>
        <v>0</v>
      </c>
      <c r="AG315" s="110">
        <f>'6.ВС'!AH339</f>
        <v>0</v>
      </c>
      <c r="AH315" s="110">
        <f>'6.ВС'!AI339</f>
        <v>0</v>
      </c>
      <c r="AI315" s="110">
        <f>'6.ВС'!AJ339</f>
        <v>0</v>
      </c>
      <c r="AJ315" s="110">
        <f>'6.ВС'!AK339</f>
        <v>0</v>
      </c>
      <c r="AK315" s="110">
        <f>'6.ВС'!AL339</f>
        <v>0</v>
      </c>
      <c r="AL315" s="110">
        <f>'6.ВС'!AM339</f>
        <v>14000</v>
      </c>
      <c r="AM315" s="110">
        <f>'6.ВС'!AN339</f>
        <v>14000</v>
      </c>
      <c r="AN315" s="110">
        <f>'6.ВС'!AO339</f>
        <v>0</v>
      </c>
      <c r="AO315" s="110">
        <f>'6.ВС'!AP339</f>
        <v>0</v>
      </c>
      <c r="AP315" s="110"/>
      <c r="AQ315" s="110">
        <f>'6.ВС'!AR339</f>
        <v>7000</v>
      </c>
      <c r="AR315" s="110">
        <f>'6.ВС'!AS339</f>
        <v>7000</v>
      </c>
      <c r="AS315" s="110">
        <f>'6.ВС'!AT339</f>
        <v>0</v>
      </c>
      <c r="AT315" s="110">
        <f>'6.ВС'!AU339</f>
        <v>0</v>
      </c>
      <c r="AU315" s="110">
        <f>'6.ВС'!AV339</f>
        <v>0</v>
      </c>
      <c r="AV315" s="110">
        <f>'6.ВС'!AW339</f>
        <v>0</v>
      </c>
      <c r="AW315" s="110">
        <f>'6.ВС'!AX339</f>
        <v>0</v>
      </c>
      <c r="AX315" s="110">
        <f>'6.ВС'!AY339</f>
        <v>0</v>
      </c>
      <c r="AY315" s="110">
        <f>'6.ВС'!AZ339</f>
        <v>7000</v>
      </c>
      <c r="AZ315" s="110">
        <f>'6.ВС'!BA339</f>
        <v>7000</v>
      </c>
      <c r="BA315" s="110">
        <f>'6.ВС'!BB339</f>
        <v>0</v>
      </c>
      <c r="BB315" s="110">
        <f>'6.ВС'!BC339</f>
        <v>0</v>
      </c>
    </row>
    <row r="316" spans="1:54" s="12" customFormat="1" ht="272.25" hidden="1" customHeight="1" x14ac:dyDescent="0.25">
      <c r="A316" s="187" t="s">
        <v>335</v>
      </c>
      <c r="B316" s="120">
        <v>52</v>
      </c>
      <c r="C316" s="120">
        <v>0</v>
      </c>
      <c r="D316" s="143" t="s">
        <v>217</v>
      </c>
      <c r="E316" s="120">
        <v>852</v>
      </c>
      <c r="F316" s="143" t="s">
        <v>122</v>
      </c>
      <c r="G316" s="143" t="s">
        <v>13</v>
      </c>
      <c r="H316" s="143" t="s">
        <v>332</v>
      </c>
      <c r="I316" s="143"/>
      <c r="J316" s="110">
        <f t="shared" ref="J316:BB316" si="344">J317</f>
        <v>8788696</v>
      </c>
      <c r="K316" s="110">
        <f t="shared" si="344"/>
        <v>8788696</v>
      </c>
      <c r="L316" s="110">
        <f t="shared" si="344"/>
        <v>0</v>
      </c>
      <c r="M316" s="110">
        <f t="shared" si="344"/>
        <v>0</v>
      </c>
      <c r="N316" s="110">
        <f t="shared" si="344"/>
        <v>0</v>
      </c>
      <c r="O316" s="110">
        <f t="shared" si="344"/>
        <v>0</v>
      </c>
      <c r="P316" s="110">
        <f t="shared" si="344"/>
        <v>0</v>
      </c>
      <c r="Q316" s="110">
        <f t="shared" si="344"/>
        <v>0</v>
      </c>
      <c r="R316" s="110">
        <f t="shared" si="344"/>
        <v>8788696</v>
      </c>
      <c r="S316" s="110">
        <f t="shared" si="344"/>
        <v>8788696</v>
      </c>
      <c r="T316" s="110">
        <f t="shared" si="344"/>
        <v>0</v>
      </c>
      <c r="U316" s="110">
        <f t="shared" si="344"/>
        <v>0</v>
      </c>
      <c r="V316" s="110"/>
      <c r="W316" s="110"/>
      <c r="X316" s="110"/>
      <c r="Y316" s="110"/>
      <c r="Z316" s="110"/>
      <c r="AA316" s="110"/>
      <c r="AB316" s="110"/>
      <c r="AC316" s="110"/>
      <c r="AD316" s="110">
        <f t="shared" si="344"/>
        <v>8327096</v>
      </c>
      <c r="AE316" s="110">
        <f t="shared" si="344"/>
        <v>8327096</v>
      </c>
      <c r="AF316" s="110">
        <f t="shared" si="344"/>
        <v>0</v>
      </c>
      <c r="AG316" s="110">
        <f t="shared" si="344"/>
        <v>0</v>
      </c>
      <c r="AH316" s="110">
        <f t="shared" si="344"/>
        <v>0</v>
      </c>
      <c r="AI316" s="110">
        <f t="shared" si="344"/>
        <v>0</v>
      </c>
      <c r="AJ316" s="110">
        <f t="shared" si="344"/>
        <v>0</v>
      </c>
      <c r="AK316" s="110">
        <f t="shared" si="344"/>
        <v>0</v>
      </c>
      <c r="AL316" s="110">
        <f t="shared" si="344"/>
        <v>8327096</v>
      </c>
      <c r="AM316" s="110">
        <f t="shared" si="344"/>
        <v>8327096</v>
      </c>
      <c r="AN316" s="110">
        <f t="shared" si="344"/>
        <v>0</v>
      </c>
      <c r="AO316" s="110">
        <f t="shared" si="344"/>
        <v>0</v>
      </c>
      <c r="AP316" s="110"/>
      <c r="AQ316" s="110">
        <f t="shared" si="344"/>
        <v>6878396</v>
      </c>
      <c r="AR316" s="110">
        <f t="shared" si="344"/>
        <v>6878396</v>
      </c>
      <c r="AS316" s="110">
        <f t="shared" si="344"/>
        <v>0</v>
      </c>
      <c r="AT316" s="110">
        <f t="shared" si="344"/>
        <v>0</v>
      </c>
      <c r="AU316" s="110">
        <f t="shared" si="344"/>
        <v>0</v>
      </c>
      <c r="AV316" s="110">
        <f t="shared" si="344"/>
        <v>0</v>
      </c>
      <c r="AW316" s="110">
        <f t="shared" si="344"/>
        <v>0</v>
      </c>
      <c r="AX316" s="110">
        <f t="shared" si="344"/>
        <v>0</v>
      </c>
      <c r="AY316" s="110">
        <f t="shared" si="344"/>
        <v>6878396</v>
      </c>
      <c r="AZ316" s="110">
        <f t="shared" si="344"/>
        <v>6878396</v>
      </c>
      <c r="BA316" s="110">
        <f t="shared" si="344"/>
        <v>0</v>
      </c>
      <c r="BB316" s="110">
        <f t="shared" si="344"/>
        <v>0</v>
      </c>
    </row>
    <row r="317" spans="1:54" s="109" customFormat="1" ht="30" hidden="1" x14ac:dyDescent="0.25">
      <c r="A317" s="111" t="s">
        <v>126</v>
      </c>
      <c r="B317" s="120">
        <v>52</v>
      </c>
      <c r="C317" s="120">
        <v>0</v>
      </c>
      <c r="D317" s="143" t="s">
        <v>217</v>
      </c>
      <c r="E317" s="120">
        <v>852</v>
      </c>
      <c r="F317" s="143" t="s">
        <v>122</v>
      </c>
      <c r="G317" s="143" t="s">
        <v>13</v>
      </c>
      <c r="H317" s="143" t="s">
        <v>332</v>
      </c>
      <c r="I317" s="143" t="s">
        <v>127</v>
      </c>
      <c r="J317" s="110">
        <f t="shared" ref="J317:AQ317" si="345">J318+J319</f>
        <v>8788696</v>
      </c>
      <c r="K317" s="110">
        <f t="shared" ref="K317:N317" si="346">K318+K319</f>
        <v>8788696</v>
      </c>
      <c r="L317" s="110">
        <f t="shared" si="346"/>
        <v>0</v>
      </c>
      <c r="M317" s="110">
        <f t="shared" si="346"/>
        <v>0</v>
      </c>
      <c r="N317" s="110">
        <f t="shared" si="346"/>
        <v>0</v>
      </c>
      <c r="O317" s="110">
        <f t="shared" ref="O317:U317" si="347">O318+O319</f>
        <v>0</v>
      </c>
      <c r="P317" s="110">
        <f t="shared" si="347"/>
        <v>0</v>
      </c>
      <c r="Q317" s="110">
        <f t="shared" si="347"/>
        <v>0</v>
      </c>
      <c r="R317" s="110">
        <f t="shared" si="347"/>
        <v>8788696</v>
      </c>
      <c r="S317" s="110">
        <f t="shared" si="347"/>
        <v>8788696</v>
      </c>
      <c r="T317" s="110">
        <f t="shared" si="347"/>
        <v>0</v>
      </c>
      <c r="U317" s="110">
        <f t="shared" si="347"/>
        <v>0</v>
      </c>
      <c r="V317" s="110"/>
      <c r="W317" s="110"/>
      <c r="X317" s="110"/>
      <c r="Y317" s="110"/>
      <c r="Z317" s="110"/>
      <c r="AA317" s="110"/>
      <c r="AB317" s="110"/>
      <c r="AC317" s="110"/>
      <c r="AD317" s="110">
        <f t="shared" si="345"/>
        <v>8327096</v>
      </c>
      <c r="AE317" s="110">
        <f t="shared" ref="AE317:AO317" si="348">AE318+AE319</f>
        <v>8327096</v>
      </c>
      <c r="AF317" s="110">
        <f t="shared" si="348"/>
        <v>0</v>
      </c>
      <c r="AG317" s="110">
        <f t="shared" si="348"/>
        <v>0</v>
      </c>
      <c r="AH317" s="110">
        <f t="shared" si="348"/>
        <v>0</v>
      </c>
      <c r="AI317" s="110">
        <f t="shared" si="348"/>
        <v>0</v>
      </c>
      <c r="AJ317" s="110">
        <f t="shared" si="348"/>
        <v>0</v>
      </c>
      <c r="AK317" s="110">
        <f t="shared" si="348"/>
        <v>0</v>
      </c>
      <c r="AL317" s="110">
        <f t="shared" si="348"/>
        <v>8327096</v>
      </c>
      <c r="AM317" s="110">
        <f t="shared" si="348"/>
        <v>8327096</v>
      </c>
      <c r="AN317" s="110">
        <f t="shared" si="348"/>
        <v>0</v>
      </c>
      <c r="AO317" s="110">
        <f t="shared" si="348"/>
        <v>0</v>
      </c>
      <c r="AP317" s="110"/>
      <c r="AQ317" s="110">
        <f t="shared" si="345"/>
        <v>6878396</v>
      </c>
      <c r="AR317" s="110">
        <f t="shared" ref="AR317:BB317" si="349">AR318+AR319</f>
        <v>6878396</v>
      </c>
      <c r="AS317" s="110">
        <f t="shared" si="349"/>
        <v>0</v>
      </c>
      <c r="AT317" s="110">
        <f t="shared" si="349"/>
        <v>0</v>
      </c>
      <c r="AU317" s="110">
        <f t="shared" si="349"/>
        <v>0</v>
      </c>
      <c r="AV317" s="110">
        <f t="shared" si="349"/>
        <v>0</v>
      </c>
      <c r="AW317" s="110">
        <f t="shared" si="349"/>
        <v>0</v>
      </c>
      <c r="AX317" s="110">
        <f t="shared" si="349"/>
        <v>0</v>
      </c>
      <c r="AY317" s="110">
        <f t="shared" si="349"/>
        <v>6878396</v>
      </c>
      <c r="AZ317" s="110">
        <f t="shared" si="349"/>
        <v>6878396</v>
      </c>
      <c r="BA317" s="110">
        <f t="shared" si="349"/>
        <v>0</v>
      </c>
      <c r="BB317" s="110">
        <f t="shared" si="349"/>
        <v>0</v>
      </c>
    </row>
    <row r="318" spans="1:54" s="109" customFormat="1" ht="30.75" hidden="1" customHeight="1" x14ac:dyDescent="0.25">
      <c r="A318" s="111" t="s">
        <v>136</v>
      </c>
      <c r="B318" s="120">
        <v>52</v>
      </c>
      <c r="C318" s="120">
        <v>0</v>
      </c>
      <c r="D318" s="143" t="s">
        <v>217</v>
      </c>
      <c r="E318" s="120">
        <v>852</v>
      </c>
      <c r="F318" s="143" t="s">
        <v>122</v>
      </c>
      <c r="G318" s="143" t="s">
        <v>13</v>
      </c>
      <c r="H318" s="143" t="s">
        <v>332</v>
      </c>
      <c r="I318" s="143" t="s">
        <v>137</v>
      </c>
      <c r="J318" s="110">
        <f>'6.ВС'!J326</f>
        <v>6421170</v>
      </c>
      <c r="K318" s="110">
        <f>'6.ВС'!K326</f>
        <v>6421170</v>
      </c>
      <c r="L318" s="110">
        <f>'6.ВС'!L326</f>
        <v>0</v>
      </c>
      <c r="M318" s="110">
        <f>'6.ВС'!M326</f>
        <v>0</v>
      </c>
      <c r="N318" s="110">
        <f>'6.ВС'!N326</f>
        <v>0</v>
      </c>
      <c r="O318" s="110">
        <f>'6.ВС'!O326</f>
        <v>0</v>
      </c>
      <c r="P318" s="110">
        <f>'6.ВС'!P326</f>
        <v>0</v>
      </c>
      <c r="Q318" s="110">
        <f>'6.ВС'!Q326</f>
        <v>0</v>
      </c>
      <c r="R318" s="110">
        <f>'6.ВС'!R326</f>
        <v>6421170</v>
      </c>
      <c r="S318" s="110">
        <f>'6.ВС'!S326</f>
        <v>6421170</v>
      </c>
      <c r="T318" s="110">
        <f>'6.ВС'!T326</f>
        <v>0</v>
      </c>
      <c r="U318" s="110">
        <f>'6.ВС'!U326</f>
        <v>0</v>
      </c>
      <c r="V318" s="110"/>
      <c r="W318" s="110"/>
      <c r="X318" s="110"/>
      <c r="Y318" s="110"/>
      <c r="Z318" s="110"/>
      <c r="AA318" s="110"/>
      <c r="AB318" s="110"/>
      <c r="AC318" s="110"/>
      <c r="AD318" s="110">
        <f>'6.ВС'!AE326</f>
        <v>6084168</v>
      </c>
      <c r="AE318" s="110">
        <f>'6.ВС'!AF326</f>
        <v>6084168</v>
      </c>
      <c r="AF318" s="110">
        <f>'6.ВС'!AG326</f>
        <v>0</v>
      </c>
      <c r="AG318" s="110">
        <f>'6.ВС'!AH326</f>
        <v>0</v>
      </c>
      <c r="AH318" s="110">
        <f>'6.ВС'!AI326</f>
        <v>0</v>
      </c>
      <c r="AI318" s="110">
        <f>'6.ВС'!AJ326</f>
        <v>0</v>
      </c>
      <c r="AJ318" s="110">
        <f>'6.ВС'!AK326</f>
        <v>0</v>
      </c>
      <c r="AK318" s="110">
        <f>'6.ВС'!AL326</f>
        <v>0</v>
      </c>
      <c r="AL318" s="110">
        <f>'6.ВС'!AM326</f>
        <v>6084168</v>
      </c>
      <c r="AM318" s="110">
        <f>'6.ВС'!AN326</f>
        <v>6084168</v>
      </c>
      <c r="AN318" s="110">
        <f>'6.ВС'!AO326</f>
        <v>0</v>
      </c>
      <c r="AO318" s="110">
        <f>'6.ВС'!AP326</f>
        <v>0</v>
      </c>
      <c r="AP318" s="110"/>
      <c r="AQ318" s="110">
        <f>'6.ВС'!AR326</f>
        <v>4844688</v>
      </c>
      <c r="AR318" s="110">
        <f>'6.ВС'!AS326</f>
        <v>4844688</v>
      </c>
      <c r="AS318" s="110">
        <f>'6.ВС'!AT326</f>
        <v>0</v>
      </c>
      <c r="AT318" s="110">
        <f>'6.ВС'!AU326</f>
        <v>0</v>
      </c>
      <c r="AU318" s="110">
        <f>'6.ВС'!AV326</f>
        <v>0</v>
      </c>
      <c r="AV318" s="110">
        <f>'6.ВС'!AW326</f>
        <v>0</v>
      </c>
      <c r="AW318" s="110">
        <f>'6.ВС'!AX326</f>
        <v>0</v>
      </c>
      <c r="AX318" s="110">
        <f>'6.ВС'!AY326</f>
        <v>0</v>
      </c>
      <c r="AY318" s="110">
        <f>'6.ВС'!AZ326</f>
        <v>4844688</v>
      </c>
      <c r="AZ318" s="110">
        <f>'6.ВС'!BA326</f>
        <v>4844688</v>
      </c>
      <c r="BA318" s="110">
        <f>'6.ВС'!BB326</f>
        <v>0</v>
      </c>
      <c r="BB318" s="110">
        <f>'6.ВС'!BC326</f>
        <v>0</v>
      </c>
    </row>
    <row r="319" spans="1:54" s="109" customFormat="1" ht="44.25" hidden="1" customHeight="1" x14ac:dyDescent="0.25">
      <c r="A319" s="111" t="s">
        <v>128</v>
      </c>
      <c r="B319" s="120">
        <v>52</v>
      </c>
      <c r="C319" s="120">
        <v>0</v>
      </c>
      <c r="D319" s="143" t="s">
        <v>217</v>
      </c>
      <c r="E319" s="120">
        <v>852</v>
      </c>
      <c r="F319" s="143" t="s">
        <v>122</v>
      </c>
      <c r="G319" s="143" t="s">
        <v>58</v>
      </c>
      <c r="H319" s="143" t="s">
        <v>332</v>
      </c>
      <c r="I319" s="143" t="s">
        <v>129</v>
      </c>
      <c r="J319" s="110">
        <f>'6.ВС'!J327</f>
        <v>2367526</v>
      </c>
      <c r="K319" s="110">
        <f>'6.ВС'!K327</f>
        <v>2367526</v>
      </c>
      <c r="L319" s="110">
        <f>'6.ВС'!L327</f>
        <v>0</v>
      </c>
      <c r="M319" s="110">
        <f>'6.ВС'!M327</f>
        <v>0</v>
      </c>
      <c r="N319" s="110">
        <f>'6.ВС'!N327</f>
        <v>0</v>
      </c>
      <c r="O319" s="110">
        <f>'6.ВС'!O327</f>
        <v>0</v>
      </c>
      <c r="P319" s="110">
        <f>'6.ВС'!P327</f>
        <v>0</v>
      </c>
      <c r="Q319" s="110">
        <f>'6.ВС'!Q327</f>
        <v>0</v>
      </c>
      <c r="R319" s="110">
        <f>'6.ВС'!R327</f>
        <v>2367526</v>
      </c>
      <c r="S319" s="110">
        <f>'6.ВС'!S327</f>
        <v>2367526</v>
      </c>
      <c r="T319" s="110">
        <f>'6.ВС'!T327</f>
        <v>0</v>
      </c>
      <c r="U319" s="110">
        <f>'6.ВС'!U327</f>
        <v>0</v>
      </c>
      <c r="V319" s="110"/>
      <c r="W319" s="110"/>
      <c r="X319" s="110"/>
      <c r="Y319" s="110"/>
      <c r="Z319" s="110"/>
      <c r="AA319" s="110"/>
      <c r="AB319" s="110"/>
      <c r="AC319" s="110"/>
      <c r="AD319" s="110">
        <f>'6.ВС'!AE327</f>
        <v>2242928</v>
      </c>
      <c r="AE319" s="110">
        <f>'6.ВС'!AF327</f>
        <v>2242928</v>
      </c>
      <c r="AF319" s="110">
        <f>'6.ВС'!AG327</f>
        <v>0</v>
      </c>
      <c r="AG319" s="110">
        <f>'6.ВС'!AH327</f>
        <v>0</v>
      </c>
      <c r="AH319" s="110">
        <f>'6.ВС'!AI327</f>
        <v>0</v>
      </c>
      <c r="AI319" s="110">
        <f>'6.ВС'!AJ327</f>
        <v>0</v>
      </c>
      <c r="AJ319" s="110">
        <f>'6.ВС'!AK327</f>
        <v>0</v>
      </c>
      <c r="AK319" s="110">
        <f>'6.ВС'!AL327</f>
        <v>0</v>
      </c>
      <c r="AL319" s="110">
        <f>'6.ВС'!AM327</f>
        <v>2242928</v>
      </c>
      <c r="AM319" s="110">
        <f>'6.ВС'!AN327</f>
        <v>2242928</v>
      </c>
      <c r="AN319" s="110">
        <f>'6.ВС'!AO327</f>
        <v>0</v>
      </c>
      <c r="AO319" s="110">
        <f>'6.ВС'!AP327</f>
        <v>0</v>
      </c>
      <c r="AP319" s="110"/>
      <c r="AQ319" s="110">
        <f>'6.ВС'!AR327</f>
        <v>2033708</v>
      </c>
      <c r="AR319" s="110">
        <f>'6.ВС'!AS327</f>
        <v>2033708</v>
      </c>
      <c r="AS319" s="110">
        <f>'6.ВС'!AT327</f>
        <v>0</v>
      </c>
      <c r="AT319" s="110">
        <f>'6.ВС'!AU327</f>
        <v>0</v>
      </c>
      <c r="AU319" s="110">
        <f>'6.ВС'!AV327</f>
        <v>0</v>
      </c>
      <c r="AV319" s="110">
        <f>'6.ВС'!AW327</f>
        <v>0</v>
      </c>
      <c r="AW319" s="110">
        <f>'6.ВС'!AX327</f>
        <v>0</v>
      </c>
      <c r="AX319" s="110">
        <f>'6.ВС'!AY327</f>
        <v>0</v>
      </c>
      <c r="AY319" s="110">
        <f>'6.ВС'!AZ327</f>
        <v>2033708</v>
      </c>
      <c r="AZ319" s="110">
        <f>'6.ВС'!BA327</f>
        <v>2033708</v>
      </c>
      <c r="BA319" s="110">
        <f>'6.ВС'!BB327</f>
        <v>0</v>
      </c>
      <c r="BB319" s="110">
        <f>'6.ВС'!BC327</f>
        <v>0</v>
      </c>
    </row>
    <row r="320" spans="1:54" s="109" customFormat="1" ht="60.75" hidden="1" customHeight="1" x14ac:dyDescent="0.25">
      <c r="A320" s="158" t="s">
        <v>245</v>
      </c>
      <c r="B320" s="11">
        <v>52</v>
      </c>
      <c r="C320" s="11">
        <v>0</v>
      </c>
      <c r="D320" s="25" t="s">
        <v>246</v>
      </c>
      <c r="E320" s="11"/>
      <c r="F320" s="25"/>
      <c r="G320" s="25"/>
      <c r="H320" s="25"/>
      <c r="I320" s="25"/>
      <c r="J320" s="26">
        <f t="shared" ref="J320:BB323" si="350">J321</f>
        <v>108024.78</v>
      </c>
      <c r="K320" s="26">
        <f t="shared" si="350"/>
        <v>108024.78</v>
      </c>
      <c r="L320" s="26">
        <f t="shared" si="350"/>
        <v>0</v>
      </c>
      <c r="M320" s="26">
        <f t="shared" si="350"/>
        <v>0</v>
      </c>
      <c r="N320" s="26">
        <f t="shared" si="350"/>
        <v>0</v>
      </c>
      <c r="O320" s="26">
        <f t="shared" si="350"/>
        <v>0</v>
      </c>
      <c r="P320" s="26">
        <f t="shared" si="350"/>
        <v>0</v>
      </c>
      <c r="Q320" s="26">
        <f t="shared" si="350"/>
        <v>0</v>
      </c>
      <c r="R320" s="26">
        <f t="shared" si="350"/>
        <v>108024.78</v>
      </c>
      <c r="S320" s="26">
        <f t="shared" si="350"/>
        <v>108024.78</v>
      </c>
      <c r="T320" s="26">
        <f t="shared" si="350"/>
        <v>0</v>
      </c>
      <c r="U320" s="26">
        <f t="shared" si="350"/>
        <v>0</v>
      </c>
      <c r="V320" s="26"/>
      <c r="W320" s="26"/>
      <c r="X320" s="26"/>
      <c r="Y320" s="26"/>
      <c r="Z320" s="26"/>
      <c r="AA320" s="26"/>
      <c r="AB320" s="26"/>
      <c r="AC320" s="26"/>
      <c r="AD320" s="26">
        <f t="shared" si="350"/>
        <v>93621.5</v>
      </c>
      <c r="AE320" s="26">
        <f t="shared" si="350"/>
        <v>93621.5</v>
      </c>
      <c r="AF320" s="26">
        <f t="shared" si="350"/>
        <v>0</v>
      </c>
      <c r="AG320" s="26">
        <f t="shared" si="350"/>
        <v>0</v>
      </c>
      <c r="AH320" s="26">
        <f t="shared" si="350"/>
        <v>0</v>
      </c>
      <c r="AI320" s="26">
        <f t="shared" si="350"/>
        <v>0</v>
      </c>
      <c r="AJ320" s="26">
        <f t="shared" si="350"/>
        <v>0</v>
      </c>
      <c r="AK320" s="26">
        <f t="shared" si="350"/>
        <v>0</v>
      </c>
      <c r="AL320" s="26">
        <f t="shared" si="350"/>
        <v>93621.5</v>
      </c>
      <c r="AM320" s="26">
        <f t="shared" si="350"/>
        <v>93621.5</v>
      </c>
      <c r="AN320" s="26">
        <f t="shared" si="350"/>
        <v>0</v>
      </c>
      <c r="AO320" s="26">
        <f t="shared" si="350"/>
        <v>0</v>
      </c>
      <c r="AP320" s="26"/>
      <c r="AQ320" s="26">
        <f t="shared" si="350"/>
        <v>97366.399999999994</v>
      </c>
      <c r="AR320" s="26">
        <f t="shared" si="350"/>
        <v>97366.399999999994</v>
      </c>
      <c r="AS320" s="26">
        <f t="shared" si="350"/>
        <v>0</v>
      </c>
      <c r="AT320" s="26">
        <f t="shared" si="350"/>
        <v>0</v>
      </c>
      <c r="AU320" s="26">
        <f t="shared" si="350"/>
        <v>0</v>
      </c>
      <c r="AV320" s="26">
        <f t="shared" si="350"/>
        <v>0</v>
      </c>
      <c r="AW320" s="26">
        <f t="shared" si="350"/>
        <v>0</v>
      </c>
      <c r="AX320" s="26">
        <f t="shared" si="350"/>
        <v>0</v>
      </c>
      <c r="AY320" s="26">
        <f t="shared" si="350"/>
        <v>97366.399999999994</v>
      </c>
      <c r="AZ320" s="26">
        <f t="shared" si="350"/>
        <v>97366.399999999994</v>
      </c>
      <c r="BA320" s="26">
        <f t="shared" si="350"/>
        <v>0</v>
      </c>
      <c r="BB320" s="26">
        <f t="shared" si="350"/>
        <v>0</v>
      </c>
    </row>
    <row r="321" spans="1:54" s="109" customFormat="1" ht="42.75" hidden="1" x14ac:dyDescent="0.25">
      <c r="A321" s="158" t="s">
        <v>149</v>
      </c>
      <c r="B321" s="11">
        <v>52</v>
      </c>
      <c r="C321" s="11">
        <v>0</v>
      </c>
      <c r="D321" s="90" t="s">
        <v>246</v>
      </c>
      <c r="E321" s="11">
        <v>852</v>
      </c>
      <c r="F321" s="148"/>
      <c r="G321" s="148"/>
      <c r="H321" s="148"/>
      <c r="I321" s="143"/>
      <c r="J321" s="26">
        <f t="shared" si="350"/>
        <v>108024.78</v>
      </c>
      <c r="K321" s="26">
        <f t="shared" si="350"/>
        <v>108024.78</v>
      </c>
      <c r="L321" s="26">
        <f t="shared" si="350"/>
        <v>0</v>
      </c>
      <c r="M321" s="26">
        <f t="shared" si="350"/>
        <v>0</v>
      </c>
      <c r="N321" s="26">
        <f t="shared" si="350"/>
        <v>0</v>
      </c>
      <c r="O321" s="26">
        <f t="shared" si="350"/>
        <v>0</v>
      </c>
      <c r="P321" s="26">
        <f t="shared" si="350"/>
        <v>0</v>
      </c>
      <c r="Q321" s="26">
        <f t="shared" si="350"/>
        <v>0</v>
      </c>
      <c r="R321" s="26">
        <f t="shared" si="350"/>
        <v>108024.78</v>
      </c>
      <c r="S321" s="26">
        <f t="shared" si="350"/>
        <v>108024.78</v>
      </c>
      <c r="T321" s="26">
        <f t="shared" si="350"/>
        <v>0</v>
      </c>
      <c r="U321" s="26">
        <f t="shared" si="350"/>
        <v>0</v>
      </c>
      <c r="V321" s="26"/>
      <c r="W321" s="26"/>
      <c r="X321" s="26"/>
      <c r="Y321" s="26"/>
      <c r="Z321" s="26"/>
      <c r="AA321" s="26"/>
      <c r="AB321" s="26"/>
      <c r="AC321" s="26"/>
      <c r="AD321" s="26">
        <f t="shared" si="350"/>
        <v>93621.5</v>
      </c>
      <c r="AE321" s="26">
        <f t="shared" si="350"/>
        <v>93621.5</v>
      </c>
      <c r="AF321" s="26">
        <f t="shared" si="350"/>
        <v>0</v>
      </c>
      <c r="AG321" s="26">
        <f t="shared" si="350"/>
        <v>0</v>
      </c>
      <c r="AH321" s="26">
        <f t="shared" si="350"/>
        <v>0</v>
      </c>
      <c r="AI321" s="26">
        <f t="shared" si="350"/>
        <v>0</v>
      </c>
      <c r="AJ321" s="26">
        <f t="shared" si="350"/>
        <v>0</v>
      </c>
      <c r="AK321" s="26">
        <f t="shared" si="350"/>
        <v>0</v>
      </c>
      <c r="AL321" s="26">
        <f t="shared" si="350"/>
        <v>93621.5</v>
      </c>
      <c r="AM321" s="26">
        <f t="shared" si="350"/>
        <v>93621.5</v>
      </c>
      <c r="AN321" s="26">
        <f t="shared" si="350"/>
        <v>0</v>
      </c>
      <c r="AO321" s="26">
        <f t="shared" si="350"/>
        <v>0</v>
      </c>
      <c r="AP321" s="26"/>
      <c r="AQ321" s="26">
        <f t="shared" si="350"/>
        <v>97366.399999999994</v>
      </c>
      <c r="AR321" s="26">
        <f t="shared" si="350"/>
        <v>97366.399999999994</v>
      </c>
      <c r="AS321" s="26">
        <f t="shared" si="350"/>
        <v>0</v>
      </c>
      <c r="AT321" s="26">
        <f t="shared" si="350"/>
        <v>0</v>
      </c>
      <c r="AU321" s="26">
        <f t="shared" si="350"/>
        <v>0</v>
      </c>
      <c r="AV321" s="26">
        <f t="shared" si="350"/>
        <v>0</v>
      </c>
      <c r="AW321" s="26">
        <f t="shared" si="350"/>
        <v>0</v>
      </c>
      <c r="AX321" s="26">
        <f t="shared" si="350"/>
        <v>0</v>
      </c>
      <c r="AY321" s="26">
        <f t="shared" si="350"/>
        <v>97366.399999999994</v>
      </c>
      <c r="AZ321" s="26">
        <f t="shared" si="350"/>
        <v>97366.399999999994</v>
      </c>
      <c r="BA321" s="26">
        <f t="shared" si="350"/>
        <v>0</v>
      </c>
      <c r="BB321" s="26">
        <f t="shared" si="350"/>
        <v>0</v>
      </c>
    </row>
    <row r="322" spans="1:54" s="109" customFormat="1" ht="63.75" hidden="1" customHeight="1" x14ac:dyDescent="0.25">
      <c r="A322" s="155" t="s">
        <v>247</v>
      </c>
      <c r="B322" s="120">
        <v>52</v>
      </c>
      <c r="C322" s="120">
        <v>0</v>
      </c>
      <c r="D322" s="143" t="s">
        <v>246</v>
      </c>
      <c r="E322" s="120">
        <v>852</v>
      </c>
      <c r="F322" s="143" t="s">
        <v>122</v>
      </c>
      <c r="G322" s="143" t="s">
        <v>13</v>
      </c>
      <c r="H322" s="143" t="s">
        <v>248</v>
      </c>
      <c r="I322" s="143"/>
      <c r="J322" s="110">
        <f t="shared" si="350"/>
        <v>108024.78</v>
      </c>
      <c r="K322" s="110">
        <f t="shared" si="350"/>
        <v>108024.78</v>
      </c>
      <c r="L322" s="110">
        <f t="shared" si="350"/>
        <v>0</v>
      </c>
      <c r="M322" s="110">
        <f t="shared" si="350"/>
        <v>0</v>
      </c>
      <c r="N322" s="110">
        <f t="shared" si="350"/>
        <v>0</v>
      </c>
      <c r="O322" s="110">
        <f t="shared" si="350"/>
        <v>0</v>
      </c>
      <c r="P322" s="110">
        <f t="shared" si="350"/>
        <v>0</v>
      </c>
      <c r="Q322" s="110">
        <f t="shared" si="350"/>
        <v>0</v>
      </c>
      <c r="R322" s="110">
        <f t="shared" si="350"/>
        <v>108024.78</v>
      </c>
      <c r="S322" s="110">
        <f t="shared" si="350"/>
        <v>108024.78</v>
      </c>
      <c r="T322" s="110">
        <f t="shared" si="350"/>
        <v>0</v>
      </c>
      <c r="U322" s="110">
        <f t="shared" si="350"/>
        <v>0</v>
      </c>
      <c r="V322" s="110"/>
      <c r="W322" s="110"/>
      <c r="X322" s="110"/>
      <c r="Y322" s="110"/>
      <c r="Z322" s="110"/>
      <c r="AA322" s="110"/>
      <c r="AB322" s="110"/>
      <c r="AC322" s="110"/>
      <c r="AD322" s="110">
        <f t="shared" si="350"/>
        <v>93621.5</v>
      </c>
      <c r="AE322" s="110">
        <f t="shared" si="350"/>
        <v>93621.5</v>
      </c>
      <c r="AF322" s="110">
        <f t="shared" si="350"/>
        <v>0</v>
      </c>
      <c r="AG322" s="110">
        <f t="shared" si="350"/>
        <v>0</v>
      </c>
      <c r="AH322" s="110">
        <f t="shared" si="350"/>
        <v>0</v>
      </c>
      <c r="AI322" s="110">
        <f t="shared" si="350"/>
        <v>0</v>
      </c>
      <c r="AJ322" s="110">
        <f t="shared" si="350"/>
        <v>0</v>
      </c>
      <c r="AK322" s="110">
        <f t="shared" si="350"/>
        <v>0</v>
      </c>
      <c r="AL322" s="110">
        <f t="shared" si="350"/>
        <v>93621.5</v>
      </c>
      <c r="AM322" s="110">
        <f t="shared" si="350"/>
        <v>93621.5</v>
      </c>
      <c r="AN322" s="110">
        <f t="shared" si="350"/>
        <v>0</v>
      </c>
      <c r="AO322" s="110">
        <f t="shared" si="350"/>
        <v>0</v>
      </c>
      <c r="AP322" s="110"/>
      <c r="AQ322" s="110">
        <f t="shared" si="350"/>
        <v>97366.399999999994</v>
      </c>
      <c r="AR322" s="110">
        <f t="shared" si="350"/>
        <v>97366.399999999994</v>
      </c>
      <c r="AS322" s="110">
        <f t="shared" si="350"/>
        <v>0</v>
      </c>
      <c r="AT322" s="110">
        <f t="shared" si="350"/>
        <v>0</v>
      </c>
      <c r="AU322" s="110">
        <f t="shared" si="350"/>
        <v>0</v>
      </c>
      <c r="AV322" s="110">
        <f t="shared" si="350"/>
        <v>0</v>
      </c>
      <c r="AW322" s="110">
        <f t="shared" si="350"/>
        <v>0</v>
      </c>
      <c r="AX322" s="110">
        <f t="shared" si="350"/>
        <v>0</v>
      </c>
      <c r="AY322" s="110">
        <f t="shared" si="350"/>
        <v>97366.399999999994</v>
      </c>
      <c r="AZ322" s="110">
        <f t="shared" si="350"/>
        <v>97366.399999999994</v>
      </c>
      <c r="BA322" s="110">
        <f t="shared" si="350"/>
        <v>0</v>
      </c>
      <c r="BB322" s="110">
        <f t="shared" si="350"/>
        <v>0</v>
      </c>
    </row>
    <row r="323" spans="1:54" s="109" customFormat="1" ht="30" hidden="1" x14ac:dyDescent="0.25">
      <c r="A323" s="111" t="s">
        <v>126</v>
      </c>
      <c r="B323" s="120">
        <v>52</v>
      </c>
      <c r="C323" s="120">
        <v>0</v>
      </c>
      <c r="D323" s="143" t="s">
        <v>246</v>
      </c>
      <c r="E323" s="120">
        <v>852</v>
      </c>
      <c r="F323" s="143" t="s">
        <v>122</v>
      </c>
      <c r="G323" s="143" t="s">
        <v>13</v>
      </c>
      <c r="H323" s="143" t="s">
        <v>248</v>
      </c>
      <c r="I323" s="143" t="s">
        <v>127</v>
      </c>
      <c r="J323" s="110">
        <f t="shared" si="350"/>
        <v>108024.78</v>
      </c>
      <c r="K323" s="110">
        <f t="shared" si="350"/>
        <v>108024.78</v>
      </c>
      <c r="L323" s="110">
        <f t="shared" si="350"/>
        <v>0</v>
      </c>
      <c r="M323" s="110">
        <f t="shared" si="350"/>
        <v>0</v>
      </c>
      <c r="N323" s="110">
        <f t="shared" si="350"/>
        <v>0</v>
      </c>
      <c r="O323" s="110">
        <f t="shared" si="350"/>
        <v>0</v>
      </c>
      <c r="P323" s="110">
        <f t="shared" si="350"/>
        <v>0</v>
      </c>
      <c r="Q323" s="110">
        <f t="shared" si="350"/>
        <v>0</v>
      </c>
      <c r="R323" s="110">
        <f t="shared" si="350"/>
        <v>108024.78</v>
      </c>
      <c r="S323" s="110">
        <f t="shared" si="350"/>
        <v>108024.78</v>
      </c>
      <c r="T323" s="110">
        <f t="shared" si="350"/>
        <v>0</v>
      </c>
      <c r="U323" s="110">
        <f t="shared" si="350"/>
        <v>0</v>
      </c>
      <c r="V323" s="110"/>
      <c r="W323" s="110"/>
      <c r="X323" s="110"/>
      <c r="Y323" s="110"/>
      <c r="Z323" s="110"/>
      <c r="AA323" s="110"/>
      <c r="AB323" s="110"/>
      <c r="AC323" s="110"/>
      <c r="AD323" s="110">
        <f t="shared" si="350"/>
        <v>93621.5</v>
      </c>
      <c r="AE323" s="110">
        <f t="shared" si="350"/>
        <v>93621.5</v>
      </c>
      <c r="AF323" s="110">
        <f t="shared" si="350"/>
        <v>0</v>
      </c>
      <c r="AG323" s="110">
        <f t="shared" si="350"/>
        <v>0</v>
      </c>
      <c r="AH323" s="110">
        <f t="shared" si="350"/>
        <v>0</v>
      </c>
      <c r="AI323" s="110">
        <f t="shared" si="350"/>
        <v>0</v>
      </c>
      <c r="AJ323" s="110">
        <f t="shared" si="350"/>
        <v>0</v>
      </c>
      <c r="AK323" s="110">
        <f t="shared" si="350"/>
        <v>0</v>
      </c>
      <c r="AL323" s="110">
        <f t="shared" si="350"/>
        <v>93621.5</v>
      </c>
      <c r="AM323" s="110">
        <f t="shared" si="350"/>
        <v>93621.5</v>
      </c>
      <c r="AN323" s="110">
        <f t="shared" si="350"/>
        <v>0</v>
      </c>
      <c r="AO323" s="110">
        <f t="shared" si="350"/>
        <v>0</v>
      </c>
      <c r="AP323" s="110"/>
      <c r="AQ323" s="110">
        <f t="shared" si="350"/>
        <v>97366.399999999994</v>
      </c>
      <c r="AR323" s="110">
        <f t="shared" si="350"/>
        <v>97366.399999999994</v>
      </c>
      <c r="AS323" s="110">
        <f t="shared" si="350"/>
        <v>0</v>
      </c>
      <c r="AT323" s="110">
        <f t="shared" si="350"/>
        <v>0</v>
      </c>
      <c r="AU323" s="110">
        <f t="shared" si="350"/>
        <v>0</v>
      </c>
      <c r="AV323" s="110">
        <f t="shared" si="350"/>
        <v>0</v>
      </c>
      <c r="AW323" s="110">
        <f t="shared" si="350"/>
        <v>0</v>
      </c>
      <c r="AX323" s="110">
        <f t="shared" si="350"/>
        <v>0</v>
      </c>
      <c r="AY323" s="110">
        <f t="shared" si="350"/>
        <v>97366.399999999994</v>
      </c>
      <c r="AZ323" s="110">
        <f t="shared" si="350"/>
        <v>97366.399999999994</v>
      </c>
      <c r="BA323" s="110">
        <f t="shared" si="350"/>
        <v>0</v>
      </c>
      <c r="BB323" s="110">
        <f t="shared" si="350"/>
        <v>0</v>
      </c>
    </row>
    <row r="324" spans="1:54" s="109" customFormat="1" ht="30.75" hidden="1" customHeight="1" x14ac:dyDescent="0.25">
      <c r="A324" s="111" t="s">
        <v>136</v>
      </c>
      <c r="B324" s="120">
        <v>52</v>
      </c>
      <c r="C324" s="120">
        <v>0</v>
      </c>
      <c r="D324" s="143" t="s">
        <v>246</v>
      </c>
      <c r="E324" s="120">
        <v>852</v>
      </c>
      <c r="F324" s="143" t="s">
        <v>122</v>
      </c>
      <c r="G324" s="143" t="s">
        <v>13</v>
      </c>
      <c r="H324" s="143" t="s">
        <v>248</v>
      </c>
      <c r="I324" s="143" t="s">
        <v>137</v>
      </c>
      <c r="J324" s="110">
        <f>'6.ВС'!J330</f>
        <v>108024.78</v>
      </c>
      <c r="K324" s="110">
        <f>'6.ВС'!K330</f>
        <v>108024.78</v>
      </c>
      <c r="L324" s="110">
        <f>'6.ВС'!L330</f>
        <v>0</v>
      </c>
      <c r="M324" s="110">
        <f>'6.ВС'!M330</f>
        <v>0</v>
      </c>
      <c r="N324" s="110">
        <f>'6.ВС'!N330</f>
        <v>0</v>
      </c>
      <c r="O324" s="110">
        <f>'6.ВС'!O330</f>
        <v>0</v>
      </c>
      <c r="P324" s="110">
        <f>'6.ВС'!P330</f>
        <v>0</v>
      </c>
      <c r="Q324" s="110">
        <f>'6.ВС'!Q330</f>
        <v>0</v>
      </c>
      <c r="R324" s="110">
        <f>'6.ВС'!R330</f>
        <v>108024.78</v>
      </c>
      <c r="S324" s="110">
        <f>'6.ВС'!S330</f>
        <v>108024.78</v>
      </c>
      <c r="T324" s="110">
        <f>'6.ВС'!T330</f>
        <v>0</v>
      </c>
      <c r="U324" s="110">
        <f>'6.ВС'!U330</f>
        <v>0</v>
      </c>
      <c r="V324" s="110"/>
      <c r="W324" s="110"/>
      <c r="X324" s="110"/>
      <c r="Y324" s="110"/>
      <c r="Z324" s="110"/>
      <c r="AA324" s="110"/>
      <c r="AB324" s="110"/>
      <c r="AC324" s="110"/>
      <c r="AD324" s="110">
        <f>'6.ВС'!AE330</f>
        <v>93621.5</v>
      </c>
      <c r="AE324" s="110">
        <f>'6.ВС'!AF330</f>
        <v>93621.5</v>
      </c>
      <c r="AF324" s="110">
        <f>'6.ВС'!AG330</f>
        <v>0</v>
      </c>
      <c r="AG324" s="110">
        <f>'6.ВС'!AH330</f>
        <v>0</v>
      </c>
      <c r="AH324" s="110">
        <f>'6.ВС'!AI330</f>
        <v>0</v>
      </c>
      <c r="AI324" s="110">
        <f>'6.ВС'!AJ330</f>
        <v>0</v>
      </c>
      <c r="AJ324" s="110">
        <f>'6.ВС'!AK330</f>
        <v>0</v>
      </c>
      <c r="AK324" s="110">
        <f>'6.ВС'!AL330</f>
        <v>0</v>
      </c>
      <c r="AL324" s="110">
        <f>'6.ВС'!AM330</f>
        <v>93621.5</v>
      </c>
      <c r="AM324" s="110">
        <f>'6.ВС'!AN330</f>
        <v>93621.5</v>
      </c>
      <c r="AN324" s="110">
        <f>'6.ВС'!AO330</f>
        <v>0</v>
      </c>
      <c r="AO324" s="110">
        <f>'6.ВС'!AP330</f>
        <v>0</v>
      </c>
      <c r="AP324" s="110"/>
      <c r="AQ324" s="110">
        <f>'6.ВС'!AR330</f>
        <v>97366.399999999994</v>
      </c>
      <c r="AR324" s="110">
        <f>'6.ВС'!AS330</f>
        <v>97366.399999999994</v>
      </c>
      <c r="AS324" s="110">
        <f>'6.ВС'!AT330</f>
        <v>0</v>
      </c>
      <c r="AT324" s="110">
        <f>'6.ВС'!AU330</f>
        <v>0</v>
      </c>
      <c r="AU324" s="110">
        <f>'6.ВС'!AV330</f>
        <v>0</v>
      </c>
      <c r="AV324" s="110">
        <f>'6.ВС'!AW330</f>
        <v>0</v>
      </c>
      <c r="AW324" s="110">
        <f>'6.ВС'!AX330</f>
        <v>0</v>
      </c>
      <c r="AX324" s="110">
        <f>'6.ВС'!AY330</f>
        <v>0</v>
      </c>
      <c r="AY324" s="110">
        <f>'6.ВС'!AZ330</f>
        <v>97366.399999999994</v>
      </c>
      <c r="AZ324" s="110">
        <f>'6.ВС'!BA330</f>
        <v>97366.399999999994</v>
      </c>
      <c r="BA324" s="110">
        <f>'6.ВС'!BB330</f>
        <v>0</v>
      </c>
      <c r="BB324" s="110">
        <f>'6.ВС'!BC330</f>
        <v>0</v>
      </c>
    </row>
    <row r="325" spans="1:54" s="109" customFormat="1" ht="42.75" hidden="1" x14ac:dyDescent="0.25">
      <c r="A325" s="158" t="s">
        <v>249</v>
      </c>
      <c r="B325" s="11">
        <v>52</v>
      </c>
      <c r="C325" s="11">
        <v>0</v>
      </c>
      <c r="D325" s="25" t="s">
        <v>220</v>
      </c>
      <c r="E325" s="11"/>
      <c r="F325" s="25"/>
      <c r="G325" s="25"/>
      <c r="H325" s="25"/>
      <c r="I325" s="25"/>
      <c r="J325" s="26">
        <f t="shared" ref="J325:BB330" si="351">J326</f>
        <v>123400</v>
      </c>
      <c r="K325" s="26">
        <f t="shared" si="351"/>
        <v>0</v>
      </c>
      <c r="L325" s="26">
        <f t="shared" si="351"/>
        <v>123400</v>
      </c>
      <c r="M325" s="26">
        <f t="shared" si="351"/>
        <v>0</v>
      </c>
      <c r="N325" s="26">
        <f t="shared" si="351"/>
        <v>0</v>
      </c>
      <c r="O325" s="26">
        <f t="shared" si="351"/>
        <v>0</v>
      </c>
      <c r="P325" s="26">
        <f t="shared" si="351"/>
        <v>0</v>
      </c>
      <c r="Q325" s="26">
        <f t="shared" si="351"/>
        <v>0</v>
      </c>
      <c r="R325" s="26">
        <f t="shared" si="351"/>
        <v>123400</v>
      </c>
      <c r="S325" s="26">
        <f t="shared" si="351"/>
        <v>0</v>
      </c>
      <c r="T325" s="26">
        <f t="shared" si="351"/>
        <v>123400</v>
      </c>
      <c r="U325" s="26">
        <f t="shared" si="351"/>
        <v>0</v>
      </c>
      <c r="V325" s="26"/>
      <c r="W325" s="26"/>
      <c r="X325" s="26"/>
      <c r="Y325" s="26"/>
      <c r="Z325" s="26"/>
      <c r="AA325" s="26"/>
      <c r="AB325" s="26"/>
      <c r="AC325" s="26"/>
      <c r="AD325" s="26">
        <f t="shared" si="351"/>
        <v>53400</v>
      </c>
      <c r="AE325" s="26">
        <f t="shared" si="351"/>
        <v>0</v>
      </c>
      <c r="AF325" s="26">
        <f t="shared" si="351"/>
        <v>53400</v>
      </c>
      <c r="AG325" s="26">
        <f t="shared" si="351"/>
        <v>0</v>
      </c>
      <c r="AH325" s="26">
        <f t="shared" si="351"/>
        <v>0</v>
      </c>
      <c r="AI325" s="26">
        <f t="shared" si="351"/>
        <v>0</v>
      </c>
      <c r="AJ325" s="26">
        <f t="shared" si="351"/>
        <v>0</v>
      </c>
      <c r="AK325" s="26">
        <f t="shared" si="351"/>
        <v>0</v>
      </c>
      <c r="AL325" s="26">
        <f t="shared" si="351"/>
        <v>53400</v>
      </c>
      <c r="AM325" s="26">
        <f t="shared" si="351"/>
        <v>0</v>
      </c>
      <c r="AN325" s="26">
        <f t="shared" si="351"/>
        <v>53400</v>
      </c>
      <c r="AO325" s="26">
        <f t="shared" si="351"/>
        <v>0</v>
      </c>
      <c r="AP325" s="26"/>
      <c r="AQ325" s="26">
        <f t="shared" si="351"/>
        <v>53400</v>
      </c>
      <c r="AR325" s="26">
        <f t="shared" si="351"/>
        <v>0</v>
      </c>
      <c r="AS325" s="26">
        <f t="shared" si="351"/>
        <v>53400</v>
      </c>
      <c r="AT325" s="26">
        <f t="shared" si="351"/>
        <v>0</v>
      </c>
      <c r="AU325" s="26">
        <f t="shared" si="351"/>
        <v>0</v>
      </c>
      <c r="AV325" s="26">
        <f t="shared" si="351"/>
        <v>0</v>
      </c>
      <c r="AW325" s="26">
        <f t="shared" si="351"/>
        <v>0</v>
      </c>
      <c r="AX325" s="26">
        <f t="shared" si="351"/>
        <v>0</v>
      </c>
      <c r="AY325" s="26">
        <f t="shared" si="351"/>
        <v>53400</v>
      </c>
      <c r="AZ325" s="26">
        <f t="shared" si="351"/>
        <v>0</v>
      </c>
      <c r="BA325" s="26">
        <f t="shared" si="351"/>
        <v>53400</v>
      </c>
      <c r="BB325" s="26">
        <f t="shared" si="351"/>
        <v>0</v>
      </c>
    </row>
    <row r="326" spans="1:54" s="109" customFormat="1" ht="42.75" hidden="1" x14ac:dyDescent="0.25">
      <c r="A326" s="158" t="s">
        <v>149</v>
      </c>
      <c r="B326" s="11">
        <v>52</v>
      </c>
      <c r="C326" s="11">
        <v>0</v>
      </c>
      <c r="D326" s="90" t="s">
        <v>220</v>
      </c>
      <c r="E326" s="11">
        <v>852</v>
      </c>
      <c r="F326" s="148"/>
      <c r="G326" s="148"/>
      <c r="H326" s="148"/>
      <c r="I326" s="143"/>
      <c r="J326" s="26">
        <f t="shared" si="351"/>
        <v>123400</v>
      </c>
      <c r="K326" s="26">
        <f t="shared" si="351"/>
        <v>0</v>
      </c>
      <c r="L326" s="26">
        <f t="shared" si="351"/>
        <v>123400</v>
      </c>
      <c r="M326" s="26">
        <f t="shared" si="351"/>
        <v>0</v>
      </c>
      <c r="N326" s="26">
        <f t="shared" si="351"/>
        <v>0</v>
      </c>
      <c r="O326" s="26">
        <f t="shared" si="351"/>
        <v>0</v>
      </c>
      <c r="P326" s="26">
        <f t="shared" si="351"/>
        <v>0</v>
      </c>
      <c r="Q326" s="26">
        <f t="shared" si="351"/>
        <v>0</v>
      </c>
      <c r="R326" s="26">
        <f t="shared" si="351"/>
        <v>123400</v>
      </c>
      <c r="S326" s="26">
        <f t="shared" si="351"/>
        <v>0</v>
      </c>
      <c r="T326" s="26">
        <f t="shared" si="351"/>
        <v>123400</v>
      </c>
      <c r="U326" s="26">
        <f t="shared" si="351"/>
        <v>0</v>
      </c>
      <c r="V326" s="26"/>
      <c r="W326" s="26"/>
      <c r="X326" s="26"/>
      <c r="Y326" s="26"/>
      <c r="Z326" s="26"/>
      <c r="AA326" s="26"/>
      <c r="AB326" s="26"/>
      <c r="AC326" s="26"/>
      <c r="AD326" s="26">
        <f t="shared" si="351"/>
        <v>53400</v>
      </c>
      <c r="AE326" s="26">
        <f t="shared" si="351"/>
        <v>0</v>
      </c>
      <c r="AF326" s="26">
        <f t="shared" si="351"/>
        <v>53400</v>
      </c>
      <c r="AG326" s="26">
        <f t="shared" si="351"/>
        <v>0</v>
      </c>
      <c r="AH326" s="26">
        <f t="shared" si="351"/>
        <v>0</v>
      </c>
      <c r="AI326" s="26">
        <f t="shared" si="351"/>
        <v>0</v>
      </c>
      <c r="AJ326" s="26">
        <f t="shared" si="351"/>
        <v>0</v>
      </c>
      <c r="AK326" s="26">
        <f t="shared" si="351"/>
        <v>0</v>
      </c>
      <c r="AL326" s="26">
        <f t="shared" si="351"/>
        <v>53400</v>
      </c>
      <c r="AM326" s="26">
        <f t="shared" si="351"/>
        <v>0</v>
      </c>
      <c r="AN326" s="26">
        <f t="shared" si="351"/>
        <v>53400</v>
      </c>
      <c r="AO326" s="26">
        <f t="shared" si="351"/>
        <v>0</v>
      </c>
      <c r="AP326" s="26"/>
      <c r="AQ326" s="26">
        <f t="shared" si="351"/>
        <v>53400</v>
      </c>
      <c r="AR326" s="26">
        <f t="shared" si="351"/>
        <v>0</v>
      </c>
      <c r="AS326" s="26">
        <f t="shared" si="351"/>
        <v>53400</v>
      </c>
      <c r="AT326" s="26">
        <f t="shared" si="351"/>
        <v>0</v>
      </c>
      <c r="AU326" s="26">
        <f t="shared" si="351"/>
        <v>0</v>
      </c>
      <c r="AV326" s="26">
        <f t="shared" si="351"/>
        <v>0</v>
      </c>
      <c r="AW326" s="26">
        <f t="shared" si="351"/>
        <v>0</v>
      </c>
      <c r="AX326" s="26">
        <f t="shared" si="351"/>
        <v>0</v>
      </c>
      <c r="AY326" s="26">
        <f t="shared" si="351"/>
        <v>53400</v>
      </c>
      <c r="AZ326" s="26">
        <f t="shared" si="351"/>
        <v>0</v>
      </c>
      <c r="BA326" s="26">
        <f t="shared" si="351"/>
        <v>53400</v>
      </c>
      <c r="BB326" s="26">
        <f t="shared" si="351"/>
        <v>0</v>
      </c>
    </row>
    <row r="327" spans="1:54" s="109" customFormat="1" ht="30" hidden="1" x14ac:dyDescent="0.25">
      <c r="A327" s="155" t="s">
        <v>167</v>
      </c>
      <c r="B327" s="120">
        <v>52</v>
      </c>
      <c r="C327" s="120">
        <v>0</v>
      </c>
      <c r="D327" s="143" t="s">
        <v>220</v>
      </c>
      <c r="E327" s="120">
        <v>852</v>
      </c>
      <c r="F327" s="143" t="s">
        <v>101</v>
      </c>
      <c r="G327" s="143" t="s">
        <v>101</v>
      </c>
      <c r="H327" s="143" t="s">
        <v>297</v>
      </c>
      <c r="I327" s="143"/>
      <c r="J327" s="110">
        <f t="shared" ref="J327:AQ327" si="352">J328+J330</f>
        <v>123400</v>
      </c>
      <c r="K327" s="110">
        <f t="shared" ref="K327:N327" si="353">K328+K330</f>
        <v>0</v>
      </c>
      <c r="L327" s="110">
        <f t="shared" si="353"/>
        <v>123400</v>
      </c>
      <c r="M327" s="110">
        <f t="shared" si="353"/>
        <v>0</v>
      </c>
      <c r="N327" s="110">
        <f t="shared" si="353"/>
        <v>0</v>
      </c>
      <c r="O327" s="110">
        <f t="shared" ref="O327:U327" si="354">O328+O330</f>
        <v>0</v>
      </c>
      <c r="P327" s="110">
        <f t="shared" si="354"/>
        <v>0</v>
      </c>
      <c r="Q327" s="110">
        <f t="shared" si="354"/>
        <v>0</v>
      </c>
      <c r="R327" s="110">
        <f t="shared" si="354"/>
        <v>123400</v>
      </c>
      <c r="S327" s="110">
        <f t="shared" si="354"/>
        <v>0</v>
      </c>
      <c r="T327" s="110">
        <f t="shared" si="354"/>
        <v>123400</v>
      </c>
      <c r="U327" s="110">
        <f t="shared" si="354"/>
        <v>0</v>
      </c>
      <c r="V327" s="110"/>
      <c r="W327" s="110"/>
      <c r="X327" s="110"/>
      <c r="Y327" s="110"/>
      <c r="Z327" s="110"/>
      <c r="AA327" s="110"/>
      <c r="AB327" s="110"/>
      <c r="AC327" s="110"/>
      <c r="AD327" s="110">
        <f t="shared" si="352"/>
        <v>53400</v>
      </c>
      <c r="AE327" s="110">
        <f t="shared" ref="AE327:AO327" si="355">AE328+AE330</f>
        <v>0</v>
      </c>
      <c r="AF327" s="110">
        <f t="shared" si="355"/>
        <v>53400</v>
      </c>
      <c r="AG327" s="110">
        <f t="shared" si="355"/>
        <v>0</v>
      </c>
      <c r="AH327" s="110">
        <f t="shared" si="355"/>
        <v>0</v>
      </c>
      <c r="AI327" s="110">
        <f t="shared" si="355"/>
        <v>0</v>
      </c>
      <c r="AJ327" s="110">
        <f t="shared" si="355"/>
        <v>0</v>
      </c>
      <c r="AK327" s="110">
        <f t="shared" si="355"/>
        <v>0</v>
      </c>
      <c r="AL327" s="110">
        <f t="shared" si="355"/>
        <v>53400</v>
      </c>
      <c r="AM327" s="110">
        <f t="shared" si="355"/>
        <v>0</v>
      </c>
      <c r="AN327" s="110">
        <f t="shared" si="355"/>
        <v>53400</v>
      </c>
      <c r="AO327" s="110">
        <f t="shared" si="355"/>
        <v>0</v>
      </c>
      <c r="AP327" s="110"/>
      <c r="AQ327" s="110">
        <f t="shared" si="352"/>
        <v>53400</v>
      </c>
      <c r="AR327" s="110">
        <f t="shared" ref="AR327:BB327" si="356">AR328+AR330</f>
        <v>0</v>
      </c>
      <c r="AS327" s="110">
        <f t="shared" si="356"/>
        <v>53400</v>
      </c>
      <c r="AT327" s="110">
        <f t="shared" si="356"/>
        <v>0</v>
      </c>
      <c r="AU327" s="110">
        <f t="shared" si="356"/>
        <v>0</v>
      </c>
      <c r="AV327" s="110">
        <f t="shared" si="356"/>
        <v>0</v>
      </c>
      <c r="AW327" s="110">
        <f t="shared" si="356"/>
        <v>0</v>
      </c>
      <c r="AX327" s="110">
        <f t="shared" si="356"/>
        <v>0</v>
      </c>
      <c r="AY327" s="110">
        <f t="shared" si="356"/>
        <v>53400</v>
      </c>
      <c r="AZ327" s="110">
        <f t="shared" si="356"/>
        <v>0</v>
      </c>
      <c r="BA327" s="110">
        <f t="shared" si="356"/>
        <v>53400</v>
      </c>
      <c r="BB327" s="110">
        <f t="shared" si="356"/>
        <v>0</v>
      </c>
    </row>
    <row r="328" spans="1:54" s="109" customFormat="1" ht="123.75" hidden="1" customHeight="1" x14ac:dyDescent="0.25">
      <c r="A328" s="111" t="s">
        <v>16</v>
      </c>
      <c r="B328" s="120">
        <v>52</v>
      </c>
      <c r="C328" s="120">
        <v>0</v>
      </c>
      <c r="D328" s="143" t="s">
        <v>220</v>
      </c>
      <c r="E328" s="120">
        <v>852</v>
      </c>
      <c r="F328" s="143" t="s">
        <v>101</v>
      </c>
      <c r="G328" s="143" t="s">
        <v>101</v>
      </c>
      <c r="H328" s="143" t="s">
        <v>297</v>
      </c>
      <c r="I328" s="143" t="s">
        <v>18</v>
      </c>
      <c r="J328" s="110">
        <f t="shared" ref="J328:BB328" si="357">J329</f>
        <v>16900</v>
      </c>
      <c r="K328" s="110">
        <f t="shared" si="357"/>
        <v>0</v>
      </c>
      <c r="L328" s="110">
        <f t="shared" si="357"/>
        <v>16900</v>
      </c>
      <c r="M328" s="110">
        <f t="shared" si="357"/>
        <v>0</v>
      </c>
      <c r="N328" s="110">
        <f t="shared" si="357"/>
        <v>0</v>
      </c>
      <c r="O328" s="110">
        <f t="shared" si="357"/>
        <v>0</v>
      </c>
      <c r="P328" s="110">
        <f t="shared" si="357"/>
        <v>0</v>
      </c>
      <c r="Q328" s="110">
        <f t="shared" si="357"/>
        <v>0</v>
      </c>
      <c r="R328" s="110">
        <f t="shared" si="357"/>
        <v>16900</v>
      </c>
      <c r="S328" s="110">
        <f t="shared" si="357"/>
        <v>0</v>
      </c>
      <c r="T328" s="110">
        <f t="shared" si="357"/>
        <v>16900</v>
      </c>
      <c r="U328" s="110">
        <f t="shared" si="357"/>
        <v>0</v>
      </c>
      <c r="V328" s="110"/>
      <c r="W328" s="110"/>
      <c r="X328" s="110"/>
      <c r="Y328" s="110"/>
      <c r="Z328" s="110"/>
      <c r="AA328" s="110"/>
      <c r="AB328" s="110"/>
      <c r="AC328" s="110"/>
      <c r="AD328" s="110">
        <f t="shared" si="357"/>
        <v>16900</v>
      </c>
      <c r="AE328" s="110">
        <f t="shared" si="357"/>
        <v>0</v>
      </c>
      <c r="AF328" s="110">
        <f t="shared" si="357"/>
        <v>16900</v>
      </c>
      <c r="AG328" s="110">
        <f t="shared" si="357"/>
        <v>0</v>
      </c>
      <c r="AH328" s="110">
        <f t="shared" si="357"/>
        <v>0</v>
      </c>
      <c r="AI328" s="110">
        <f t="shared" si="357"/>
        <v>0</v>
      </c>
      <c r="AJ328" s="110">
        <f t="shared" si="357"/>
        <v>0</v>
      </c>
      <c r="AK328" s="110">
        <f t="shared" si="357"/>
        <v>0</v>
      </c>
      <c r="AL328" s="110">
        <f t="shared" si="357"/>
        <v>16900</v>
      </c>
      <c r="AM328" s="110">
        <f t="shared" si="357"/>
        <v>0</v>
      </c>
      <c r="AN328" s="110">
        <f t="shared" si="357"/>
        <v>16900</v>
      </c>
      <c r="AO328" s="110">
        <f t="shared" si="357"/>
        <v>0</v>
      </c>
      <c r="AP328" s="110"/>
      <c r="AQ328" s="110">
        <f t="shared" si="357"/>
        <v>16900</v>
      </c>
      <c r="AR328" s="110">
        <f t="shared" si="357"/>
        <v>0</v>
      </c>
      <c r="AS328" s="110">
        <f t="shared" si="357"/>
        <v>16900</v>
      </c>
      <c r="AT328" s="110">
        <f t="shared" si="357"/>
        <v>0</v>
      </c>
      <c r="AU328" s="110">
        <f t="shared" si="357"/>
        <v>0</v>
      </c>
      <c r="AV328" s="110">
        <f t="shared" si="357"/>
        <v>0</v>
      </c>
      <c r="AW328" s="110">
        <f t="shared" si="357"/>
        <v>0</v>
      </c>
      <c r="AX328" s="110">
        <f t="shared" si="357"/>
        <v>0</v>
      </c>
      <c r="AY328" s="110">
        <f t="shared" si="357"/>
        <v>16900</v>
      </c>
      <c r="AZ328" s="110">
        <f t="shared" si="357"/>
        <v>0</v>
      </c>
      <c r="BA328" s="110">
        <f t="shared" si="357"/>
        <v>16900</v>
      </c>
      <c r="BB328" s="110">
        <f t="shared" si="357"/>
        <v>0</v>
      </c>
    </row>
    <row r="329" spans="1:54" s="109" customFormat="1" ht="30" hidden="1" x14ac:dyDescent="0.25">
      <c r="A329" s="35" t="s">
        <v>7</v>
      </c>
      <c r="B329" s="120">
        <v>52</v>
      </c>
      <c r="C329" s="120">
        <v>0</v>
      </c>
      <c r="D329" s="143" t="s">
        <v>220</v>
      </c>
      <c r="E329" s="120">
        <v>852</v>
      </c>
      <c r="F329" s="143" t="s">
        <v>101</v>
      </c>
      <c r="G329" s="143" t="s">
        <v>101</v>
      </c>
      <c r="H329" s="143" t="s">
        <v>297</v>
      </c>
      <c r="I329" s="143" t="s">
        <v>67</v>
      </c>
      <c r="J329" s="110">
        <f>'6.ВС'!J298</f>
        <v>16900</v>
      </c>
      <c r="K329" s="110">
        <f>'6.ВС'!K298</f>
        <v>0</v>
      </c>
      <c r="L329" s="110">
        <f>'6.ВС'!L298</f>
        <v>16900</v>
      </c>
      <c r="M329" s="110">
        <f>'6.ВС'!M298</f>
        <v>0</v>
      </c>
      <c r="N329" s="110">
        <f>'6.ВС'!N298</f>
        <v>0</v>
      </c>
      <c r="O329" s="110">
        <f>'6.ВС'!O298</f>
        <v>0</v>
      </c>
      <c r="P329" s="110">
        <f>'6.ВС'!P298</f>
        <v>0</v>
      </c>
      <c r="Q329" s="110">
        <f>'6.ВС'!Q298</f>
        <v>0</v>
      </c>
      <c r="R329" s="110">
        <f>'6.ВС'!R298</f>
        <v>16900</v>
      </c>
      <c r="S329" s="110">
        <f>'6.ВС'!S298</f>
        <v>0</v>
      </c>
      <c r="T329" s="110">
        <f>'6.ВС'!T298</f>
        <v>16900</v>
      </c>
      <c r="U329" s="110">
        <f>'6.ВС'!U298</f>
        <v>0</v>
      </c>
      <c r="V329" s="110"/>
      <c r="W329" s="110"/>
      <c r="X329" s="110"/>
      <c r="Y329" s="110"/>
      <c r="Z329" s="110"/>
      <c r="AA329" s="110"/>
      <c r="AB329" s="110"/>
      <c r="AC329" s="110"/>
      <c r="AD329" s="110">
        <f>'6.ВС'!AE298</f>
        <v>16900</v>
      </c>
      <c r="AE329" s="110">
        <f>'6.ВС'!AF298</f>
        <v>0</v>
      </c>
      <c r="AF329" s="110">
        <f>'6.ВС'!AG298</f>
        <v>16900</v>
      </c>
      <c r="AG329" s="110">
        <f>'6.ВС'!AH298</f>
        <v>0</v>
      </c>
      <c r="AH329" s="110">
        <f>'6.ВС'!AI298</f>
        <v>0</v>
      </c>
      <c r="AI329" s="110">
        <f>'6.ВС'!AJ298</f>
        <v>0</v>
      </c>
      <c r="AJ329" s="110">
        <f>'6.ВС'!AK298</f>
        <v>0</v>
      </c>
      <c r="AK329" s="110">
        <f>'6.ВС'!AL298</f>
        <v>0</v>
      </c>
      <c r="AL329" s="110">
        <f>'6.ВС'!AM298</f>
        <v>16900</v>
      </c>
      <c r="AM329" s="110">
        <f>'6.ВС'!AN298</f>
        <v>0</v>
      </c>
      <c r="AN329" s="110">
        <f>'6.ВС'!AO298</f>
        <v>16900</v>
      </c>
      <c r="AO329" s="110">
        <f>'6.ВС'!AP298</f>
        <v>0</v>
      </c>
      <c r="AP329" s="110"/>
      <c r="AQ329" s="110">
        <f>'6.ВС'!AR298</f>
        <v>16900</v>
      </c>
      <c r="AR329" s="110">
        <f>'6.ВС'!AS298</f>
        <v>0</v>
      </c>
      <c r="AS329" s="110">
        <f>'6.ВС'!AT298</f>
        <v>16900</v>
      </c>
      <c r="AT329" s="110">
        <f>'6.ВС'!AU298</f>
        <v>0</v>
      </c>
      <c r="AU329" s="110">
        <f>'6.ВС'!AV298</f>
        <v>0</v>
      </c>
      <c r="AV329" s="110">
        <f>'6.ВС'!AW298</f>
        <v>0</v>
      </c>
      <c r="AW329" s="110">
        <f>'6.ВС'!AX298</f>
        <v>0</v>
      </c>
      <c r="AX329" s="110">
        <f>'6.ВС'!AY298</f>
        <v>0</v>
      </c>
      <c r="AY329" s="110">
        <f>'6.ВС'!AZ298</f>
        <v>16900</v>
      </c>
      <c r="AZ329" s="110">
        <f>'6.ВС'!BA298</f>
        <v>0</v>
      </c>
      <c r="BA329" s="110">
        <f>'6.ВС'!BB298</f>
        <v>16900</v>
      </c>
      <c r="BB329" s="110">
        <f>'6.ВС'!BC298</f>
        <v>0</v>
      </c>
    </row>
    <row r="330" spans="1:54" s="109" customFormat="1" ht="49.5" hidden="1" customHeight="1" x14ac:dyDescent="0.25">
      <c r="A330" s="35" t="s">
        <v>22</v>
      </c>
      <c r="B330" s="120">
        <v>52</v>
      </c>
      <c r="C330" s="120">
        <v>0</v>
      </c>
      <c r="D330" s="143" t="s">
        <v>220</v>
      </c>
      <c r="E330" s="120">
        <v>852</v>
      </c>
      <c r="F330" s="143" t="s">
        <v>101</v>
      </c>
      <c r="G330" s="143" t="s">
        <v>101</v>
      </c>
      <c r="H330" s="143" t="s">
        <v>297</v>
      </c>
      <c r="I330" s="143" t="s">
        <v>23</v>
      </c>
      <c r="J330" s="110">
        <f t="shared" si="351"/>
        <v>106500</v>
      </c>
      <c r="K330" s="110">
        <f t="shared" si="351"/>
        <v>0</v>
      </c>
      <c r="L330" s="110">
        <f t="shared" si="351"/>
        <v>106500</v>
      </c>
      <c r="M330" s="110">
        <f t="shared" si="351"/>
        <v>0</v>
      </c>
      <c r="N330" s="110">
        <f t="shared" si="351"/>
        <v>0</v>
      </c>
      <c r="O330" s="110">
        <f t="shared" si="351"/>
        <v>0</v>
      </c>
      <c r="P330" s="110">
        <f t="shared" si="351"/>
        <v>0</v>
      </c>
      <c r="Q330" s="110">
        <f t="shared" si="351"/>
        <v>0</v>
      </c>
      <c r="R330" s="110">
        <f t="shared" si="351"/>
        <v>106500</v>
      </c>
      <c r="S330" s="110">
        <f t="shared" si="351"/>
        <v>0</v>
      </c>
      <c r="T330" s="110">
        <f t="shared" si="351"/>
        <v>106500</v>
      </c>
      <c r="U330" s="110">
        <f t="shared" si="351"/>
        <v>0</v>
      </c>
      <c r="V330" s="110"/>
      <c r="W330" s="110"/>
      <c r="X330" s="110"/>
      <c r="Y330" s="110"/>
      <c r="Z330" s="110"/>
      <c r="AA330" s="110"/>
      <c r="AB330" s="110"/>
      <c r="AC330" s="110"/>
      <c r="AD330" s="110">
        <f t="shared" si="351"/>
        <v>36500</v>
      </c>
      <c r="AE330" s="110">
        <f t="shared" si="351"/>
        <v>0</v>
      </c>
      <c r="AF330" s="110">
        <f t="shared" si="351"/>
        <v>36500</v>
      </c>
      <c r="AG330" s="110">
        <f t="shared" si="351"/>
        <v>0</v>
      </c>
      <c r="AH330" s="110">
        <f t="shared" si="351"/>
        <v>0</v>
      </c>
      <c r="AI330" s="110">
        <f t="shared" si="351"/>
        <v>0</v>
      </c>
      <c r="AJ330" s="110">
        <f t="shared" si="351"/>
        <v>0</v>
      </c>
      <c r="AK330" s="110">
        <f t="shared" si="351"/>
        <v>0</v>
      </c>
      <c r="AL330" s="110">
        <f t="shared" si="351"/>
        <v>36500</v>
      </c>
      <c r="AM330" s="110">
        <f t="shared" si="351"/>
        <v>0</v>
      </c>
      <c r="AN330" s="110">
        <f t="shared" si="351"/>
        <v>36500</v>
      </c>
      <c r="AO330" s="110">
        <f t="shared" si="351"/>
        <v>0</v>
      </c>
      <c r="AP330" s="110"/>
      <c r="AQ330" s="110">
        <f t="shared" si="351"/>
        <v>36500</v>
      </c>
      <c r="AR330" s="110">
        <f t="shared" si="351"/>
        <v>0</v>
      </c>
      <c r="AS330" s="110">
        <f t="shared" si="351"/>
        <v>36500</v>
      </c>
      <c r="AT330" s="110">
        <f t="shared" si="351"/>
        <v>0</v>
      </c>
      <c r="AU330" s="110">
        <f t="shared" si="351"/>
        <v>0</v>
      </c>
      <c r="AV330" s="110">
        <f t="shared" si="351"/>
        <v>0</v>
      </c>
      <c r="AW330" s="110">
        <f t="shared" si="351"/>
        <v>0</v>
      </c>
      <c r="AX330" s="110">
        <f t="shared" si="351"/>
        <v>0</v>
      </c>
      <c r="AY330" s="110">
        <f t="shared" si="351"/>
        <v>36500</v>
      </c>
      <c r="AZ330" s="110">
        <f t="shared" si="351"/>
        <v>0</v>
      </c>
      <c r="BA330" s="110">
        <f t="shared" si="351"/>
        <v>36500</v>
      </c>
      <c r="BB330" s="110">
        <f t="shared" si="351"/>
        <v>0</v>
      </c>
    </row>
    <row r="331" spans="1:54" s="109" customFormat="1" ht="60" hidden="1" x14ac:dyDescent="0.25">
      <c r="A331" s="35" t="s">
        <v>9</v>
      </c>
      <c r="B331" s="120">
        <v>52</v>
      </c>
      <c r="C331" s="120">
        <v>0</v>
      </c>
      <c r="D331" s="143" t="s">
        <v>220</v>
      </c>
      <c r="E331" s="120">
        <v>852</v>
      </c>
      <c r="F331" s="143" t="s">
        <v>101</v>
      </c>
      <c r="G331" s="143" t="s">
        <v>101</v>
      </c>
      <c r="H331" s="143" t="s">
        <v>297</v>
      </c>
      <c r="I331" s="143" t="s">
        <v>24</v>
      </c>
      <c r="J331" s="110">
        <f>'6.ВС'!J300</f>
        <v>106500</v>
      </c>
      <c r="K331" s="110">
        <f>'6.ВС'!K300</f>
        <v>0</v>
      </c>
      <c r="L331" s="110">
        <f>'6.ВС'!L300</f>
        <v>106500</v>
      </c>
      <c r="M331" s="110">
        <f>'6.ВС'!M300</f>
        <v>0</v>
      </c>
      <c r="N331" s="110">
        <f>'6.ВС'!N300</f>
        <v>0</v>
      </c>
      <c r="O331" s="110">
        <f>'6.ВС'!O300</f>
        <v>0</v>
      </c>
      <c r="P331" s="110">
        <f>'6.ВС'!P300</f>
        <v>0</v>
      </c>
      <c r="Q331" s="110">
        <f>'6.ВС'!Q300</f>
        <v>0</v>
      </c>
      <c r="R331" s="110">
        <f>'6.ВС'!R300</f>
        <v>106500</v>
      </c>
      <c r="S331" s="110">
        <f>'6.ВС'!S300</f>
        <v>0</v>
      </c>
      <c r="T331" s="110">
        <f>'6.ВС'!T300</f>
        <v>106500</v>
      </c>
      <c r="U331" s="110">
        <f>'6.ВС'!U300</f>
        <v>0</v>
      </c>
      <c r="V331" s="110"/>
      <c r="W331" s="110"/>
      <c r="X331" s="110"/>
      <c r="Y331" s="110"/>
      <c r="Z331" s="110"/>
      <c r="AA331" s="110"/>
      <c r="AB331" s="110"/>
      <c r="AC331" s="110"/>
      <c r="AD331" s="110">
        <f>'6.ВС'!AE300</f>
        <v>36500</v>
      </c>
      <c r="AE331" s="110">
        <f>'6.ВС'!AF300</f>
        <v>0</v>
      </c>
      <c r="AF331" s="110">
        <f>'6.ВС'!AG300</f>
        <v>36500</v>
      </c>
      <c r="AG331" s="110">
        <f>'6.ВС'!AH300</f>
        <v>0</v>
      </c>
      <c r="AH331" s="110">
        <f>'6.ВС'!AI300</f>
        <v>0</v>
      </c>
      <c r="AI331" s="110">
        <f>'6.ВС'!AJ300</f>
        <v>0</v>
      </c>
      <c r="AJ331" s="110">
        <f>'6.ВС'!AK300</f>
        <v>0</v>
      </c>
      <c r="AK331" s="110">
        <f>'6.ВС'!AL300</f>
        <v>0</v>
      </c>
      <c r="AL331" s="110">
        <f>'6.ВС'!AM300</f>
        <v>36500</v>
      </c>
      <c r="AM331" s="110">
        <f>'6.ВС'!AN300</f>
        <v>0</v>
      </c>
      <c r="AN331" s="110">
        <f>'6.ВС'!AO300</f>
        <v>36500</v>
      </c>
      <c r="AO331" s="110">
        <f>'6.ВС'!AP300</f>
        <v>0</v>
      </c>
      <c r="AP331" s="110"/>
      <c r="AQ331" s="110">
        <f>'6.ВС'!AR300</f>
        <v>36500</v>
      </c>
      <c r="AR331" s="110">
        <f>'6.ВС'!AS300</f>
        <v>0</v>
      </c>
      <c r="AS331" s="110">
        <f>'6.ВС'!AT300</f>
        <v>36500</v>
      </c>
      <c r="AT331" s="110">
        <f>'6.ВС'!AU300</f>
        <v>0</v>
      </c>
      <c r="AU331" s="110">
        <f>'6.ВС'!AV300</f>
        <v>0</v>
      </c>
      <c r="AV331" s="110">
        <f>'6.ВС'!AW300</f>
        <v>0</v>
      </c>
      <c r="AW331" s="110">
        <f>'6.ВС'!AX300</f>
        <v>0</v>
      </c>
      <c r="AX331" s="110">
        <f>'6.ВС'!AY300</f>
        <v>0</v>
      </c>
      <c r="AY331" s="110">
        <f>'6.ВС'!AZ300</f>
        <v>36500</v>
      </c>
      <c r="AZ331" s="110">
        <f>'6.ВС'!BA300</f>
        <v>0</v>
      </c>
      <c r="BA331" s="110">
        <f>'6.ВС'!BB300</f>
        <v>36500</v>
      </c>
      <c r="BB331" s="110">
        <f>'6.ВС'!BC300</f>
        <v>0</v>
      </c>
    </row>
    <row r="332" spans="1:54" s="109" customFormat="1" ht="32.25" hidden="1" customHeight="1" x14ac:dyDescent="0.25">
      <c r="A332" s="158" t="s">
        <v>250</v>
      </c>
      <c r="B332" s="11">
        <v>52</v>
      </c>
      <c r="C332" s="11">
        <v>0</v>
      </c>
      <c r="D332" s="25" t="s">
        <v>251</v>
      </c>
      <c r="E332" s="11"/>
      <c r="F332" s="25"/>
      <c r="G332" s="25"/>
      <c r="H332" s="25"/>
      <c r="I332" s="25"/>
      <c r="J332" s="26">
        <f t="shared" ref="J332:BB333" si="358">J333</f>
        <v>523980</v>
      </c>
      <c r="K332" s="26">
        <f t="shared" si="358"/>
        <v>332280</v>
      </c>
      <c r="L332" s="26">
        <f t="shared" si="358"/>
        <v>191700</v>
      </c>
      <c r="M332" s="26">
        <f t="shared" si="358"/>
        <v>0</v>
      </c>
      <c r="N332" s="26">
        <f t="shared" si="358"/>
        <v>0</v>
      </c>
      <c r="O332" s="26">
        <f t="shared" si="358"/>
        <v>0</v>
      </c>
      <c r="P332" s="26">
        <f t="shared" si="358"/>
        <v>0</v>
      </c>
      <c r="Q332" s="26">
        <f t="shared" si="358"/>
        <v>0</v>
      </c>
      <c r="R332" s="26">
        <f t="shared" si="358"/>
        <v>523980</v>
      </c>
      <c r="S332" s="26">
        <f t="shared" si="358"/>
        <v>332280</v>
      </c>
      <c r="T332" s="26">
        <f t="shared" si="358"/>
        <v>191700</v>
      </c>
      <c r="U332" s="26">
        <f t="shared" si="358"/>
        <v>0</v>
      </c>
      <c r="V332" s="26"/>
      <c r="W332" s="26"/>
      <c r="X332" s="26"/>
      <c r="Y332" s="26"/>
      <c r="Z332" s="26"/>
      <c r="AA332" s="26"/>
      <c r="AB332" s="26"/>
      <c r="AC332" s="26"/>
      <c r="AD332" s="26">
        <f t="shared" si="358"/>
        <v>523980</v>
      </c>
      <c r="AE332" s="26">
        <f t="shared" si="358"/>
        <v>332280</v>
      </c>
      <c r="AF332" s="26">
        <f t="shared" si="358"/>
        <v>191700</v>
      </c>
      <c r="AG332" s="26">
        <f t="shared" si="358"/>
        <v>0</v>
      </c>
      <c r="AH332" s="26">
        <f t="shared" si="358"/>
        <v>0</v>
      </c>
      <c r="AI332" s="26">
        <f t="shared" si="358"/>
        <v>0</v>
      </c>
      <c r="AJ332" s="26">
        <f t="shared" si="358"/>
        <v>0</v>
      </c>
      <c r="AK332" s="26">
        <f t="shared" si="358"/>
        <v>0</v>
      </c>
      <c r="AL332" s="26">
        <f t="shared" si="358"/>
        <v>523980</v>
      </c>
      <c r="AM332" s="26">
        <f t="shared" si="358"/>
        <v>332280</v>
      </c>
      <c r="AN332" s="26">
        <f t="shared" si="358"/>
        <v>191700</v>
      </c>
      <c r="AO332" s="26">
        <f t="shared" si="358"/>
        <v>0</v>
      </c>
      <c r="AP332" s="26"/>
      <c r="AQ332" s="26">
        <f t="shared" si="358"/>
        <v>523980</v>
      </c>
      <c r="AR332" s="26">
        <f t="shared" si="358"/>
        <v>332280</v>
      </c>
      <c r="AS332" s="26">
        <f t="shared" si="358"/>
        <v>191700</v>
      </c>
      <c r="AT332" s="26">
        <f t="shared" si="358"/>
        <v>0</v>
      </c>
      <c r="AU332" s="26">
        <f t="shared" si="358"/>
        <v>0</v>
      </c>
      <c r="AV332" s="26">
        <f t="shared" si="358"/>
        <v>0</v>
      </c>
      <c r="AW332" s="26">
        <f t="shared" si="358"/>
        <v>0</v>
      </c>
      <c r="AX332" s="26">
        <f t="shared" si="358"/>
        <v>0</v>
      </c>
      <c r="AY332" s="26">
        <f t="shared" si="358"/>
        <v>523980</v>
      </c>
      <c r="AZ332" s="26">
        <f t="shared" si="358"/>
        <v>332280</v>
      </c>
      <c r="BA332" s="26">
        <f t="shared" si="358"/>
        <v>191700</v>
      </c>
      <c r="BB332" s="26">
        <f t="shared" si="358"/>
        <v>0</v>
      </c>
    </row>
    <row r="333" spans="1:54" s="185" customFormat="1" ht="42.75" hidden="1" x14ac:dyDescent="0.25">
      <c r="A333" s="158" t="s">
        <v>149</v>
      </c>
      <c r="B333" s="11">
        <v>52</v>
      </c>
      <c r="C333" s="11">
        <v>0</v>
      </c>
      <c r="D333" s="90" t="s">
        <v>251</v>
      </c>
      <c r="E333" s="11">
        <v>852</v>
      </c>
      <c r="F333" s="148"/>
      <c r="G333" s="148"/>
      <c r="H333" s="148"/>
      <c r="I333" s="143"/>
      <c r="J333" s="26">
        <f t="shared" si="358"/>
        <v>523980</v>
      </c>
      <c r="K333" s="26">
        <f t="shared" si="358"/>
        <v>332280</v>
      </c>
      <c r="L333" s="26">
        <f t="shared" si="358"/>
        <v>191700</v>
      </c>
      <c r="M333" s="26">
        <f t="shared" si="358"/>
        <v>0</v>
      </c>
      <c r="N333" s="26">
        <f t="shared" si="358"/>
        <v>0</v>
      </c>
      <c r="O333" s="26">
        <f t="shared" si="358"/>
        <v>0</v>
      </c>
      <c r="P333" s="26">
        <f t="shared" si="358"/>
        <v>0</v>
      </c>
      <c r="Q333" s="26">
        <f t="shared" si="358"/>
        <v>0</v>
      </c>
      <c r="R333" s="26">
        <f t="shared" si="358"/>
        <v>523980</v>
      </c>
      <c r="S333" s="26">
        <f t="shared" si="358"/>
        <v>332280</v>
      </c>
      <c r="T333" s="26">
        <f t="shared" si="358"/>
        <v>191700</v>
      </c>
      <c r="U333" s="26">
        <f t="shared" si="358"/>
        <v>0</v>
      </c>
      <c r="V333" s="26"/>
      <c r="W333" s="26"/>
      <c r="X333" s="26"/>
      <c r="Y333" s="26"/>
      <c r="Z333" s="26"/>
      <c r="AA333" s="26"/>
      <c r="AB333" s="26"/>
      <c r="AC333" s="26"/>
      <c r="AD333" s="26">
        <f t="shared" si="358"/>
        <v>523980</v>
      </c>
      <c r="AE333" s="26">
        <f t="shared" si="358"/>
        <v>332280</v>
      </c>
      <c r="AF333" s="26">
        <f t="shared" si="358"/>
        <v>191700</v>
      </c>
      <c r="AG333" s="26">
        <f t="shared" si="358"/>
        <v>0</v>
      </c>
      <c r="AH333" s="26">
        <f t="shared" si="358"/>
        <v>0</v>
      </c>
      <c r="AI333" s="26">
        <f t="shared" si="358"/>
        <v>0</v>
      </c>
      <c r="AJ333" s="26">
        <f t="shared" si="358"/>
        <v>0</v>
      </c>
      <c r="AK333" s="26">
        <f t="shared" si="358"/>
        <v>0</v>
      </c>
      <c r="AL333" s="26">
        <f t="shared" si="358"/>
        <v>523980</v>
      </c>
      <c r="AM333" s="26">
        <f t="shared" si="358"/>
        <v>332280</v>
      </c>
      <c r="AN333" s="26">
        <f t="shared" si="358"/>
        <v>191700</v>
      </c>
      <c r="AO333" s="26">
        <f t="shared" si="358"/>
        <v>0</v>
      </c>
      <c r="AP333" s="26"/>
      <c r="AQ333" s="26">
        <f t="shared" si="358"/>
        <v>523980</v>
      </c>
      <c r="AR333" s="26">
        <f t="shared" si="358"/>
        <v>332280</v>
      </c>
      <c r="AS333" s="26">
        <f t="shared" si="358"/>
        <v>191700</v>
      </c>
      <c r="AT333" s="26">
        <f t="shared" si="358"/>
        <v>0</v>
      </c>
      <c r="AU333" s="26">
        <f t="shared" si="358"/>
        <v>0</v>
      </c>
      <c r="AV333" s="26">
        <f t="shared" si="358"/>
        <v>0</v>
      </c>
      <c r="AW333" s="26">
        <f t="shared" si="358"/>
        <v>0</v>
      </c>
      <c r="AX333" s="26">
        <f t="shared" si="358"/>
        <v>0</v>
      </c>
      <c r="AY333" s="26">
        <f t="shared" si="358"/>
        <v>523980</v>
      </c>
      <c r="AZ333" s="26">
        <f t="shared" si="358"/>
        <v>332280</v>
      </c>
      <c r="BA333" s="26">
        <f t="shared" si="358"/>
        <v>191700</v>
      </c>
      <c r="BB333" s="26">
        <f t="shared" si="358"/>
        <v>0</v>
      </c>
    </row>
    <row r="334" spans="1:54" s="109" customFormat="1" ht="33.75" hidden="1" customHeight="1" x14ac:dyDescent="0.25">
      <c r="A334" s="155" t="s">
        <v>161</v>
      </c>
      <c r="B334" s="120">
        <v>52</v>
      </c>
      <c r="C334" s="120">
        <v>0</v>
      </c>
      <c r="D334" s="143" t="s">
        <v>251</v>
      </c>
      <c r="E334" s="120">
        <v>852</v>
      </c>
      <c r="F334" s="143" t="s">
        <v>101</v>
      </c>
      <c r="G334" s="143" t="s">
        <v>56</v>
      </c>
      <c r="H334" s="143" t="s">
        <v>252</v>
      </c>
      <c r="I334" s="143"/>
      <c r="J334" s="110">
        <f t="shared" ref="J334:BB335" si="359">J335</f>
        <v>523980</v>
      </c>
      <c r="K334" s="110">
        <f t="shared" si="359"/>
        <v>332280</v>
      </c>
      <c r="L334" s="110">
        <f t="shared" si="359"/>
        <v>191700</v>
      </c>
      <c r="M334" s="110">
        <f t="shared" si="359"/>
        <v>0</v>
      </c>
      <c r="N334" s="110">
        <f t="shared" si="359"/>
        <v>0</v>
      </c>
      <c r="O334" s="110">
        <f t="shared" si="359"/>
        <v>0</v>
      </c>
      <c r="P334" s="110">
        <f t="shared" si="359"/>
        <v>0</v>
      </c>
      <c r="Q334" s="110">
        <f t="shared" si="359"/>
        <v>0</v>
      </c>
      <c r="R334" s="110">
        <f t="shared" si="359"/>
        <v>523980</v>
      </c>
      <c r="S334" s="110">
        <f t="shared" si="359"/>
        <v>332280</v>
      </c>
      <c r="T334" s="110">
        <f t="shared" si="359"/>
        <v>191700</v>
      </c>
      <c r="U334" s="110">
        <f t="shared" si="359"/>
        <v>0</v>
      </c>
      <c r="V334" s="110"/>
      <c r="W334" s="110"/>
      <c r="X334" s="110"/>
      <c r="Y334" s="110"/>
      <c r="Z334" s="110"/>
      <c r="AA334" s="110"/>
      <c r="AB334" s="110"/>
      <c r="AC334" s="110"/>
      <c r="AD334" s="110">
        <f t="shared" si="359"/>
        <v>523980</v>
      </c>
      <c r="AE334" s="110">
        <f t="shared" si="359"/>
        <v>332280</v>
      </c>
      <c r="AF334" s="110">
        <f t="shared" si="359"/>
        <v>191700</v>
      </c>
      <c r="AG334" s="110">
        <f t="shared" si="359"/>
        <v>0</v>
      </c>
      <c r="AH334" s="110">
        <f t="shared" si="359"/>
        <v>0</v>
      </c>
      <c r="AI334" s="110">
        <f t="shared" si="359"/>
        <v>0</v>
      </c>
      <c r="AJ334" s="110">
        <f t="shared" si="359"/>
        <v>0</v>
      </c>
      <c r="AK334" s="110">
        <f t="shared" si="359"/>
        <v>0</v>
      </c>
      <c r="AL334" s="110">
        <f t="shared" si="359"/>
        <v>523980</v>
      </c>
      <c r="AM334" s="110">
        <f t="shared" si="359"/>
        <v>332280</v>
      </c>
      <c r="AN334" s="110">
        <f t="shared" si="359"/>
        <v>191700</v>
      </c>
      <c r="AO334" s="110">
        <f t="shared" si="359"/>
        <v>0</v>
      </c>
      <c r="AP334" s="110"/>
      <c r="AQ334" s="110">
        <f t="shared" si="359"/>
        <v>523980</v>
      </c>
      <c r="AR334" s="110">
        <f t="shared" si="359"/>
        <v>332280</v>
      </c>
      <c r="AS334" s="110">
        <f t="shared" si="359"/>
        <v>191700</v>
      </c>
      <c r="AT334" s="110">
        <f t="shared" si="359"/>
        <v>0</v>
      </c>
      <c r="AU334" s="110">
        <f t="shared" si="359"/>
        <v>0</v>
      </c>
      <c r="AV334" s="110">
        <f t="shared" si="359"/>
        <v>0</v>
      </c>
      <c r="AW334" s="110">
        <f t="shared" si="359"/>
        <v>0</v>
      </c>
      <c r="AX334" s="110">
        <f t="shared" si="359"/>
        <v>0</v>
      </c>
      <c r="AY334" s="110">
        <f t="shared" si="359"/>
        <v>523980</v>
      </c>
      <c r="AZ334" s="110">
        <f t="shared" si="359"/>
        <v>332280</v>
      </c>
      <c r="BA334" s="110">
        <f t="shared" si="359"/>
        <v>191700</v>
      </c>
      <c r="BB334" s="110">
        <f t="shared" si="359"/>
        <v>0</v>
      </c>
    </row>
    <row r="335" spans="1:54" s="109" customFormat="1" ht="60" hidden="1" x14ac:dyDescent="0.25">
      <c r="A335" s="35" t="s">
        <v>53</v>
      </c>
      <c r="B335" s="120">
        <v>52</v>
      </c>
      <c r="C335" s="120">
        <v>0</v>
      </c>
      <c r="D335" s="143" t="s">
        <v>251</v>
      </c>
      <c r="E335" s="120">
        <v>852</v>
      </c>
      <c r="F335" s="143" t="s">
        <v>101</v>
      </c>
      <c r="G335" s="143" t="s">
        <v>56</v>
      </c>
      <c r="H335" s="143" t="s">
        <v>252</v>
      </c>
      <c r="I335" s="143" t="s">
        <v>107</v>
      </c>
      <c r="J335" s="110">
        <f t="shared" si="359"/>
        <v>523980</v>
      </c>
      <c r="K335" s="110">
        <f t="shared" si="359"/>
        <v>332280</v>
      </c>
      <c r="L335" s="110">
        <f t="shared" si="359"/>
        <v>191700</v>
      </c>
      <c r="M335" s="110">
        <f t="shared" si="359"/>
        <v>0</v>
      </c>
      <c r="N335" s="110">
        <f t="shared" si="359"/>
        <v>0</v>
      </c>
      <c r="O335" s="110">
        <f t="shared" si="359"/>
        <v>0</v>
      </c>
      <c r="P335" s="110">
        <f t="shared" si="359"/>
        <v>0</v>
      </c>
      <c r="Q335" s="110">
        <f t="shared" si="359"/>
        <v>0</v>
      </c>
      <c r="R335" s="110">
        <f t="shared" si="359"/>
        <v>523980</v>
      </c>
      <c r="S335" s="110">
        <f t="shared" si="359"/>
        <v>332280</v>
      </c>
      <c r="T335" s="110">
        <f t="shared" si="359"/>
        <v>191700</v>
      </c>
      <c r="U335" s="110">
        <f t="shared" si="359"/>
        <v>0</v>
      </c>
      <c r="V335" s="110"/>
      <c r="W335" s="110"/>
      <c r="X335" s="110"/>
      <c r="Y335" s="110"/>
      <c r="Z335" s="110"/>
      <c r="AA335" s="110"/>
      <c r="AB335" s="110"/>
      <c r="AC335" s="110"/>
      <c r="AD335" s="110">
        <f t="shared" si="359"/>
        <v>523980</v>
      </c>
      <c r="AE335" s="110">
        <f t="shared" si="359"/>
        <v>332280</v>
      </c>
      <c r="AF335" s="110">
        <f t="shared" si="359"/>
        <v>191700</v>
      </c>
      <c r="AG335" s="110">
        <f t="shared" si="359"/>
        <v>0</v>
      </c>
      <c r="AH335" s="110">
        <f t="shared" si="359"/>
        <v>0</v>
      </c>
      <c r="AI335" s="110">
        <f t="shared" si="359"/>
        <v>0</v>
      </c>
      <c r="AJ335" s="110">
        <f t="shared" si="359"/>
        <v>0</v>
      </c>
      <c r="AK335" s="110">
        <f t="shared" si="359"/>
        <v>0</v>
      </c>
      <c r="AL335" s="110">
        <f t="shared" si="359"/>
        <v>523980</v>
      </c>
      <c r="AM335" s="110">
        <f t="shared" si="359"/>
        <v>332280</v>
      </c>
      <c r="AN335" s="110">
        <f t="shared" si="359"/>
        <v>191700</v>
      </c>
      <c r="AO335" s="110">
        <f t="shared" si="359"/>
        <v>0</v>
      </c>
      <c r="AP335" s="110"/>
      <c r="AQ335" s="110">
        <f t="shared" si="359"/>
        <v>523980</v>
      </c>
      <c r="AR335" s="110">
        <f t="shared" si="359"/>
        <v>332280</v>
      </c>
      <c r="AS335" s="110">
        <f t="shared" si="359"/>
        <v>191700</v>
      </c>
      <c r="AT335" s="110">
        <f t="shared" si="359"/>
        <v>0</v>
      </c>
      <c r="AU335" s="110">
        <f t="shared" si="359"/>
        <v>0</v>
      </c>
      <c r="AV335" s="110">
        <f t="shared" si="359"/>
        <v>0</v>
      </c>
      <c r="AW335" s="110">
        <f t="shared" si="359"/>
        <v>0</v>
      </c>
      <c r="AX335" s="110">
        <f t="shared" si="359"/>
        <v>0</v>
      </c>
      <c r="AY335" s="110">
        <f t="shared" si="359"/>
        <v>523980</v>
      </c>
      <c r="AZ335" s="110">
        <f t="shared" si="359"/>
        <v>332280</v>
      </c>
      <c r="BA335" s="110">
        <f t="shared" si="359"/>
        <v>191700</v>
      </c>
      <c r="BB335" s="110">
        <f t="shared" si="359"/>
        <v>0</v>
      </c>
    </row>
    <row r="336" spans="1:54" s="109" customFormat="1" ht="19.5" hidden="1" customHeight="1" x14ac:dyDescent="0.25">
      <c r="A336" s="35" t="s">
        <v>108</v>
      </c>
      <c r="B336" s="120">
        <v>52</v>
      </c>
      <c r="C336" s="120">
        <v>0</v>
      </c>
      <c r="D336" s="143" t="s">
        <v>251</v>
      </c>
      <c r="E336" s="120">
        <v>852</v>
      </c>
      <c r="F336" s="143" t="s">
        <v>101</v>
      </c>
      <c r="G336" s="143" t="s">
        <v>56</v>
      </c>
      <c r="H336" s="143" t="s">
        <v>252</v>
      </c>
      <c r="I336" s="143" t="s">
        <v>109</v>
      </c>
      <c r="J336" s="110">
        <f>'6.ВС'!J281</f>
        <v>523980</v>
      </c>
      <c r="K336" s="110">
        <f>'6.ВС'!K281</f>
        <v>332280</v>
      </c>
      <c r="L336" s="110">
        <f>'6.ВС'!L281</f>
        <v>191700</v>
      </c>
      <c r="M336" s="110">
        <f>'6.ВС'!M281</f>
        <v>0</v>
      </c>
      <c r="N336" s="110">
        <f>'6.ВС'!N281</f>
        <v>0</v>
      </c>
      <c r="O336" s="110">
        <f>'6.ВС'!O281</f>
        <v>0</v>
      </c>
      <c r="P336" s="110">
        <f>'6.ВС'!P281</f>
        <v>0</v>
      </c>
      <c r="Q336" s="110">
        <f>'6.ВС'!Q281</f>
        <v>0</v>
      </c>
      <c r="R336" s="110">
        <f>'6.ВС'!R281</f>
        <v>523980</v>
      </c>
      <c r="S336" s="110">
        <f>'6.ВС'!S281</f>
        <v>332280</v>
      </c>
      <c r="T336" s="110">
        <f>'6.ВС'!T281</f>
        <v>191700</v>
      </c>
      <c r="U336" s="110">
        <f>'6.ВС'!U281</f>
        <v>0</v>
      </c>
      <c r="V336" s="110"/>
      <c r="W336" s="110"/>
      <c r="X336" s="110"/>
      <c r="Y336" s="110"/>
      <c r="Z336" s="110"/>
      <c r="AA336" s="110"/>
      <c r="AB336" s="110"/>
      <c r="AC336" s="110"/>
      <c r="AD336" s="110">
        <f>'6.ВС'!AE281</f>
        <v>523980</v>
      </c>
      <c r="AE336" s="110">
        <f>'6.ВС'!AF281</f>
        <v>332280</v>
      </c>
      <c r="AF336" s="110">
        <f>'6.ВС'!AG281</f>
        <v>191700</v>
      </c>
      <c r="AG336" s="110">
        <f>'6.ВС'!AH281</f>
        <v>0</v>
      </c>
      <c r="AH336" s="110">
        <f>'6.ВС'!AI281</f>
        <v>0</v>
      </c>
      <c r="AI336" s="110">
        <f>'6.ВС'!AJ281</f>
        <v>0</v>
      </c>
      <c r="AJ336" s="110">
        <f>'6.ВС'!AK281</f>
        <v>0</v>
      </c>
      <c r="AK336" s="110">
        <f>'6.ВС'!AL281</f>
        <v>0</v>
      </c>
      <c r="AL336" s="110">
        <f>'6.ВС'!AM281</f>
        <v>523980</v>
      </c>
      <c r="AM336" s="110">
        <f>'6.ВС'!AN281</f>
        <v>332280</v>
      </c>
      <c r="AN336" s="110">
        <f>'6.ВС'!AO281</f>
        <v>191700</v>
      </c>
      <c r="AO336" s="110">
        <f>'6.ВС'!AP281</f>
        <v>0</v>
      </c>
      <c r="AP336" s="110"/>
      <c r="AQ336" s="110">
        <f>'6.ВС'!AR281</f>
        <v>523980</v>
      </c>
      <c r="AR336" s="110">
        <f>'6.ВС'!AS281</f>
        <v>332280</v>
      </c>
      <c r="AS336" s="110">
        <f>'6.ВС'!AT281</f>
        <v>191700</v>
      </c>
      <c r="AT336" s="110">
        <f>'6.ВС'!AU281</f>
        <v>0</v>
      </c>
      <c r="AU336" s="110">
        <f>'6.ВС'!AV281</f>
        <v>0</v>
      </c>
      <c r="AV336" s="110">
        <f>'6.ВС'!AW281</f>
        <v>0</v>
      </c>
      <c r="AW336" s="110">
        <f>'6.ВС'!AX281</f>
        <v>0</v>
      </c>
      <c r="AX336" s="110">
        <f>'6.ВС'!AY281</f>
        <v>0</v>
      </c>
      <c r="AY336" s="110">
        <f>'6.ВС'!AZ281</f>
        <v>523980</v>
      </c>
      <c r="AZ336" s="110">
        <f>'6.ВС'!BA281</f>
        <v>332280</v>
      </c>
      <c r="BA336" s="110">
        <f>'6.ВС'!BB281</f>
        <v>191700</v>
      </c>
      <c r="BB336" s="110">
        <f>'6.ВС'!BC281</f>
        <v>0</v>
      </c>
    </row>
    <row r="337" spans="1:54" s="109" customFormat="1" ht="61.5" customHeight="1" x14ac:dyDescent="0.25">
      <c r="A337" s="158" t="s">
        <v>374</v>
      </c>
      <c r="B337" s="11">
        <v>53</v>
      </c>
      <c r="C337" s="120"/>
      <c r="D337" s="90"/>
      <c r="E337" s="11"/>
      <c r="F337" s="90"/>
      <c r="G337" s="90"/>
      <c r="H337" s="90"/>
      <c r="I337" s="25"/>
      <c r="J337" s="26">
        <f>J338+J348</f>
        <v>8369500</v>
      </c>
      <c r="K337" s="26">
        <f t="shared" ref="K337:M337" si="360">K338+K348</f>
        <v>763000</v>
      </c>
      <c r="L337" s="26">
        <f t="shared" si="360"/>
        <v>7604100</v>
      </c>
      <c r="M337" s="26">
        <f t="shared" si="360"/>
        <v>2400</v>
      </c>
      <c r="N337" s="26">
        <f>N338+N348</f>
        <v>315600</v>
      </c>
      <c r="O337" s="26">
        <f t="shared" ref="O337" si="361">O338+O348</f>
        <v>0</v>
      </c>
      <c r="P337" s="26">
        <f t="shared" ref="P337" si="362">P338+P348</f>
        <v>315600</v>
      </c>
      <c r="Q337" s="26">
        <f t="shared" ref="Q337" si="363">Q338+Q348</f>
        <v>0</v>
      </c>
      <c r="R337" s="26">
        <f>R338+R348</f>
        <v>8685100</v>
      </c>
      <c r="S337" s="26">
        <f t="shared" ref="S337" si="364">S338+S348</f>
        <v>763000</v>
      </c>
      <c r="T337" s="26">
        <f t="shared" ref="T337" si="365">T338+T348</f>
        <v>7919700</v>
      </c>
      <c r="U337" s="26">
        <f t="shared" ref="U337" si="366">U338+U348</f>
        <v>2400</v>
      </c>
      <c r="V337" s="26"/>
      <c r="W337" s="26"/>
      <c r="X337" s="26"/>
      <c r="Y337" s="26"/>
      <c r="Z337" s="26"/>
      <c r="AA337" s="26"/>
      <c r="AB337" s="26"/>
      <c r="AC337" s="26"/>
      <c r="AD337" s="26">
        <f>AD338+AD348</f>
        <v>8369500</v>
      </c>
      <c r="AE337" s="26">
        <f t="shared" ref="AE337:AG337" si="367">AE338+AE348</f>
        <v>763000</v>
      </c>
      <c r="AF337" s="26">
        <f t="shared" si="367"/>
        <v>7604100</v>
      </c>
      <c r="AG337" s="26">
        <f t="shared" si="367"/>
        <v>2400</v>
      </c>
      <c r="AH337" s="26">
        <f>AH338+AH348</f>
        <v>0</v>
      </c>
      <c r="AI337" s="26">
        <f t="shared" ref="AI337:AK337" si="368">AI338+AI348</f>
        <v>0</v>
      </c>
      <c r="AJ337" s="26">
        <f t="shared" si="368"/>
        <v>0</v>
      </c>
      <c r="AK337" s="26">
        <f t="shared" si="368"/>
        <v>0</v>
      </c>
      <c r="AL337" s="26">
        <f>AL338+AL348</f>
        <v>8369500</v>
      </c>
      <c r="AM337" s="26">
        <f t="shared" ref="AM337:AO337" si="369">AM338+AM348</f>
        <v>763000</v>
      </c>
      <c r="AN337" s="26">
        <f t="shared" si="369"/>
        <v>7604100</v>
      </c>
      <c r="AO337" s="26">
        <f t="shared" si="369"/>
        <v>2400</v>
      </c>
      <c r="AP337" s="26"/>
      <c r="AQ337" s="26">
        <f>AQ338+AQ348</f>
        <v>8369500</v>
      </c>
      <c r="AR337" s="26">
        <f t="shared" ref="AR337:AT337" si="370">AR338+AR348</f>
        <v>763000</v>
      </c>
      <c r="AS337" s="26">
        <f t="shared" si="370"/>
        <v>7604100</v>
      </c>
      <c r="AT337" s="26">
        <f t="shared" si="370"/>
        <v>2400</v>
      </c>
      <c r="AU337" s="26">
        <f>AU338+AU348</f>
        <v>0</v>
      </c>
      <c r="AV337" s="26">
        <f t="shared" ref="AV337:AX337" si="371">AV338+AV348</f>
        <v>0</v>
      </c>
      <c r="AW337" s="26">
        <f t="shared" si="371"/>
        <v>0</v>
      </c>
      <c r="AX337" s="26">
        <f t="shared" si="371"/>
        <v>0</v>
      </c>
      <c r="AY337" s="26">
        <f>AY338+AY348</f>
        <v>8369500</v>
      </c>
      <c r="AZ337" s="26">
        <f t="shared" ref="AZ337:BB337" si="372">AZ338+AZ348</f>
        <v>763000</v>
      </c>
      <c r="BA337" s="26">
        <f t="shared" si="372"/>
        <v>7604100</v>
      </c>
      <c r="BB337" s="26">
        <f t="shared" si="372"/>
        <v>2400</v>
      </c>
    </row>
    <row r="338" spans="1:54" s="109" customFormat="1" ht="85.5" x14ac:dyDescent="0.25">
      <c r="A338" s="158" t="s">
        <v>253</v>
      </c>
      <c r="B338" s="11">
        <v>53</v>
      </c>
      <c r="C338" s="120">
        <v>0</v>
      </c>
      <c r="D338" s="90" t="s">
        <v>139</v>
      </c>
      <c r="E338" s="11"/>
      <c r="F338" s="90"/>
      <c r="G338" s="90"/>
      <c r="H338" s="90"/>
      <c r="I338" s="25"/>
      <c r="J338" s="26">
        <f t="shared" ref="J338:BB338" si="373">J339</f>
        <v>5606500</v>
      </c>
      <c r="K338" s="26">
        <f t="shared" si="373"/>
        <v>0</v>
      </c>
      <c r="L338" s="26">
        <f t="shared" si="373"/>
        <v>5604100</v>
      </c>
      <c r="M338" s="26">
        <f t="shared" si="373"/>
        <v>2400</v>
      </c>
      <c r="N338" s="26">
        <f t="shared" si="373"/>
        <v>15600</v>
      </c>
      <c r="O338" s="26">
        <f t="shared" si="373"/>
        <v>0</v>
      </c>
      <c r="P338" s="26">
        <f t="shared" si="373"/>
        <v>15600</v>
      </c>
      <c r="Q338" s="26">
        <f t="shared" si="373"/>
        <v>0</v>
      </c>
      <c r="R338" s="26">
        <f t="shared" si="373"/>
        <v>5622100</v>
      </c>
      <c r="S338" s="26">
        <f t="shared" si="373"/>
        <v>0</v>
      </c>
      <c r="T338" s="26">
        <f t="shared" si="373"/>
        <v>5619700</v>
      </c>
      <c r="U338" s="26">
        <f t="shared" si="373"/>
        <v>2400</v>
      </c>
      <c r="V338" s="26"/>
      <c r="W338" s="26"/>
      <c r="X338" s="26"/>
      <c r="Y338" s="26"/>
      <c r="Z338" s="26"/>
      <c r="AA338" s="26"/>
      <c r="AB338" s="26"/>
      <c r="AC338" s="26"/>
      <c r="AD338" s="26">
        <f t="shared" si="373"/>
        <v>5606500</v>
      </c>
      <c r="AE338" s="26">
        <f t="shared" si="373"/>
        <v>0</v>
      </c>
      <c r="AF338" s="26">
        <f t="shared" si="373"/>
        <v>5604100</v>
      </c>
      <c r="AG338" s="26">
        <f t="shared" si="373"/>
        <v>2400</v>
      </c>
      <c r="AH338" s="26">
        <f t="shared" si="373"/>
        <v>0</v>
      </c>
      <c r="AI338" s="26">
        <f t="shared" si="373"/>
        <v>0</v>
      </c>
      <c r="AJ338" s="26">
        <f t="shared" si="373"/>
        <v>0</v>
      </c>
      <c r="AK338" s="26">
        <f t="shared" si="373"/>
        <v>0</v>
      </c>
      <c r="AL338" s="26">
        <f t="shared" si="373"/>
        <v>5606500</v>
      </c>
      <c r="AM338" s="26">
        <f t="shared" si="373"/>
        <v>0</v>
      </c>
      <c r="AN338" s="26">
        <f t="shared" si="373"/>
        <v>5604100</v>
      </c>
      <c r="AO338" s="26">
        <f t="shared" si="373"/>
        <v>2400</v>
      </c>
      <c r="AP338" s="26"/>
      <c r="AQ338" s="26">
        <f t="shared" si="373"/>
        <v>5606500</v>
      </c>
      <c r="AR338" s="26">
        <f t="shared" si="373"/>
        <v>0</v>
      </c>
      <c r="AS338" s="26">
        <f t="shared" si="373"/>
        <v>5604100</v>
      </c>
      <c r="AT338" s="26">
        <f t="shared" si="373"/>
        <v>2400</v>
      </c>
      <c r="AU338" s="26">
        <f t="shared" si="373"/>
        <v>0</v>
      </c>
      <c r="AV338" s="26">
        <f t="shared" si="373"/>
        <v>0</v>
      </c>
      <c r="AW338" s="26">
        <f t="shared" si="373"/>
        <v>0</v>
      </c>
      <c r="AX338" s="26">
        <f t="shared" si="373"/>
        <v>0</v>
      </c>
      <c r="AY338" s="26">
        <f t="shared" si="373"/>
        <v>5606500</v>
      </c>
      <c r="AZ338" s="26">
        <f t="shared" si="373"/>
        <v>0</v>
      </c>
      <c r="BA338" s="26">
        <f t="shared" si="373"/>
        <v>5604100</v>
      </c>
      <c r="BB338" s="26">
        <f t="shared" si="373"/>
        <v>2400</v>
      </c>
    </row>
    <row r="339" spans="1:54" s="109" customFormat="1" ht="42.75" x14ac:dyDescent="0.25">
      <c r="A339" s="158" t="s">
        <v>179</v>
      </c>
      <c r="B339" s="11">
        <v>53</v>
      </c>
      <c r="C339" s="11">
        <v>0</v>
      </c>
      <c r="D339" s="143" t="s">
        <v>139</v>
      </c>
      <c r="E339" s="11">
        <v>853</v>
      </c>
      <c r="F339" s="143"/>
      <c r="G339" s="143"/>
      <c r="H339" s="143"/>
      <c r="I339" s="143"/>
      <c r="J339" s="26">
        <f>J340+J345</f>
        <v>5606500</v>
      </c>
      <c r="K339" s="26">
        <f t="shared" ref="K339:M339" si="374">K340+K345</f>
        <v>0</v>
      </c>
      <c r="L339" s="26">
        <f t="shared" si="374"/>
        <v>5604100</v>
      </c>
      <c r="M339" s="26">
        <f t="shared" si="374"/>
        <v>2400</v>
      </c>
      <c r="N339" s="26">
        <f>N340+N345</f>
        <v>15600</v>
      </c>
      <c r="O339" s="26">
        <f t="shared" ref="O339" si="375">O340+O345</f>
        <v>0</v>
      </c>
      <c r="P339" s="26">
        <f t="shared" ref="P339" si="376">P340+P345</f>
        <v>15600</v>
      </c>
      <c r="Q339" s="26">
        <f t="shared" ref="Q339" si="377">Q340+Q345</f>
        <v>0</v>
      </c>
      <c r="R339" s="26">
        <f>R340+R345</f>
        <v>5622100</v>
      </c>
      <c r="S339" s="26">
        <f t="shared" ref="S339" si="378">S340+S345</f>
        <v>0</v>
      </c>
      <c r="T339" s="26">
        <f t="shared" ref="T339" si="379">T340+T345</f>
        <v>5619700</v>
      </c>
      <c r="U339" s="26">
        <f t="shared" ref="U339" si="380">U340+U345</f>
        <v>2400</v>
      </c>
      <c r="V339" s="26"/>
      <c r="W339" s="26"/>
      <c r="X339" s="26"/>
      <c r="Y339" s="26"/>
      <c r="Z339" s="26"/>
      <c r="AA339" s="26"/>
      <c r="AB339" s="26"/>
      <c r="AC339" s="26"/>
      <c r="AD339" s="26">
        <f>AD340+AD345</f>
        <v>5606500</v>
      </c>
      <c r="AE339" s="26">
        <f t="shared" ref="AE339:AG339" si="381">AE340+AE345</f>
        <v>0</v>
      </c>
      <c r="AF339" s="26">
        <f t="shared" si="381"/>
        <v>5604100</v>
      </c>
      <c r="AG339" s="26">
        <f t="shared" si="381"/>
        <v>2400</v>
      </c>
      <c r="AH339" s="26">
        <f>AH340+AH345</f>
        <v>0</v>
      </c>
      <c r="AI339" s="26">
        <f t="shared" ref="AI339:AK339" si="382">AI340+AI345</f>
        <v>0</v>
      </c>
      <c r="AJ339" s="26">
        <f t="shared" si="382"/>
        <v>0</v>
      </c>
      <c r="AK339" s="26">
        <f t="shared" si="382"/>
        <v>0</v>
      </c>
      <c r="AL339" s="26">
        <f>AL340+AL345</f>
        <v>5606500</v>
      </c>
      <c r="AM339" s="26">
        <f t="shared" ref="AM339:AO339" si="383">AM340+AM345</f>
        <v>0</v>
      </c>
      <c r="AN339" s="26">
        <f t="shared" si="383"/>
        <v>5604100</v>
      </c>
      <c r="AO339" s="26">
        <f t="shared" si="383"/>
        <v>2400</v>
      </c>
      <c r="AP339" s="26"/>
      <c r="AQ339" s="26">
        <f>AQ340+AQ345</f>
        <v>5606500</v>
      </c>
      <c r="AR339" s="26">
        <f t="shared" ref="AR339:AT339" si="384">AR340+AR345</f>
        <v>0</v>
      </c>
      <c r="AS339" s="26">
        <f t="shared" si="384"/>
        <v>5604100</v>
      </c>
      <c r="AT339" s="26">
        <f t="shared" si="384"/>
        <v>2400</v>
      </c>
      <c r="AU339" s="26">
        <f>AU340+AU345</f>
        <v>0</v>
      </c>
      <c r="AV339" s="26">
        <f t="shared" ref="AV339:AX339" si="385">AV340+AV345</f>
        <v>0</v>
      </c>
      <c r="AW339" s="26">
        <f t="shared" si="385"/>
        <v>0</v>
      </c>
      <c r="AX339" s="26">
        <f t="shared" si="385"/>
        <v>0</v>
      </c>
      <c r="AY339" s="26">
        <f>AY340+AY345</f>
        <v>5606500</v>
      </c>
      <c r="AZ339" s="26">
        <f t="shared" ref="AZ339:BB339" si="386">AZ340+AZ345</f>
        <v>0</v>
      </c>
      <c r="BA339" s="26">
        <f t="shared" si="386"/>
        <v>5604100</v>
      </c>
      <c r="BB339" s="26">
        <f t="shared" si="386"/>
        <v>2400</v>
      </c>
    </row>
    <row r="340" spans="1:54" s="109" customFormat="1" ht="50.25" customHeight="1" x14ac:dyDescent="0.25">
      <c r="A340" s="155" t="s">
        <v>20</v>
      </c>
      <c r="B340" s="120">
        <v>53</v>
      </c>
      <c r="C340" s="120">
        <v>0</v>
      </c>
      <c r="D340" s="143" t="s">
        <v>139</v>
      </c>
      <c r="E340" s="36">
        <v>853</v>
      </c>
      <c r="F340" s="143" t="s">
        <v>17</v>
      </c>
      <c r="G340" s="143" t="s">
        <v>135</v>
      </c>
      <c r="H340" s="143" t="s">
        <v>259</v>
      </c>
      <c r="I340" s="143"/>
      <c r="J340" s="110">
        <f>J341+J343</f>
        <v>5604100</v>
      </c>
      <c r="K340" s="110">
        <f t="shared" ref="K340:M340" si="387">K341+K343</f>
        <v>0</v>
      </c>
      <c r="L340" s="110">
        <f t="shared" si="387"/>
        <v>5604100</v>
      </c>
      <c r="M340" s="110">
        <f t="shared" si="387"/>
        <v>0</v>
      </c>
      <c r="N340" s="110">
        <f>N341+N343</f>
        <v>15600</v>
      </c>
      <c r="O340" s="110">
        <f t="shared" ref="O340" si="388">O341+O343</f>
        <v>0</v>
      </c>
      <c r="P340" s="110">
        <f t="shared" ref="P340" si="389">P341+P343</f>
        <v>15600</v>
      </c>
      <c r="Q340" s="110">
        <f t="shared" ref="Q340" si="390">Q341+Q343</f>
        <v>0</v>
      </c>
      <c r="R340" s="110">
        <f>R341+R343</f>
        <v>5619700</v>
      </c>
      <c r="S340" s="110">
        <f t="shared" ref="S340" si="391">S341+S343</f>
        <v>0</v>
      </c>
      <c r="T340" s="110">
        <f t="shared" ref="T340" si="392">T341+T343</f>
        <v>5619700</v>
      </c>
      <c r="U340" s="110">
        <f t="shared" ref="U340" si="393">U341+U343</f>
        <v>0</v>
      </c>
      <c r="V340" s="110"/>
      <c r="W340" s="110"/>
      <c r="X340" s="110"/>
      <c r="Y340" s="110"/>
      <c r="Z340" s="110"/>
      <c r="AA340" s="110"/>
      <c r="AB340" s="110"/>
      <c r="AC340" s="110"/>
      <c r="AD340" s="110">
        <f t="shared" ref="AD340:AQ340" si="394">AD341+AD343</f>
        <v>5604100</v>
      </c>
      <c r="AE340" s="110">
        <f t="shared" ref="AE340:AG340" si="395">AE341+AE343</f>
        <v>0</v>
      </c>
      <c r="AF340" s="110">
        <f t="shared" si="395"/>
        <v>5604100</v>
      </c>
      <c r="AG340" s="110">
        <f t="shared" si="395"/>
        <v>0</v>
      </c>
      <c r="AH340" s="110">
        <f>AH341+AH343</f>
        <v>0</v>
      </c>
      <c r="AI340" s="110">
        <f t="shared" ref="AI340:AK340" si="396">AI341+AI343</f>
        <v>0</v>
      </c>
      <c r="AJ340" s="110">
        <f t="shared" si="396"/>
        <v>0</v>
      </c>
      <c r="AK340" s="110">
        <f t="shared" si="396"/>
        <v>0</v>
      </c>
      <c r="AL340" s="110">
        <f>AL341+AL343</f>
        <v>5604100</v>
      </c>
      <c r="AM340" s="110">
        <f t="shared" ref="AM340:AO340" si="397">AM341+AM343</f>
        <v>0</v>
      </c>
      <c r="AN340" s="110">
        <f t="shared" si="397"/>
        <v>5604100</v>
      </c>
      <c r="AO340" s="110">
        <f t="shared" si="397"/>
        <v>0</v>
      </c>
      <c r="AP340" s="110"/>
      <c r="AQ340" s="110">
        <f t="shared" si="394"/>
        <v>5604100</v>
      </c>
      <c r="AR340" s="110">
        <f t="shared" ref="AR340:AT340" si="398">AR341+AR343</f>
        <v>0</v>
      </c>
      <c r="AS340" s="110">
        <f t="shared" si="398"/>
        <v>5604100</v>
      </c>
      <c r="AT340" s="110">
        <f t="shared" si="398"/>
        <v>0</v>
      </c>
      <c r="AU340" s="110">
        <f>AU341+AU343</f>
        <v>0</v>
      </c>
      <c r="AV340" s="110">
        <f t="shared" ref="AV340:AX340" si="399">AV341+AV343</f>
        <v>0</v>
      </c>
      <c r="AW340" s="110">
        <f t="shared" si="399"/>
        <v>0</v>
      </c>
      <c r="AX340" s="110">
        <f t="shared" si="399"/>
        <v>0</v>
      </c>
      <c r="AY340" s="110">
        <f>AY341+AY343</f>
        <v>5604100</v>
      </c>
      <c r="AZ340" s="110">
        <f t="shared" ref="AZ340:BB340" si="400">AZ341+AZ343</f>
        <v>0</v>
      </c>
      <c r="BA340" s="110">
        <f t="shared" si="400"/>
        <v>5604100</v>
      </c>
      <c r="BB340" s="110">
        <f t="shared" si="400"/>
        <v>0</v>
      </c>
    </row>
    <row r="341" spans="1:54" s="109" customFormat="1" ht="126.75" hidden="1" customHeight="1" x14ac:dyDescent="0.25">
      <c r="A341" s="111" t="s">
        <v>16</v>
      </c>
      <c r="B341" s="120">
        <v>53</v>
      </c>
      <c r="C341" s="120">
        <v>0</v>
      </c>
      <c r="D341" s="143" t="s">
        <v>139</v>
      </c>
      <c r="E341" s="36">
        <v>853</v>
      </c>
      <c r="F341" s="143" t="s">
        <v>11</v>
      </c>
      <c r="G341" s="143" t="s">
        <v>135</v>
      </c>
      <c r="H341" s="143" t="s">
        <v>259</v>
      </c>
      <c r="I341" s="143" t="s">
        <v>18</v>
      </c>
      <c r="J341" s="110">
        <f t="shared" ref="J341:BB341" si="401">J342</f>
        <v>5302900</v>
      </c>
      <c r="K341" s="110">
        <f t="shared" si="401"/>
        <v>0</v>
      </c>
      <c r="L341" s="110">
        <f t="shared" si="401"/>
        <v>5302900</v>
      </c>
      <c r="M341" s="110">
        <f t="shared" si="401"/>
        <v>0</v>
      </c>
      <c r="N341" s="110">
        <f t="shared" si="401"/>
        <v>0</v>
      </c>
      <c r="O341" s="110">
        <f t="shared" si="401"/>
        <v>0</v>
      </c>
      <c r="P341" s="110">
        <f t="shared" si="401"/>
        <v>0</v>
      </c>
      <c r="Q341" s="110">
        <f t="shared" si="401"/>
        <v>0</v>
      </c>
      <c r="R341" s="110">
        <f t="shared" si="401"/>
        <v>5302900</v>
      </c>
      <c r="S341" s="110">
        <f t="shared" si="401"/>
        <v>0</v>
      </c>
      <c r="T341" s="110">
        <f t="shared" si="401"/>
        <v>5302900</v>
      </c>
      <c r="U341" s="110">
        <f t="shared" si="401"/>
        <v>0</v>
      </c>
      <c r="V341" s="110"/>
      <c r="W341" s="110"/>
      <c r="X341" s="110"/>
      <c r="Y341" s="110"/>
      <c r="Z341" s="110"/>
      <c r="AA341" s="110"/>
      <c r="AB341" s="110"/>
      <c r="AC341" s="110"/>
      <c r="AD341" s="110">
        <f t="shared" si="401"/>
        <v>5302900</v>
      </c>
      <c r="AE341" s="110">
        <f t="shared" si="401"/>
        <v>0</v>
      </c>
      <c r="AF341" s="110">
        <f t="shared" si="401"/>
        <v>5302900</v>
      </c>
      <c r="AG341" s="110">
        <f t="shared" si="401"/>
        <v>0</v>
      </c>
      <c r="AH341" s="110">
        <f t="shared" si="401"/>
        <v>0</v>
      </c>
      <c r="AI341" s="110">
        <f t="shared" si="401"/>
        <v>0</v>
      </c>
      <c r="AJ341" s="110">
        <f t="shared" si="401"/>
        <v>0</v>
      </c>
      <c r="AK341" s="110">
        <f t="shared" si="401"/>
        <v>0</v>
      </c>
      <c r="AL341" s="110">
        <f t="shared" si="401"/>
        <v>5302900</v>
      </c>
      <c r="AM341" s="110">
        <f t="shared" si="401"/>
        <v>0</v>
      </c>
      <c r="AN341" s="110">
        <f t="shared" si="401"/>
        <v>5302900</v>
      </c>
      <c r="AO341" s="110">
        <f t="shared" si="401"/>
        <v>0</v>
      </c>
      <c r="AP341" s="110"/>
      <c r="AQ341" s="110">
        <f t="shared" si="401"/>
        <v>5302900</v>
      </c>
      <c r="AR341" s="110">
        <f t="shared" si="401"/>
        <v>0</v>
      </c>
      <c r="AS341" s="110">
        <f t="shared" si="401"/>
        <v>5302900</v>
      </c>
      <c r="AT341" s="110">
        <f t="shared" si="401"/>
        <v>0</v>
      </c>
      <c r="AU341" s="110">
        <f t="shared" si="401"/>
        <v>0</v>
      </c>
      <c r="AV341" s="110">
        <f t="shared" si="401"/>
        <v>0</v>
      </c>
      <c r="AW341" s="110">
        <f t="shared" si="401"/>
        <v>0</v>
      </c>
      <c r="AX341" s="110">
        <f t="shared" si="401"/>
        <v>0</v>
      </c>
      <c r="AY341" s="110">
        <f t="shared" si="401"/>
        <v>5302900</v>
      </c>
      <c r="AZ341" s="110">
        <f t="shared" si="401"/>
        <v>0</v>
      </c>
      <c r="BA341" s="110">
        <f t="shared" si="401"/>
        <v>5302900</v>
      </c>
      <c r="BB341" s="110">
        <f t="shared" si="401"/>
        <v>0</v>
      </c>
    </row>
    <row r="342" spans="1:54" s="109" customFormat="1" ht="45" hidden="1" x14ac:dyDescent="0.25">
      <c r="A342" s="111" t="s">
        <v>8</v>
      </c>
      <c r="B342" s="120">
        <v>53</v>
      </c>
      <c r="C342" s="120">
        <v>0</v>
      </c>
      <c r="D342" s="143" t="s">
        <v>139</v>
      </c>
      <c r="E342" s="36">
        <v>853</v>
      </c>
      <c r="F342" s="143" t="s">
        <v>11</v>
      </c>
      <c r="G342" s="143" t="s">
        <v>135</v>
      </c>
      <c r="H342" s="143" t="s">
        <v>259</v>
      </c>
      <c r="I342" s="143" t="s">
        <v>19</v>
      </c>
      <c r="J342" s="110">
        <f>'6.ВС'!J345</f>
        <v>5302900</v>
      </c>
      <c r="K342" s="110">
        <f>'6.ВС'!K345</f>
        <v>0</v>
      </c>
      <c r="L342" s="110">
        <f>'6.ВС'!L345</f>
        <v>5302900</v>
      </c>
      <c r="M342" s="110">
        <f>'6.ВС'!M345</f>
        <v>0</v>
      </c>
      <c r="N342" s="110">
        <f>'6.ВС'!N345</f>
        <v>0</v>
      </c>
      <c r="O342" s="110">
        <f>'6.ВС'!O345</f>
        <v>0</v>
      </c>
      <c r="P342" s="110">
        <f>'6.ВС'!P345</f>
        <v>0</v>
      </c>
      <c r="Q342" s="110">
        <f>'6.ВС'!Q345</f>
        <v>0</v>
      </c>
      <c r="R342" s="110">
        <f>'6.ВС'!R345</f>
        <v>5302900</v>
      </c>
      <c r="S342" s="110">
        <f>'6.ВС'!S345</f>
        <v>0</v>
      </c>
      <c r="T342" s="110">
        <f>'6.ВС'!T345</f>
        <v>5302900</v>
      </c>
      <c r="U342" s="110">
        <f>'6.ВС'!U345</f>
        <v>0</v>
      </c>
      <c r="V342" s="110"/>
      <c r="W342" s="110"/>
      <c r="X342" s="110"/>
      <c r="Y342" s="110"/>
      <c r="Z342" s="110"/>
      <c r="AA342" s="110"/>
      <c r="AB342" s="110"/>
      <c r="AC342" s="110"/>
      <c r="AD342" s="110">
        <f>'6.ВС'!AE345</f>
        <v>5302900</v>
      </c>
      <c r="AE342" s="110">
        <f>'6.ВС'!AF345</f>
        <v>0</v>
      </c>
      <c r="AF342" s="110">
        <f>'6.ВС'!AG345</f>
        <v>5302900</v>
      </c>
      <c r="AG342" s="110">
        <f>'6.ВС'!AH345</f>
        <v>0</v>
      </c>
      <c r="AH342" s="110">
        <f>'6.ВС'!AI345</f>
        <v>0</v>
      </c>
      <c r="AI342" s="110">
        <f>'6.ВС'!AJ345</f>
        <v>0</v>
      </c>
      <c r="AJ342" s="110">
        <f>'6.ВС'!AK345</f>
        <v>0</v>
      </c>
      <c r="AK342" s="110">
        <f>'6.ВС'!AL345</f>
        <v>0</v>
      </c>
      <c r="AL342" s="110">
        <f>'6.ВС'!AM345</f>
        <v>5302900</v>
      </c>
      <c r="AM342" s="110">
        <f>'6.ВС'!AN345</f>
        <v>0</v>
      </c>
      <c r="AN342" s="110">
        <f>'6.ВС'!AO345</f>
        <v>5302900</v>
      </c>
      <c r="AO342" s="110">
        <f>'6.ВС'!AP345</f>
        <v>0</v>
      </c>
      <c r="AP342" s="110"/>
      <c r="AQ342" s="110">
        <f>'6.ВС'!AR345</f>
        <v>5302900</v>
      </c>
      <c r="AR342" s="110">
        <f>'6.ВС'!AS345</f>
        <v>0</v>
      </c>
      <c r="AS342" s="110">
        <f>'6.ВС'!AT345</f>
        <v>5302900</v>
      </c>
      <c r="AT342" s="110">
        <f>'6.ВС'!AU345</f>
        <v>0</v>
      </c>
      <c r="AU342" s="110">
        <f>'6.ВС'!AV345</f>
        <v>0</v>
      </c>
      <c r="AV342" s="110">
        <f>'6.ВС'!AW345</f>
        <v>0</v>
      </c>
      <c r="AW342" s="110">
        <f>'6.ВС'!AX345</f>
        <v>0</v>
      </c>
      <c r="AX342" s="110">
        <f>'6.ВС'!AY345</f>
        <v>0</v>
      </c>
      <c r="AY342" s="110">
        <f>'6.ВС'!AZ345</f>
        <v>5302900</v>
      </c>
      <c r="AZ342" s="110">
        <f>'6.ВС'!BA345</f>
        <v>0</v>
      </c>
      <c r="BA342" s="110">
        <f>'6.ВС'!BB345</f>
        <v>5302900</v>
      </c>
      <c r="BB342" s="110">
        <f>'6.ВС'!BC345</f>
        <v>0</v>
      </c>
    </row>
    <row r="343" spans="1:54" s="150" customFormat="1" ht="46.5" customHeight="1" x14ac:dyDescent="0.25">
      <c r="A343" s="35" t="s">
        <v>22</v>
      </c>
      <c r="B343" s="120">
        <v>53</v>
      </c>
      <c r="C343" s="120">
        <v>0</v>
      </c>
      <c r="D343" s="143" t="s">
        <v>139</v>
      </c>
      <c r="E343" s="36">
        <v>853</v>
      </c>
      <c r="F343" s="143" t="s">
        <v>11</v>
      </c>
      <c r="G343" s="143" t="s">
        <v>135</v>
      </c>
      <c r="H343" s="143" t="s">
        <v>259</v>
      </c>
      <c r="I343" s="143" t="s">
        <v>23</v>
      </c>
      <c r="J343" s="156">
        <f t="shared" ref="J343:BB343" si="402">J344</f>
        <v>301200</v>
      </c>
      <c r="K343" s="156">
        <f t="shared" si="402"/>
        <v>0</v>
      </c>
      <c r="L343" s="156">
        <f t="shared" si="402"/>
        <v>301200</v>
      </c>
      <c r="M343" s="156">
        <f t="shared" si="402"/>
        <v>0</v>
      </c>
      <c r="N343" s="156">
        <f t="shared" si="402"/>
        <v>15600</v>
      </c>
      <c r="O343" s="156">
        <f t="shared" si="402"/>
        <v>0</v>
      </c>
      <c r="P343" s="156">
        <f t="shared" si="402"/>
        <v>15600</v>
      </c>
      <c r="Q343" s="156">
        <f t="shared" si="402"/>
        <v>0</v>
      </c>
      <c r="R343" s="156">
        <f t="shared" si="402"/>
        <v>316800</v>
      </c>
      <c r="S343" s="156">
        <f t="shared" si="402"/>
        <v>0</v>
      </c>
      <c r="T343" s="156">
        <f t="shared" si="402"/>
        <v>316800</v>
      </c>
      <c r="U343" s="156">
        <f t="shared" si="402"/>
        <v>0</v>
      </c>
      <c r="V343" s="156"/>
      <c r="W343" s="156"/>
      <c r="X343" s="156"/>
      <c r="Y343" s="156"/>
      <c r="Z343" s="156"/>
      <c r="AA343" s="156"/>
      <c r="AB343" s="156"/>
      <c r="AC343" s="156"/>
      <c r="AD343" s="156">
        <f t="shared" si="402"/>
        <v>301200</v>
      </c>
      <c r="AE343" s="156">
        <f t="shared" si="402"/>
        <v>0</v>
      </c>
      <c r="AF343" s="156">
        <f t="shared" si="402"/>
        <v>301200</v>
      </c>
      <c r="AG343" s="156">
        <f t="shared" si="402"/>
        <v>0</v>
      </c>
      <c r="AH343" s="156">
        <f t="shared" si="402"/>
        <v>0</v>
      </c>
      <c r="AI343" s="156">
        <f t="shared" si="402"/>
        <v>0</v>
      </c>
      <c r="AJ343" s="156">
        <f t="shared" si="402"/>
        <v>0</v>
      </c>
      <c r="AK343" s="156">
        <f t="shared" si="402"/>
        <v>0</v>
      </c>
      <c r="AL343" s="156">
        <f t="shared" si="402"/>
        <v>301200</v>
      </c>
      <c r="AM343" s="156">
        <f t="shared" si="402"/>
        <v>0</v>
      </c>
      <c r="AN343" s="156">
        <f t="shared" si="402"/>
        <v>301200</v>
      </c>
      <c r="AO343" s="156">
        <f t="shared" si="402"/>
        <v>0</v>
      </c>
      <c r="AP343" s="156"/>
      <c r="AQ343" s="156">
        <f t="shared" si="402"/>
        <v>301200</v>
      </c>
      <c r="AR343" s="156">
        <f t="shared" si="402"/>
        <v>0</v>
      </c>
      <c r="AS343" s="156">
        <f t="shared" si="402"/>
        <v>301200</v>
      </c>
      <c r="AT343" s="156">
        <f t="shared" si="402"/>
        <v>0</v>
      </c>
      <c r="AU343" s="156">
        <f t="shared" si="402"/>
        <v>0</v>
      </c>
      <c r="AV343" s="156">
        <f t="shared" si="402"/>
        <v>0</v>
      </c>
      <c r="AW343" s="156">
        <f t="shared" si="402"/>
        <v>0</v>
      </c>
      <c r="AX343" s="156">
        <f t="shared" si="402"/>
        <v>0</v>
      </c>
      <c r="AY343" s="156">
        <f t="shared" si="402"/>
        <v>301200</v>
      </c>
      <c r="AZ343" s="156">
        <f t="shared" si="402"/>
        <v>0</v>
      </c>
      <c r="BA343" s="156">
        <f t="shared" si="402"/>
        <v>301200</v>
      </c>
      <c r="BB343" s="156">
        <f t="shared" si="402"/>
        <v>0</v>
      </c>
    </row>
    <row r="344" spans="1:54" s="150" customFormat="1" ht="60" x14ac:dyDescent="0.25">
      <c r="A344" s="35" t="s">
        <v>9</v>
      </c>
      <c r="B344" s="120">
        <v>53</v>
      </c>
      <c r="C344" s="120">
        <v>0</v>
      </c>
      <c r="D344" s="143" t="s">
        <v>139</v>
      </c>
      <c r="E344" s="36">
        <v>853</v>
      </c>
      <c r="F344" s="143" t="s">
        <v>11</v>
      </c>
      <c r="G344" s="143" t="s">
        <v>135</v>
      </c>
      <c r="H344" s="143" t="s">
        <v>259</v>
      </c>
      <c r="I344" s="143" t="s">
        <v>24</v>
      </c>
      <c r="J344" s="156">
        <f>'6.ВС'!J347</f>
        <v>301200</v>
      </c>
      <c r="K344" s="156">
        <f>'6.ВС'!K347</f>
        <v>0</v>
      </c>
      <c r="L344" s="156">
        <f>'6.ВС'!L347</f>
        <v>301200</v>
      </c>
      <c r="M344" s="156">
        <f>'6.ВС'!M347</f>
        <v>0</v>
      </c>
      <c r="N344" s="156">
        <f>'6.ВС'!N347</f>
        <v>15600</v>
      </c>
      <c r="O344" s="156">
        <f>'6.ВС'!O347</f>
        <v>0</v>
      </c>
      <c r="P344" s="156">
        <f>'6.ВС'!P347</f>
        <v>15600</v>
      </c>
      <c r="Q344" s="156">
        <f>'6.ВС'!Q347</f>
        <v>0</v>
      </c>
      <c r="R344" s="156">
        <f>'6.ВС'!R347</f>
        <v>316800</v>
      </c>
      <c r="S344" s="156">
        <f>'6.ВС'!S347</f>
        <v>0</v>
      </c>
      <c r="T344" s="156">
        <f>'6.ВС'!T347</f>
        <v>316800</v>
      </c>
      <c r="U344" s="156">
        <f>'6.ВС'!U347</f>
        <v>0</v>
      </c>
      <c r="V344" s="156"/>
      <c r="W344" s="156"/>
      <c r="X344" s="156"/>
      <c r="Y344" s="156"/>
      <c r="Z344" s="156"/>
      <c r="AA344" s="156"/>
      <c r="AB344" s="156"/>
      <c r="AC344" s="156"/>
      <c r="AD344" s="156">
        <f>'6.ВС'!AE347</f>
        <v>301200</v>
      </c>
      <c r="AE344" s="156">
        <f>'6.ВС'!AF347</f>
        <v>0</v>
      </c>
      <c r="AF344" s="156">
        <f>'6.ВС'!AG347</f>
        <v>301200</v>
      </c>
      <c r="AG344" s="156">
        <f>'6.ВС'!AH347</f>
        <v>0</v>
      </c>
      <c r="AH344" s="156">
        <f>'6.ВС'!AI347</f>
        <v>0</v>
      </c>
      <c r="AI344" s="156">
        <f>'6.ВС'!AJ347</f>
        <v>0</v>
      </c>
      <c r="AJ344" s="156">
        <f>'6.ВС'!AK347</f>
        <v>0</v>
      </c>
      <c r="AK344" s="156">
        <f>'6.ВС'!AL347</f>
        <v>0</v>
      </c>
      <c r="AL344" s="156">
        <f>'6.ВС'!AM347</f>
        <v>301200</v>
      </c>
      <c r="AM344" s="156">
        <f>'6.ВС'!AN347</f>
        <v>0</v>
      </c>
      <c r="AN344" s="156">
        <f>'6.ВС'!AO347</f>
        <v>301200</v>
      </c>
      <c r="AO344" s="156">
        <f>'6.ВС'!AP347</f>
        <v>0</v>
      </c>
      <c r="AP344" s="156"/>
      <c r="AQ344" s="156">
        <f>'6.ВС'!AR347</f>
        <v>301200</v>
      </c>
      <c r="AR344" s="156">
        <f>'6.ВС'!AS347</f>
        <v>0</v>
      </c>
      <c r="AS344" s="156">
        <f>'6.ВС'!AT347</f>
        <v>301200</v>
      </c>
      <c r="AT344" s="156">
        <f>'6.ВС'!AU347</f>
        <v>0</v>
      </c>
      <c r="AU344" s="156">
        <f>'6.ВС'!AV347</f>
        <v>0</v>
      </c>
      <c r="AV344" s="156">
        <f>'6.ВС'!AW347</f>
        <v>0</v>
      </c>
      <c r="AW344" s="156">
        <f>'6.ВС'!AX347</f>
        <v>0</v>
      </c>
      <c r="AX344" s="156">
        <f>'6.ВС'!AY347</f>
        <v>0</v>
      </c>
      <c r="AY344" s="156">
        <f>'6.ВС'!AZ347</f>
        <v>301200</v>
      </c>
      <c r="AZ344" s="156">
        <f>'6.ВС'!BA347</f>
        <v>0</v>
      </c>
      <c r="BA344" s="156">
        <f>'6.ВС'!BB347</f>
        <v>301200</v>
      </c>
      <c r="BB344" s="156">
        <f>'6.ВС'!BC347</f>
        <v>0</v>
      </c>
    </row>
    <row r="345" spans="1:54" s="12" customFormat="1" ht="124.5" hidden="1" customHeight="1" x14ac:dyDescent="0.25">
      <c r="A345" s="149" t="s">
        <v>367</v>
      </c>
      <c r="B345" s="120">
        <v>53</v>
      </c>
      <c r="C345" s="120">
        <v>0</v>
      </c>
      <c r="D345" s="143" t="s">
        <v>139</v>
      </c>
      <c r="E345" s="36">
        <v>853</v>
      </c>
      <c r="F345" s="143"/>
      <c r="G345" s="143"/>
      <c r="H345" s="143" t="s">
        <v>370</v>
      </c>
      <c r="I345" s="143"/>
      <c r="J345" s="110">
        <f t="shared" ref="J345:BB346" si="403">J346</f>
        <v>2400</v>
      </c>
      <c r="K345" s="110">
        <f t="shared" si="403"/>
        <v>0</v>
      </c>
      <c r="L345" s="110">
        <f t="shared" si="403"/>
        <v>0</v>
      </c>
      <c r="M345" s="110">
        <f t="shared" si="403"/>
        <v>2400</v>
      </c>
      <c r="N345" s="110">
        <f t="shared" si="403"/>
        <v>0</v>
      </c>
      <c r="O345" s="110">
        <f t="shared" si="403"/>
        <v>0</v>
      </c>
      <c r="P345" s="110">
        <f t="shared" si="403"/>
        <v>0</v>
      </c>
      <c r="Q345" s="110">
        <f t="shared" si="403"/>
        <v>0</v>
      </c>
      <c r="R345" s="110">
        <f t="shared" si="403"/>
        <v>2400</v>
      </c>
      <c r="S345" s="110">
        <f t="shared" si="403"/>
        <v>0</v>
      </c>
      <c r="T345" s="110">
        <f t="shared" si="403"/>
        <v>0</v>
      </c>
      <c r="U345" s="110">
        <f t="shared" si="403"/>
        <v>2400</v>
      </c>
      <c r="V345" s="110"/>
      <c r="W345" s="110"/>
      <c r="X345" s="110"/>
      <c r="Y345" s="110"/>
      <c r="Z345" s="110"/>
      <c r="AA345" s="110"/>
      <c r="AB345" s="110"/>
      <c r="AC345" s="110"/>
      <c r="AD345" s="110">
        <f t="shared" si="403"/>
        <v>2400</v>
      </c>
      <c r="AE345" s="110">
        <f t="shared" si="403"/>
        <v>0</v>
      </c>
      <c r="AF345" s="110">
        <f t="shared" si="403"/>
        <v>0</v>
      </c>
      <c r="AG345" s="110">
        <f t="shared" si="403"/>
        <v>2400</v>
      </c>
      <c r="AH345" s="110">
        <f t="shared" si="403"/>
        <v>0</v>
      </c>
      <c r="AI345" s="110">
        <f t="shared" si="403"/>
        <v>0</v>
      </c>
      <c r="AJ345" s="110">
        <f t="shared" si="403"/>
        <v>0</v>
      </c>
      <c r="AK345" s="110">
        <f t="shared" si="403"/>
        <v>0</v>
      </c>
      <c r="AL345" s="110">
        <f t="shared" si="403"/>
        <v>2400</v>
      </c>
      <c r="AM345" s="110">
        <f t="shared" si="403"/>
        <v>0</v>
      </c>
      <c r="AN345" s="110">
        <f t="shared" si="403"/>
        <v>0</v>
      </c>
      <c r="AO345" s="110">
        <f t="shared" si="403"/>
        <v>2400</v>
      </c>
      <c r="AP345" s="110"/>
      <c r="AQ345" s="110">
        <f t="shared" si="403"/>
        <v>2400</v>
      </c>
      <c r="AR345" s="110">
        <f t="shared" si="403"/>
        <v>0</v>
      </c>
      <c r="AS345" s="110">
        <f t="shared" si="403"/>
        <v>0</v>
      </c>
      <c r="AT345" s="110">
        <f t="shared" si="403"/>
        <v>2400</v>
      </c>
      <c r="AU345" s="110">
        <f t="shared" si="403"/>
        <v>0</v>
      </c>
      <c r="AV345" s="110">
        <f t="shared" si="403"/>
        <v>0</v>
      </c>
      <c r="AW345" s="110">
        <f t="shared" si="403"/>
        <v>0</v>
      </c>
      <c r="AX345" s="110">
        <f t="shared" si="403"/>
        <v>0</v>
      </c>
      <c r="AY345" s="110">
        <f t="shared" si="403"/>
        <v>2400</v>
      </c>
      <c r="AZ345" s="110">
        <f t="shared" si="403"/>
        <v>0</v>
      </c>
      <c r="BA345" s="110">
        <f t="shared" si="403"/>
        <v>0</v>
      </c>
      <c r="BB345" s="110">
        <f t="shared" si="403"/>
        <v>2400</v>
      </c>
    </row>
    <row r="346" spans="1:54" s="12" customFormat="1" ht="49.5" hidden="1" customHeight="1" x14ac:dyDescent="0.25">
      <c r="A346" s="35" t="s">
        <v>22</v>
      </c>
      <c r="B346" s="120">
        <v>53</v>
      </c>
      <c r="C346" s="120">
        <v>0</v>
      </c>
      <c r="D346" s="143" t="s">
        <v>139</v>
      </c>
      <c r="E346" s="36">
        <v>853</v>
      </c>
      <c r="F346" s="143"/>
      <c r="G346" s="143"/>
      <c r="H346" s="143" t="s">
        <v>370</v>
      </c>
      <c r="I346" s="143" t="s">
        <v>23</v>
      </c>
      <c r="J346" s="110">
        <f t="shared" si="403"/>
        <v>2400</v>
      </c>
      <c r="K346" s="110">
        <f t="shared" si="403"/>
        <v>0</v>
      </c>
      <c r="L346" s="110">
        <f t="shared" si="403"/>
        <v>0</v>
      </c>
      <c r="M346" s="110">
        <f t="shared" si="403"/>
        <v>2400</v>
      </c>
      <c r="N346" s="110">
        <f t="shared" si="403"/>
        <v>0</v>
      </c>
      <c r="O346" s="110">
        <f t="shared" si="403"/>
        <v>0</v>
      </c>
      <c r="P346" s="110">
        <f t="shared" si="403"/>
        <v>0</v>
      </c>
      <c r="Q346" s="110">
        <f t="shared" si="403"/>
        <v>0</v>
      </c>
      <c r="R346" s="110">
        <f t="shared" si="403"/>
        <v>2400</v>
      </c>
      <c r="S346" s="110">
        <f t="shared" si="403"/>
        <v>0</v>
      </c>
      <c r="T346" s="110">
        <f t="shared" si="403"/>
        <v>0</v>
      </c>
      <c r="U346" s="110">
        <f t="shared" si="403"/>
        <v>2400</v>
      </c>
      <c r="V346" s="110"/>
      <c r="W346" s="110"/>
      <c r="X346" s="110"/>
      <c r="Y346" s="110"/>
      <c r="Z346" s="110"/>
      <c r="AA346" s="110"/>
      <c r="AB346" s="110"/>
      <c r="AC346" s="110"/>
      <c r="AD346" s="110">
        <f t="shared" si="403"/>
        <v>2400</v>
      </c>
      <c r="AE346" s="110">
        <f t="shared" si="403"/>
        <v>0</v>
      </c>
      <c r="AF346" s="110">
        <f t="shared" si="403"/>
        <v>0</v>
      </c>
      <c r="AG346" s="110">
        <f t="shared" si="403"/>
        <v>2400</v>
      </c>
      <c r="AH346" s="110">
        <f t="shared" si="403"/>
        <v>0</v>
      </c>
      <c r="AI346" s="110">
        <f t="shared" si="403"/>
        <v>0</v>
      </c>
      <c r="AJ346" s="110">
        <f t="shared" si="403"/>
        <v>0</v>
      </c>
      <c r="AK346" s="110">
        <f t="shared" si="403"/>
        <v>0</v>
      </c>
      <c r="AL346" s="110">
        <f t="shared" si="403"/>
        <v>2400</v>
      </c>
      <c r="AM346" s="110">
        <f t="shared" si="403"/>
        <v>0</v>
      </c>
      <c r="AN346" s="110">
        <f t="shared" si="403"/>
        <v>0</v>
      </c>
      <c r="AO346" s="110">
        <f t="shared" si="403"/>
        <v>2400</v>
      </c>
      <c r="AP346" s="110"/>
      <c r="AQ346" s="110">
        <f t="shared" si="403"/>
        <v>2400</v>
      </c>
      <c r="AR346" s="110">
        <f t="shared" si="403"/>
        <v>0</v>
      </c>
      <c r="AS346" s="110">
        <f t="shared" si="403"/>
        <v>0</v>
      </c>
      <c r="AT346" s="110">
        <f t="shared" si="403"/>
        <v>2400</v>
      </c>
      <c r="AU346" s="110">
        <f t="shared" si="403"/>
        <v>0</v>
      </c>
      <c r="AV346" s="110">
        <f t="shared" si="403"/>
        <v>0</v>
      </c>
      <c r="AW346" s="110">
        <f t="shared" si="403"/>
        <v>0</v>
      </c>
      <c r="AX346" s="110">
        <f t="shared" si="403"/>
        <v>0</v>
      </c>
      <c r="AY346" s="110">
        <f t="shared" si="403"/>
        <v>2400</v>
      </c>
      <c r="AZ346" s="110">
        <f t="shared" si="403"/>
        <v>0</v>
      </c>
      <c r="BA346" s="110">
        <f t="shared" si="403"/>
        <v>0</v>
      </c>
      <c r="BB346" s="110">
        <f t="shared" si="403"/>
        <v>2400</v>
      </c>
    </row>
    <row r="347" spans="1:54" s="12" customFormat="1" ht="60" hidden="1" x14ac:dyDescent="0.25">
      <c r="A347" s="35" t="s">
        <v>9</v>
      </c>
      <c r="B347" s="120">
        <v>53</v>
      </c>
      <c r="C347" s="120">
        <v>0</v>
      </c>
      <c r="D347" s="143" t="s">
        <v>139</v>
      </c>
      <c r="E347" s="36">
        <v>853</v>
      </c>
      <c r="F347" s="143"/>
      <c r="G347" s="143"/>
      <c r="H347" s="143" t="s">
        <v>370</v>
      </c>
      <c r="I347" s="143" t="s">
        <v>24</v>
      </c>
      <c r="J347" s="110">
        <f>'6.ВС'!J350</f>
        <v>2400</v>
      </c>
      <c r="K347" s="110">
        <f>'6.ВС'!K350</f>
        <v>0</v>
      </c>
      <c r="L347" s="110">
        <f>'6.ВС'!L350</f>
        <v>0</v>
      </c>
      <c r="M347" s="110">
        <f>'6.ВС'!M350</f>
        <v>2400</v>
      </c>
      <c r="N347" s="110">
        <f>'6.ВС'!N350</f>
        <v>0</v>
      </c>
      <c r="O347" s="110">
        <f>'6.ВС'!O350</f>
        <v>0</v>
      </c>
      <c r="P347" s="110">
        <f>'6.ВС'!P350</f>
        <v>0</v>
      </c>
      <c r="Q347" s="110">
        <f>'6.ВС'!Q350</f>
        <v>0</v>
      </c>
      <c r="R347" s="110">
        <f>'6.ВС'!R350</f>
        <v>2400</v>
      </c>
      <c r="S347" s="110">
        <f>'6.ВС'!S350</f>
        <v>0</v>
      </c>
      <c r="T347" s="110">
        <f>'6.ВС'!T350</f>
        <v>0</v>
      </c>
      <c r="U347" s="110">
        <f>'6.ВС'!U350</f>
        <v>2400</v>
      </c>
      <c r="V347" s="110"/>
      <c r="W347" s="110"/>
      <c r="X347" s="110"/>
      <c r="Y347" s="110"/>
      <c r="Z347" s="110"/>
      <c r="AA347" s="110"/>
      <c r="AB347" s="110"/>
      <c r="AC347" s="110"/>
      <c r="AD347" s="110">
        <f>'6.ВС'!AE350</f>
        <v>2400</v>
      </c>
      <c r="AE347" s="110">
        <f>'6.ВС'!AF350</f>
        <v>0</v>
      </c>
      <c r="AF347" s="110">
        <f>'6.ВС'!AG350</f>
        <v>0</v>
      </c>
      <c r="AG347" s="110">
        <f>'6.ВС'!AH350</f>
        <v>2400</v>
      </c>
      <c r="AH347" s="110">
        <f>'6.ВС'!AI350</f>
        <v>0</v>
      </c>
      <c r="AI347" s="110">
        <f>'6.ВС'!AJ350</f>
        <v>0</v>
      </c>
      <c r="AJ347" s="110">
        <f>'6.ВС'!AK350</f>
        <v>0</v>
      </c>
      <c r="AK347" s="110">
        <f>'6.ВС'!AL350</f>
        <v>0</v>
      </c>
      <c r="AL347" s="110">
        <f>'6.ВС'!AM350</f>
        <v>2400</v>
      </c>
      <c r="AM347" s="110">
        <f>'6.ВС'!AN350</f>
        <v>0</v>
      </c>
      <c r="AN347" s="110">
        <f>'6.ВС'!AO350</f>
        <v>0</v>
      </c>
      <c r="AO347" s="110">
        <f>'6.ВС'!AP350</f>
        <v>2400</v>
      </c>
      <c r="AP347" s="110"/>
      <c r="AQ347" s="110">
        <f>'6.ВС'!AR350</f>
        <v>2400</v>
      </c>
      <c r="AR347" s="110">
        <f>'6.ВС'!AS350</f>
        <v>0</v>
      </c>
      <c r="AS347" s="110">
        <f>'6.ВС'!AT350</f>
        <v>0</v>
      </c>
      <c r="AT347" s="110">
        <f>'6.ВС'!AU350</f>
        <v>2400</v>
      </c>
      <c r="AU347" s="110">
        <f>'6.ВС'!AV350</f>
        <v>0</v>
      </c>
      <c r="AV347" s="110">
        <f>'6.ВС'!AW350</f>
        <v>0</v>
      </c>
      <c r="AW347" s="110">
        <f>'6.ВС'!AX350</f>
        <v>0</v>
      </c>
      <c r="AX347" s="110">
        <f>'6.ВС'!AY350</f>
        <v>0</v>
      </c>
      <c r="AY347" s="110">
        <f>'6.ВС'!AZ350</f>
        <v>2400</v>
      </c>
      <c r="AZ347" s="110">
        <f>'6.ВС'!BA350</f>
        <v>0</v>
      </c>
      <c r="BA347" s="110">
        <f>'6.ВС'!BB350</f>
        <v>0</v>
      </c>
      <c r="BB347" s="110">
        <f>'6.ВС'!BC350</f>
        <v>2400</v>
      </c>
    </row>
    <row r="348" spans="1:54" s="12" customFormat="1" ht="56.25" customHeight="1" x14ac:dyDescent="0.25">
      <c r="A348" s="158" t="s">
        <v>254</v>
      </c>
      <c r="B348" s="11">
        <v>53</v>
      </c>
      <c r="C348" s="11">
        <v>0</v>
      </c>
      <c r="D348" s="90" t="s">
        <v>82</v>
      </c>
      <c r="E348" s="11"/>
      <c r="F348" s="90"/>
      <c r="G348" s="90"/>
      <c r="H348" s="90"/>
      <c r="I348" s="90"/>
      <c r="J348" s="26">
        <f t="shared" ref="J348:BB348" si="404">J349</f>
        <v>2763000</v>
      </c>
      <c r="K348" s="26">
        <f t="shared" si="404"/>
        <v>763000</v>
      </c>
      <c r="L348" s="26">
        <f t="shared" si="404"/>
        <v>2000000</v>
      </c>
      <c r="M348" s="26">
        <f t="shared" si="404"/>
        <v>0</v>
      </c>
      <c r="N348" s="26">
        <f t="shared" si="404"/>
        <v>300000</v>
      </c>
      <c r="O348" s="26">
        <f t="shared" si="404"/>
        <v>0</v>
      </c>
      <c r="P348" s="26">
        <f t="shared" si="404"/>
        <v>300000</v>
      </c>
      <c r="Q348" s="26">
        <f t="shared" si="404"/>
        <v>0</v>
      </c>
      <c r="R348" s="26">
        <f t="shared" si="404"/>
        <v>3063000</v>
      </c>
      <c r="S348" s="26">
        <f t="shared" si="404"/>
        <v>763000</v>
      </c>
      <c r="T348" s="26">
        <f t="shared" si="404"/>
        <v>2300000</v>
      </c>
      <c r="U348" s="26">
        <f t="shared" si="404"/>
        <v>0</v>
      </c>
      <c r="V348" s="26"/>
      <c r="W348" s="26"/>
      <c r="X348" s="26"/>
      <c r="Y348" s="26"/>
      <c r="Z348" s="26"/>
      <c r="AA348" s="26"/>
      <c r="AB348" s="26"/>
      <c r="AC348" s="26"/>
      <c r="AD348" s="26">
        <f t="shared" si="404"/>
        <v>2763000</v>
      </c>
      <c r="AE348" s="26">
        <f t="shared" si="404"/>
        <v>763000</v>
      </c>
      <c r="AF348" s="26">
        <f t="shared" si="404"/>
        <v>2000000</v>
      </c>
      <c r="AG348" s="26">
        <f t="shared" si="404"/>
        <v>0</v>
      </c>
      <c r="AH348" s="26">
        <f t="shared" si="404"/>
        <v>0</v>
      </c>
      <c r="AI348" s="26">
        <f t="shared" si="404"/>
        <v>0</v>
      </c>
      <c r="AJ348" s="26">
        <f t="shared" si="404"/>
        <v>0</v>
      </c>
      <c r="AK348" s="26">
        <f t="shared" si="404"/>
        <v>0</v>
      </c>
      <c r="AL348" s="26">
        <f t="shared" si="404"/>
        <v>2763000</v>
      </c>
      <c r="AM348" s="26">
        <f t="shared" si="404"/>
        <v>763000</v>
      </c>
      <c r="AN348" s="26">
        <f t="shared" si="404"/>
        <v>2000000</v>
      </c>
      <c r="AO348" s="26">
        <f t="shared" si="404"/>
        <v>0</v>
      </c>
      <c r="AP348" s="26"/>
      <c r="AQ348" s="26">
        <f t="shared" si="404"/>
        <v>2763000</v>
      </c>
      <c r="AR348" s="26">
        <f t="shared" si="404"/>
        <v>763000</v>
      </c>
      <c r="AS348" s="26">
        <f t="shared" si="404"/>
        <v>2000000</v>
      </c>
      <c r="AT348" s="26">
        <f t="shared" si="404"/>
        <v>0</v>
      </c>
      <c r="AU348" s="26">
        <f t="shared" si="404"/>
        <v>0</v>
      </c>
      <c r="AV348" s="26">
        <f t="shared" si="404"/>
        <v>0</v>
      </c>
      <c r="AW348" s="26">
        <f t="shared" si="404"/>
        <v>0</v>
      </c>
      <c r="AX348" s="26">
        <f t="shared" si="404"/>
        <v>0</v>
      </c>
      <c r="AY348" s="26">
        <f t="shared" si="404"/>
        <v>2763000</v>
      </c>
      <c r="AZ348" s="26">
        <f t="shared" si="404"/>
        <v>763000</v>
      </c>
      <c r="BA348" s="26">
        <f t="shared" si="404"/>
        <v>2000000</v>
      </c>
      <c r="BB348" s="26">
        <f t="shared" si="404"/>
        <v>0</v>
      </c>
    </row>
    <row r="349" spans="1:54" s="12" customFormat="1" ht="42.75" x14ac:dyDescent="0.25">
      <c r="A349" s="158" t="s">
        <v>179</v>
      </c>
      <c r="B349" s="11">
        <v>53</v>
      </c>
      <c r="C349" s="11">
        <v>0</v>
      </c>
      <c r="D349" s="25" t="s">
        <v>82</v>
      </c>
      <c r="E349" s="11">
        <v>853</v>
      </c>
      <c r="F349" s="143"/>
      <c r="G349" s="143"/>
      <c r="H349" s="143"/>
      <c r="I349" s="143"/>
      <c r="J349" s="26">
        <f t="shared" ref="J349:AQ349" si="405">J350+J353+J356</f>
        <v>2763000</v>
      </c>
      <c r="K349" s="26">
        <f t="shared" ref="K349:N349" si="406">K350+K353+K356</f>
        <v>763000</v>
      </c>
      <c r="L349" s="26">
        <f t="shared" si="406"/>
        <v>2000000</v>
      </c>
      <c r="M349" s="26">
        <f t="shared" si="406"/>
        <v>0</v>
      </c>
      <c r="N349" s="26">
        <f t="shared" si="406"/>
        <v>300000</v>
      </c>
      <c r="O349" s="26">
        <f t="shared" ref="O349:U349" si="407">O350+O353+O356</f>
        <v>0</v>
      </c>
      <c r="P349" s="26">
        <f t="shared" si="407"/>
        <v>300000</v>
      </c>
      <c r="Q349" s="26">
        <f t="shared" si="407"/>
        <v>0</v>
      </c>
      <c r="R349" s="26">
        <f t="shared" si="407"/>
        <v>3063000</v>
      </c>
      <c r="S349" s="26">
        <f t="shared" si="407"/>
        <v>763000</v>
      </c>
      <c r="T349" s="26">
        <f t="shared" si="407"/>
        <v>2300000</v>
      </c>
      <c r="U349" s="26">
        <f t="shared" si="407"/>
        <v>0</v>
      </c>
      <c r="V349" s="26"/>
      <c r="W349" s="26"/>
      <c r="X349" s="26"/>
      <c r="Y349" s="26"/>
      <c r="Z349" s="26"/>
      <c r="AA349" s="26"/>
      <c r="AB349" s="26"/>
      <c r="AC349" s="26"/>
      <c r="AD349" s="26">
        <f t="shared" si="405"/>
        <v>2763000</v>
      </c>
      <c r="AE349" s="26">
        <f t="shared" ref="AE349:AO349" si="408">AE350+AE353+AE356</f>
        <v>763000</v>
      </c>
      <c r="AF349" s="26">
        <f t="shared" si="408"/>
        <v>2000000</v>
      </c>
      <c r="AG349" s="26">
        <f t="shared" si="408"/>
        <v>0</v>
      </c>
      <c r="AH349" s="26">
        <f t="shared" si="408"/>
        <v>0</v>
      </c>
      <c r="AI349" s="26">
        <f t="shared" si="408"/>
        <v>0</v>
      </c>
      <c r="AJ349" s="26">
        <f t="shared" si="408"/>
        <v>0</v>
      </c>
      <c r="AK349" s="26">
        <f t="shared" si="408"/>
        <v>0</v>
      </c>
      <c r="AL349" s="26">
        <f t="shared" si="408"/>
        <v>2763000</v>
      </c>
      <c r="AM349" s="26">
        <f t="shared" si="408"/>
        <v>763000</v>
      </c>
      <c r="AN349" s="26">
        <f t="shared" si="408"/>
        <v>2000000</v>
      </c>
      <c r="AO349" s="26">
        <f t="shared" si="408"/>
        <v>0</v>
      </c>
      <c r="AP349" s="26"/>
      <c r="AQ349" s="26">
        <f t="shared" si="405"/>
        <v>2763000</v>
      </c>
      <c r="AR349" s="26">
        <f t="shared" ref="AR349:BB349" si="409">AR350+AR353+AR356</f>
        <v>763000</v>
      </c>
      <c r="AS349" s="26">
        <f t="shared" si="409"/>
        <v>2000000</v>
      </c>
      <c r="AT349" s="26">
        <f t="shared" si="409"/>
        <v>0</v>
      </c>
      <c r="AU349" s="26">
        <f t="shared" si="409"/>
        <v>0</v>
      </c>
      <c r="AV349" s="26">
        <f t="shared" si="409"/>
        <v>0</v>
      </c>
      <c r="AW349" s="26">
        <f t="shared" si="409"/>
        <v>0</v>
      </c>
      <c r="AX349" s="26">
        <f t="shared" si="409"/>
        <v>0</v>
      </c>
      <c r="AY349" s="26">
        <f t="shared" si="409"/>
        <v>2763000</v>
      </c>
      <c r="AZ349" s="26">
        <f t="shared" si="409"/>
        <v>763000</v>
      </c>
      <c r="BA349" s="26">
        <f t="shared" si="409"/>
        <v>2000000</v>
      </c>
      <c r="BB349" s="26">
        <f t="shared" si="409"/>
        <v>0</v>
      </c>
    </row>
    <row r="350" spans="1:54" s="109" customFormat="1" ht="30" hidden="1" x14ac:dyDescent="0.25">
      <c r="A350" s="155" t="s">
        <v>307</v>
      </c>
      <c r="B350" s="120">
        <v>53</v>
      </c>
      <c r="C350" s="120">
        <v>0</v>
      </c>
      <c r="D350" s="148" t="s">
        <v>82</v>
      </c>
      <c r="E350" s="36">
        <v>853</v>
      </c>
      <c r="F350" s="148" t="s">
        <v>186</v>
      </c>
      <c r="G350" s="148" t="s">
        <v>11</v>
      </c>
      <c r="H350" s="148" t="s">
        <v>255</v>
      </c>
      <c r="I350" s="90"/>
      <c r="J350" s="110">
        <f t="shared" ref="J350:BB351" si="410">J351</f>
        <v>763000</v>
      </c>
      <c r="K350" s="110">
        <f t="shared" si="410"/>
        <v>763000</v>
      </c>
      <c r="L350" s="110">
        <f t="shared" si="410"/>
        <v>0</v>
      </c>
      <c r="M350" s="110">
        <f t="shared" si="410"/>
        <v>0</v>
      </c>
      <c r="N350" s="110">
        <f t="shared" si="410"/>
        <v>0</v>
      </c>
      <c r="O350" s="110">
        <f t="shared" si="410"/>
        <v>0</v>
      </c>
      <c r="P350" s="110">
        <f t="shared" si="410"/>
        <v>0</v>
      </c>
      <c r="Q350" s="110">
        <f t="shared" si="410"/>
        <v>0</v>
      </c>
      <c r="R350" s="110">
        <f t="shared" si="410"/>
        <v>763000</v>
      </c>
      <c r="S350" s="110">
        <f t="shared" si="410"/>
        <v>763000</v>
      </c>
      <c r="T350" s="110">
        <f t="shared" si="410"/>
        <v>0</v>
      </c>
      <c r="U350" s="110">
        <f t="shared" si="410"/>
        <v>0</v>
      </c>
      <c r="V350" s="110"/>
      <c r="W350" s="110"/>
      <c r="X350" s="110"/>
      <c r="Y350" s="110"/>
      <c r="Z350" s="110"/>
      <c r="AA350" s="110"/>
      <c r="AB350" s="110"/>
      <c r="AC350" s="110"/>
      <c r="AD350" s="110">
        <f t="shared" si="410"/>
        <v>763000</v>
      </c>
      <c r="AE350" s="110">
        <f t="shared" si="410"/>
        <v>763000</v>
      </c>
      <c r="AF350" s="110">
        <f t="shared" si="410"/>
        <v>0</v>
      </c>
      <c r="AG350" s="110">
        <f t="shared" si="410"/>
        <v>0</v>
      </c>
      <c r="AH350" s="110">
        <f t="shared" si="410"/>
        <v>0</v>
      </c>
      <c r="AI350" s="110">
        <f t="shared" si="410"/>
        <v>0</v>
      </c>
      <c r="AJ350" s="110">
        <f t="shared" si="410"/>
        <v>0</v>
      </c>
      <c r="AK350" s="110">
        <f t="shared" si="410"/>
        <v>0</v>
      </c>
      <c r="AL350" s="110">
        <f t="shared" si="410"/>
        <v>763000</v>
      </c>
      <c r="AM350" s="110">
        <f t="shared" si="410"/>
        <v>763000</v>
      </c>
      <c r="AN350" s="110">
        <f t="shared" si="410"/>
        <v>0</v>
      </c>
      <c r="AO350" s="110">
        <f t="shared" si="410"/>
        <v>0</v>
      </c>
      <c r="AP350" s="110"/>
      <c r="AQ350" s="110">
        <f t="shared" si="410"/>
        <v>763000</v>
      </c>
      <c r="AR350" s="110">
        <f t="shared" si="410"/>
        <v>763000</v>
      </c>
      <c r="AS350" s="110">
        <f t="shared" si="410"/>
        <v>0</v>
      </c>
      <c r="AT350" s="110">
        <f t="shared" si="410"/>
        <v>0</v>
      </c>
      <c r="AU350" s="110">
        <f t="shared" si="410"/>
        <v>0</v>
      </c>
      <c r="AV350" s="110">
        <f t="shared" si="410"/>
        <v>0</v>
      </c>
      <c r="AW350" s="110">
        <f t="shared" si="410"/>
        <v>0</v>
      </c>
      <c r="AX350" s="110">
        <f t="shared" si="410"/>
        <v>0</v>
      </c>
      <c r="AY350" s="110">
        <f t="shared" si="410"/>
        <v>763000</v>
      </c>
      <c r="AZ350" s="110">
        <f t="shared" si="410"/>
        <v>763000</v>
      </c>
      <c r="BA350" s="110">
        <f t="shared" si="410"/>
        <v>0</v>
      </c>
      <c r="BB350" s="110">
        <f t="shared" si="410"/>
        <v>0</v>
      </c>
    </row>
    <row r="351" spans="1:54" s="109" customFormat="1" hidden="1" x14ac:dyDescent="0.25">
      <c r="A351" s="111" t="s">
        <v>42</v>
      </c>
      <c r="B351" s="120">
        <v>53</v>
      </c>
      <c r="C351" s="120">
        <v>0</v>
      </c>
      <c r="D351" s="143" t="s">
        <v>82</v>
      </c>
      <c r="E351" s="36">
        <v>853</v>
      </c>
      <c r="F351" s="143" t="s">
        <v>186</v>
      </c>
      <c r="G351" s="143" t="s">
        <v>11</v>
      </c>
      <c r="H351" s="143" t="s">
        <v>255</v>
      </c>
      <c r="I351" s="143" t="s">
        <v>43</v>
      </c>
      <c r="J351" s="110">
        <f t="shared" si="410"/>
        <v>763000</v>
      </c>
      <c r="K351" s="110">
        <f t="shared" si="410"/>
        <v>763000</v>
      </c>
      <c r="L351" s="110">
        <f t="shared" si="410"/>
        <v>0</v>
      </c>
      <c r="M351" s="110">
        <f t="shared" si="410"/>
        <v>0</v>
      </c>
      <c r="N351" s="110">
        <f t="shared" si="410"/>
        <v>0</v>
      </c>
      <c r="O351" s="110">
        <f t="shared" si="410"/>
        <v>0</v>
      </c>
      <c r="P351" s="110">
        <f t="shared" si="410"/>
        <v>0</v>
      </c>
      <c r="Q351" s="110">
        <f t="shared" si="410"/>
        <v>0</v>
      </c>
      <c r="R351" s="110">
        <f t="shared" si="410"/>
        <v>763000</v>
      </c>
      <c r="S351" s="110">
        <f t="shared" si="410"/>
        <v>763000</v>
      </c>
      <c r="T351" s="110">
        <f t="shared" si="410"/>
        <v>0</v>
      </c>
      <c r="U351" s="110">
        <f t="shared" si="410"/>
        <v>0</v>
      </c>
      <c r="V351" s="110"/>
      <c r="W351" s="110"/>
      <c r="X351" s="110"/>
      <c r="Y351" s="110"/>
      <c r="Z351" s="110"/>
      <c r="AA351" s="110"/>
      <c r="AB351" s="110"/>
      <c r="AC351" s="110"/>
      <c r="AD351" s="110">
        <f t="shared" si="410"/>
        <v>763000</v>
      </c>
      <c r="AE351" s="110">
        <f t="shared" si="410"/>
        <v>763000</v>
      </c>
      <c r="AF351" s="110">
        <f t="shared" si="410"/>
        <v>0</v>
      </c>
      <c r="AG351" s="110">
        <f t="shared" si="410"/>
        <v>0</v>
      </c>
      <c r="AH351" s="110">
        <f t="shared" si="410"/>
        <v>0</v>
      </c>
      <c r="AI351" s="110">
        <f t="shared" si="410"/>
        <v>0</v>
      </c>
      <c r="AJ351" s="110">
        <f t="shared" si="410"/>
        <v>0</v>
      </c>
      <c r="AK351" s="110">
        <f t="shared" si="410"/>
        <v>0</v>
      </c>
      <c r="AL351" s="110">
        <f t="shared" si="410"/>
        <v>763000</v>
      </c>
      <c r="AM351" s="110">
        <f t="shared" si="410"/>
        <v>763000</v>
      </c>
      <c r="AN351" s="110">
        <f t="shared" si="410"/>
        <v>0</v>
      </c>
      <c r="AO351" s="110">
        <f t="shared" si="410"/>
        <v>0</v>
      </c>
      <c r="AP351" s="110"/>
      <c r="AQ351" s="110">
        <f t="shared" si="410"/>
        <v>763000</v>
      </c>
      <c r="AR351" s="110">
        <f t="shared" si="410"/>
        <v>763000</v>
      </c>
      <c r="AS351" s="110">
        <f t="shared" si="410"/>
        <v>0</v>
      </c>
      <c r="AT351" s="110">
        <f t="shared" si="410"/>
        <v>0</v>
      </c>
      <c r="AU351" s="110">
        <f t="shared" si="410"/>
        <v>0</v>
      </c>
      <c r="AV351" s="110">
        <f t="shared" si="410"/>
        <v>0</v>
      </c>
      <c r="AW351" s="110">
        <f t="shared" si="410"/>
        <v>0</v>
      </c>
      <c r="AX351" s="110">
        <f t="shared" si="410"/>
        <v>0</v>
      </c>
      <c r="AY351" s="110">
        <f t="shared" si="410"/>
        <v>763000</v>
      </c>
      <c r="AZ351" s="110">
        <f t="shared" si="410"/>
        <v>763000</v>
      </c>
      <c r="BA351" s="110">
        <f t="shared" si="410"/>
        <v>0</v>
      </c>
      <c r="BB351" s="110">
        <f t="shared" si="410"/>
        <v>0</v>
      </c>
    </row>
    <row r="352" spans="1:54" s="109" customFormat="1" hidden="1" x14ac:dyDescent="0.25">
      <c r="A352" s="111" t="s">
        <v>189</v>
      </c>
      <c r="B352" s="120">
        <v>53</v>
      </c>
      <c r="C352" s="120">
        <v>0</v>
      </c>
      <c r="D352" s="143" t="s">
        <v>82</v>
      </c>
      <c r="E352" s="36">
        <v>853</v>
      </c>
      <c r="F352" s="143" t="s">
        <v>186</v>
      </c>
      <c r="G352" s="143" t="s">
        <v>11</v>
      </c>
      <c r="H352" s="148" t="s">
        <v>255</v>
      </c>
      <c r="I352" s="143" t="s">
        <v>190</v>
      </c>
      <c r="J352" s="110">
        <f>'6.ВС'!J363</f>
        <v>763000</v>
      </c>
      <c r="K352" s="110">
        <f>'6.ВС'!K363</f>
        <v>763000</v>
      </c>
      <c r="L352" s="110">
        <f>'6.ВС'!L363</f>
        <v>0</v>
      </c>
      <c r="M352" s="110">
        <f>'6.ВС'!M363</f>
        <v>0</v>
      </c>
      <c r="N352" s="110">
        <f>'6.ВС'!N363</f>
        <v>0</v>
      </c>
      <c r="O352" s="110">
        <f>'6.ВС'!O363</f>
        <v>0</v>
      </c>
      <c r="P352" s="110">
        <f>'6.ВС'!P363</f>
        <v>0</v>
      </c>
      <c r="Q352" s="110">
        <f>'6.ВС'!Q363</f>
        <v>0</v>
      </c>
      <c r="R352" s="110">
        <f>'6.ВС'!R363</f>
        <v>763000</v>
      </c>
      <c r="S352" s="110">
        <f>'6.ВС'!S363</f>
        <v>763000</v>
      </c>
      <c r="T352" s="110">
        <f>'6.ВС'!T363</f>
        <v>0</v>
      </c>
      <c r="U352" s="110">
        <f>'6.ВС'!U363</f>
        <v>0</v>
      </c>
      <c r="V352" s="110"/>
      <c r="W352" s="110"/>
      <c r="X352" s="110"/>
      <c r="Y352" s="110"/>
      <c r="Z352" s="110"/>
      <c r="AA352" s="110"/>
      <c r="AB352" s="110"/>
      <c r="AC352" s="110"/>
      <c r="AD352" s="110">
        <f>'6.ВС'!AE363</f>
        <v>763000</v>
      </c>
      <c r="AE352" s="110">
        <f>'6.ВС'!AF363</f>
        <v>763000</v>
      </c>
      <c r="AF352" s="110">
        <f>'6.ВС'!AG363</f>
        <v>0</v>
      </c>
      <c r="AG352" s="110">
        <f>'6.ВС'!AH363</f>
        <v>0</v>
      </c>
      <c r="AH352" s="110">
        <f>'6.ВС'!AI363</f>
        <v>0</v>
      </c>
      <c r="AI352" s="110">
        <f>'6.ВС'!AJ363</f>
        <v>0</v>
      </c>
      <c r="AJ352" s="110">
        <f>'6.ВС'!AK363</f>
        <v>0</v>
      </c>
      <c r="AK352" s="110">
        <f>'6.ВС'!AL363</f>
        <v>0</v>
      </c>
      <c r="AL352" s="110">
        <f>'6.ВС'!AM363</f>
        <v>763000</v>
      </c>
      <c r="AM352" s="110">
        <f>'6.ВС'!AN363</f>
        <v>763000</v>
      </c>
      <c r="AN352" s="110">
        <f>'6.ВС'!AO363</f>
        <v>0</v>
      </c>
      <c r="AO352" s="110">
        <f>'6.ВС'!AP363</f>
        <v>0</v>
      </c>
      <c r="AP352" s="110"/>
      <c r="AQ352" s="110">
        <f>'6.ВС'!AR363</f>
        <v>763000</v>
      </c>
      <c r="AR352" s="110">
        <f>'6.ВС'!AS363</f>
        <v>763000</v>
      </c>
      <c r="AS352" s="110">
        <f>'6.ВС'!AT363</f>
        <v>0</v>
      </c>
      <c r="AT352" s="110">
        <f>'6.ВС'!AU363</f>
        <v>0</v>
      </c>
      <c r="AU352" s="110">
        <f>'6.ВС'!AV363</f>
        <v>0</v>
      </c>
      <c r="AV352" s="110">
        <f>'6.ВС'!AW363</f>
        <v>0</v>
      </c>
      <c r="AW352" s="110">
        <f>'6.ВС'!AX363</f>
        <v>0</v>
      </c>
      <c r="AX352" s="110">
        <f>'6.ВС'!AY363</f>
        <v>0</v>
      </c>
      <c r="AY352" s="110">
        <f>'6.ВС'!AZ363</f>
        <v>763000</v>
      </c>
      <c r="AZ352" s="110">
        <f>'6.ВС'!BA363</f>
        <v>763000</v>
      </c>
      <c r="BA352" s="110">
        <f>'6.ВС'!BB363</f>
        <v>0</v>
      </c>
      <c r="BB352" s="110">
        <f>'6.ВС'!BC363</f>
        <v>0</v>
      </c>
    </row>
    <row r="353" spans="1:54" s="109" customFormat="1" ht="60" hidden="1" x14ac:dyDescent="0.25">
      <c r="A353" s="155" t="s">
        <v>59</v>
      </c>
      <c r="B353" s="120">
        <v>53</v>
      </c>
      <c r="C353" s="120">
        <v>0</v>
      </c>
      <c r="D353" s="148" t="s">
        <v>82</v>
      </c>
      <c r="E353" s="36">
        <v>853</v>
      </c>
      <c r="F353" s="120" t="s">
        <v>56</v>
      </c>
      <c r="G353" s="120" t="s">
        <v>58</v>
      </c>
      <c r="H353" s="120">
        <v>51180</v>
      </c>
      <c r="I353" s="120" t="s">
        <v>61</v>
      </c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</row>
    <row r="354" spans="1:54" s="109" customFormat="1" hidden="1" x14ac:dyDescent="0.25">
      <c r="A354" s="35" t="s">
        <v>42</v>
      </c>
      <c r="B354" s="120">
        <v>53</v>
      </c>
      <c r="C354" s="120">
        <v>0</v>
      </c>
      <c r="D354" s="143" t="s">
        <v>82</v>
      </c>
      <c r="E354" s="36">
        <v>853</v>
      </c>
      <c r="F354" s="120" t="s">
        <v>56</v>
      </c>
      <c r="G354" s="120" t="s">
        <v>58</v>
      </c>
      <c r="H354" s="120">
        <v>51180</v>
      </c>
      <c r="I354" s="120" t="s">
        <v>43</v>
      </c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0"/>
      <c r="BB354" s="110"/>
    </row>
    <row r="355" spans="1:54" s="109" customFormat="1" hidden="1" x14ac:dyDescent="0.25">
      <c r="A355" s="35" t="s">
        <v>44</v>
      </c>
      <c r="B355" s="120">
        <v>53</v>
      </c>
      <c r="C355" s="120">
        <v>0</v>
      </c>
      <c r="D355" s="143" t="s">
        <v>82</v>
      </c>
      <c r="E355" s="36">
        <v>853</v>
      </c>
      <c r="F355" s="120" t="s">
        <v>56</v>
      </c>
      <c r="G355" s="120" t="s">
        <v>58</v>
      </c>
      <c r="H355" s="120">
        <v>51180</v>
      </c>
      <c r="I355" s="120" t="s">
        <v>45</v>
      </c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0"/>
      <c r="BB355" s="110"/>
    </row>
    <row r="356" spans="1:54" s="109" customFormat="1" ht="48.75" customHeight="1" x14ac:dyDescent="0.25">
      <c r="A356" s="155" t="s">
        <v>256</v>
      </c>
      <c r="B356" s="120">
        <v>53</v>
      </c>
      <c r="C356" s="120">
        <v>0</v>
      </c>
      <c r="D356" s="143" t="s">
        <v>82</v>
      </c>
      <c r="E356" s="36">
        <v>853</v>
      </c>
      <c r="F356" s="143" t="s">
        <v>186</v>
      </c>
      <c r="G356" s="143" t="s">
        <v>56</v>
      </c>
      <c r="H356" s="148" t="s">
        <v>303</v>
      </c>
      <c r="I356" s="143"/>
      <c r="J356" s="110">
        <f t="shared" ref="J356:BB356" si="411">J357</f>
        <v>2000000</v>
      </c>
      <c r="K356" s="110">
        <f t="shared" si="411"/>
        <v>0</v>
      </c>
      <c r="L356" s="110">
        <f t="shared" si="411"/>
        <v>2000000</v>
      </c>
      <c r="M356" s="110">
        <f t="shared" si="411"/>
        <v>0</v>
      </c>
      <c r="N356" s="110">
        <f t="shared" si="411"/>
        <v>300000</v>
      </c>
      <c r="O356" s="110">
        <f t="shared" si="411"/>
        <v>0</v>
      </c>
      <c r="P356" s="110">
        <f t="shared" si="411"/>
        <v>300000</v>
      </c>
      <c r="Q356" s="110">
        <f t="shared" si="411"/>
        <v>0</v>
      </c>
      <c r="R356" s="110">
        <f t="shared" si="411"/>
        <v>2300000</v>
      </c>
      <c r="S356" s="110">
        <f t="shared" si="411"/>
        <v>0</v>
      </c>
      <c r="T356" s="110">
        <f t="shared" si="411"/>
        <v>2300000</v>
      </c>
      <c r="U356" s="110">
        <f t="shared" si="411"/>
        <v>0</v>
      </c>
      <c r="V356" s="110"/>
      <c r="W356" s="110"/>
      <c r="X356" s="110"/>
      <c r="Y356" s="110"/>
      <c r="Z356" s="110"/>
      <c r="AA356" s="110"/>
      <c r="AB356" s="110"/>
      <c r="AC356" s="110"/>
      <c r="AD356" s="110">
        <f t="shared" si="411"/>
        <v>2000000</v>
      </c>
      <c r="AE356" s="110">
        <f t="shared" si="411"/>
        <v>0</v>
      </c>
      <c r="AF356" s="110">
        <f t="shared" si="411"/>
        <v>2000000</v>
      </c>
      <c r="AG356" s="110">
        <f t="shared" si="411"/>
        <v>0</v>
      </c>
      <c r="AH356" s="110">
        <f t="shared" si="411"/>
        <v>0</v>
      </c>
      <c r="AI356" s="110">
        <f t="shared" si="411"/>
        <v>0</v>
      </c>
      <c r="AJ356" s="110">
        <f t="shared" si="411"/>
        <v>0</v>
      </c>
      <c r="AK356" s="110">
        <f t="shared" si="411"/>
        <v>0</v>
      </c>
      <c r="AL356" s="110">
        <f t="shared" si="411"/>
        <v>2000000</v>
      </c>
      <c r="AM356" s="110">
        <f t="shared" si="411"/>
        <v>0</v>
      </c>
      <c r="AN356" s="110">
        <f t="shared" si="411"/>
        <v>2000000</v>
      </c>
      <c r="AO356" s="110">
        <f t="shared" si="411"/>
        <v>0</v>
      </c>
      <c r="AP356" s="110"/>
      <c r="AQ356" s="110">
        <f t="shared" si="411"/>
        <v>2000000</v>
      </c>
      <c r="AR356" s="110">
        <f t="shared" si="411"/>
        <v>0</v>
      </c>
      <c r="AS356" s="110">
        <f t="shared" si="411"/>
        <v>2000000</v>
      </c>
      <c r="AT356" s="110">
        <f t="shared" si="411"/>
        <v>0</v>
      </c>
      <c r="AU356" s="110">
        <f t="shared" si="411"/>
        <v>0</v>
      </c>
      <c r="AV356" s="110">
        <f t="shared" si="411"/>
        <v>0</v>
      </c>
      <c r="AW356" s="110">
        <f t="shared" si="411"/>
        <v>0</v>
      </c>
      <c r="AX356" s="110">
        <f t="shared" si="411"/>
        <v>0</v>
      </c>
      <c r="AY356" s="110">
        <f t="shared" si="411"/>
        <v>2000000</v>
      </c>
      <c r="AZ356" s="110">
        <f t="shared" si="411"/>
        <v>0</v>
      </c>
      <c r="BA356" s="110">
        <f t="shared" si="411"/>
        <v>2000000</v>
      </c>
      <c r="BB356" s="110">
        <f t="shared" si="411"/>
        <v>0</v>
      </c>
    </row>
    <row r="357" spans="1:54" s="12" customFormat="1" ht="19.5" customHeight="1" x14ac:dyDescent="0.25">
      <c r="A357" s="111" t="s">
        <v>42</v>
      </c>
      <c r="B357" s="120">
        <v>53</v>
      </c>
      <c r="C357" s="120">
        <v>0</v>
      </c>
      <c r="D357" s="143" t="s">
        <v>82</v>
      </c>
      <c r="E357" s="36">
        <v>853</v>
      </c>
      <c r="F357" s="143" t="s">
        <v>186</v>
      </c>
      <c r="G357" s="143" t="s">
        <v>56</v>
      </c>
      <c r="H357" s="148" t="s">
        <v>303</v>
      </c>
      <c r="I357" s="143" t="s">
        <v>43</v>
      </c>
      <c r="J357" s="110">
        <f t="shared" ref="J357:BB357" si="412">J358</f>
        <v>2000000</v>
      </c>
      <c r="K357" s="110">
        <f t="shared" si="412"/>
        <v>0</v>
      </c>
      <c r="L357" s="110">
        <f t="shared" si="412"/>
        <v>2000000</v>
      </c>
      <c r="M357" s="110">
        <f t="shared" si="412"/>
        <v>0</v>
      </c>
      <c r="N357" s="110">
        <f t="shared" si="412"/>
        <v>300000</v>
      </c>
      <c r="O357" s="110">
        <f t="shared" si="412"/>
        <v>0</v>
      </c>
      <c r="P357" s="110">
        <f t="shared" si="412"/>
        <v>300000</v>
      </c>
      <c r="Q357" s="110">
        <f t="shared" si="412"/>
        <v>0</v>
      </c>
      <c r="R357" s="110">
        <f t="shared" si="412"/>
        <v>2300000</v>
      </c>
      <c r="S357" s="110">
        <f t="shared" si="412"/>
        <v>0</v>
      </c>
      <c r="T357" s="110">
        <f t="shared" si="412"/>
        <v>2300000</v>
      </c>
      <c r="U357" s="110">
        <f t="shared" si="412"/>
        <v>0</v>
      </c>
      <c r="V357" s="110"/>
      <c r="W357" s="110"/>
      <c r="X357" s="110"/>
      <c r="Y357" s="110"/>
      <c r="Z357" s="110"/>
      <c r="AA357" s="110"/>
      <c r="AB357" s="110"/>
      <c r="AC357" s="110"/>
      <c r="AD357" s="110">
        <f t="shared" si="412"/>
        <v>2000000</v>
      </c>
      <c r="AE357" s="110">
        <f t="shared" si="412"/>
        <v>0</v>
      </c>
      <c r="AF357" s="110">
        <f t="shared" si="412"/>
        <v>2000000</v>
      </c>
      <c r="AG357" s="110">
        <f t="shared" si="412"/>
        <v>0</v>
      </c>
      <c r="AH357" s="110">
        <f t="shared" si="412"/>
        <v>0</v>
      </c>
      <c r="AI357" s="110">
        <f t="shared" si="412"/>
        <v>0</v>
      </c>
      <c r="AJ357" s="110">
        <f t="shared" si="412"/>
        <v>0</v>
      </c>
      <c r="AK357" s="110">
        <f t="shared" si="412"/>
        <v>0</v>
      </c>
      <c r="AL357" s="110">
        <f t="shared" si="412"/>
        <v>2000000</v>
      </c>
      <c r="AM357" s="110">
        <f t="shared" si="412"/>
        <v>0</v>
      </c>
      <c r="AN357" s="110">
        <f t="shared" si="412"/>
        <v>2000000</v>
      </c>
      <c r="AO357" s="110">
        <f t="shared" si="412"/>
        <v>0</v>
      </c>
      <c r="AP357" s="110"/>
      <c r="AQ357" s="110">
        <f t="shared" si="412"/>
        <v>2000000</v>
      </c>
      <c r="AR357" s="110">
        <f t="shared" si="412"/>
        <v>0</v>
      </c>
      <c r="AS357" s="110">
        <f t="shared" si="412"/>
        <v>2000000</v>
      </c>
      <c r="AT357" s="110">
        <f t="shared" si="412"/>
        <v>0</v>
      </c>
      <c r="AU357" s="110">
        <f t="shared" si="412"/>
        <v>0</v>
      </c>
      <c r="AV357" s="110">
        <f t="shared" si="412"/>
        <v>0</v>
      </c>
      <c r="AW357" s="110">
        <f t="shared" si="412"/>
        <v>0</v>
      </c>
      <c r="AX357" s="110">
        <f t="shared" si="412"/>
        <v>0</v>
      </c>
      <c r="AY357" s="110">
        <f t="shared" si="412"/>
        <v>2000000</v>
      </c>
      <c r="AZ357" s="110">
        <f t="shared" si="412"/>
        <v>0</v>
      </c>
      <c r="BA357" s="110">
        <f t="shared" si="412"/>
        <v>2000000</v>
      </c>
      <c r="BB357" s="110">
        <f t="shared" si="412"/>
        <v>0</v>
      </c>
    </row>
    <row r="358" spans="1:54" s="109" customFormat="1" ht="19.5" customHeight="1" x14ac:dyDescent="0.25">
      <c r="A358" s="111" t="s">
        <v>189</v>
      </c>
      <c r="B358" s="120">
        <v>53</v>
      </c>
      <c r="C358" s="120">
        <v>0</v>
      </c>
      <c r="D358" s="143" t="s">
        <v>82</v>
      </c>
      <c r="E358" s="36">
        <v>853</v>
      </c>
      <c r="F358" s="143" t="s">
        <v>186</v>
      </c>
      <c r="G358" s="143" t="s">
        <v>56</v>
      </c>
      <c r="H358" s="148" t="s">
        <v>303</v>
      </c>
      <c r="I358" s="143" t="s">
        <v>190</v>
      </c>
      <c r="J358" s="110">
        <f>'6.ВС'!J367</f>
        <v>2000000</v>
      </c>
      <c r="K358" s="110">
        <f>'6.ВС'!K367</f>
        <v>0</v>
      </c>
      <c r="L358" s="110">
        <f>'6.ВС'!L367</f>
        <v>2000000</v>
      </c>
      <c r="M358" s="110">
        <f>'6.ВС'!M367</f>
        <v>0</v>
      </c>
      <c r="N358" s="110">
        <f>'6.ВС'!N367</f>
        <v>300000</v>
      </c>
      <c r="O358" s="110">
        <f>'6.ВС'!O367</f>
        <v>0</v>
      </c>
      <c r="P358" s="110">
        <f>'6.ВС'!P367</f>
        <v>300000</v>
      </c>
      <c r="Q358" s="110">
        <f>'6.ВС'!Q367</f>
        <v>0</v>
      </c>
      <c r="R358" s="110">
        <f>'6.ВС'!R367</f>
        <v>2300000</v>
      </c>
      <c r="S358" s="110">
        <f>'6.ВС'!S367</f>
        <v>0</v>
      </c>
      <c r="T358" s="110">
        <f>'6.ВС'!T367</f>
        <v>2300000</v>
      </c>
      <c r="U358" s="110">
        <f>'6.ВС'!U367</f>
        <v>0</v>
      </c>
      <c r="V358" s="110"/>
      <c r="W358" s="110"/>
      <c r="X358" s="110"/>
      <c r="Y358" s="110"/>
      <c r="Z358" s="110"/>
      <c r="AA358" s="110"/>
      <c r="AB358" s="110"/>
      <c r="AC358" s="110"/>
      <c r="AD358" s="110">
        <f>'6.ВС'!AE367</f>
        <v>2000000</v>
      </c>
      <c r="AE358" s="110">
        <f>'6.ВС'!AF367</f>
        <v>0</v>
      </c>
      <c r="AF358" s="110">
        <f>'6.ВС'!AG367</f>
        <v>2000000</v>
      </c>
      <c r="AG358" s="110">
        <f>'6.ВС'!AH367</f>
        <v>0</v>
      </c>
      <c r="AH358" s="110">
        <f>'6.ВС'!AI367</f>
        <v>0</v>
      </c>
      <c r="AI358" s="110">
        <f>'6.ВС'!AJ367</f>
        <v>0</v>
      </c>
      <c r="AJ358" s="110">
        <f>'6.ВС'!AK367</f>
        <v>0</v>
      </c>
      <c r="AK358" s="110">
        <f>'6.ВС'!AL367</f>
        <v>0</v>
      </c>
      <c r="AL358" s="110">
        <f>'6.ВС'!AM367</f>
        <v>2000000</v>
      </c>
      <c r="AM358" s="110">
        <f>'6.ВС'!AN367</f>
        <v>0</v>
      </c>
      <c r="AN358" s="110">
        <f>'6.ВС'!AO367</f>
        <v>2000000</v>
      </c>
      <c r="AO358" s="110">
        <f>'6.ВС'!AP367</f>
        <v>0</v>
      </c>
      <c r="AP358" s="110"/>
      <c r="AQ358" s="110">
        <f>'6.ВС'!AR367</f>
        <v>2000000</v>
      </c>
      <c r="AR358" s="110">
        <f>'6.ВС'!AS367</f>
        <v>0</v>
      </c>
      <c r="AS358" s="110">
        <f>'6.ВС'!AT367</f>
        <v>2000000</v>
      </c>
      <c r="AT358" s="110">
        <f>'6.ВС'!AU367</f>
        <v>0</v>
      </c>
      <c r="AU358" s="110">
        <f>'6.ВС'!AV367</f>
        <v>0</v>
      </c>
      <c r="AV358" s="110">
        <f>'6.ВС'!AW367</f>
        <v>0</v>
      </c>
      <c r="AW358" s="110">
        <f>'6.ВС'!AX367</f>
        <v>0</v>
      </c>
      <c r="AX358" s="110">
        <f>'6.ВС'!AY367</f>
        <v>0</v>
      </c>
      <c r="AY358" s="110">
        <f>'6.ВС'!AZ367</f>
        <v>2000000</v>
      </c>
      <c r="AZ358" s="110">
        <f>'6.ВС'!BA367</f>
        <v>0</v>
      </c>
      <c r="BA358" s="110">
        <f>'6.ВС'!BB367</f>
        <v>2000000</v>
      </c>
      <c r="BB358" s="110">
        <f>'6.ВС'!BC367</f>
        <v>0</v>
      </c>
    </row>
    <row r="359" spans="1:54" s="109" customFormat="1" ht="21" customHeight="1" x14ac:dyDescent="0.25">
      <c r="A359" s="158" t="s">
        <v>257</v>
      </c>
      <c r="B359" s="11">
        <v>70</v>
      </c>
      <c r="C359" s="120"/>
      <c r="D359" s="143"/>
      <c r="E359" s="36"/>
      <c r="F359" s="143"/>
      <c r="G359" s="143"/>
      <c r="H359" s="143"/>
      <c r="I359" s="143"/>
      <c r="J359" s="26">
        <f>J360+J364+J370+J376</f>
        <v>1234700</v>
      </c>
      <c r="K359" s="26">
        <f t="shared" ref="K359:M359" si="413">K360+K364+K370+K376</f>
        <v>0</v>
      </c>
      <c r="L359" s="26">
        <f t="shared" si="413"/>
        <v>1216700</v>
      </c>
      <c r="M359" s="26">
        <f t="shared" si="413"/>
        <v>18000</v>
      </c>
      <c r="N359" s="26">
        <f>N360+N364+N370+N376</f>
        <v>300000</v>
      </c>
      <c r="O359" s="26">
        <f t="shared" ref="O359" si="414">O360+O364+O370+O376</f>
        <v>0</v>
      </c>
      <c r="P359" s="26">
        <f t="shared" ref="P359" si="415">P360+P364+P370+P376</f>
        <v>300000</v>
      </c>
      <c r="Q359" s="26">
        <f t="shared" ref="Q359" si="416">Q360+Q364+Q370+Q376</f>
        <v>0</v>
      </c>
      <c r="R359" s="26">
        <f>R360+R364+R370+R376</f>
        <v>1534700</v>
      </c>
      <c r="S359" s="26">
        <f t="shared" ref="S359" si="417">S360+S364+S370+S376</f>
        <v>0</v>
      </c>
      <c r="T359" s="26">
        <f t="shared" ref="T359" si="418">T360+T364+T370+T376</f>
        <v>1516700</v>
      </c>
      <c r="U359" s="26">
        <f t="shared" ref="U359" si="419">U360+U364+U370+U376</f>
        <v>18000</v>
      </c>
      <c r="V359" s="26"/>
      <c r="W359" s="26"/>
      <c r="X359" s="26"/>
      <c r="Y359" s="26"/>
      <c r="Z359" s="26"/>
      <c r="AA359" s="26"/>
      <c r="AB359" s="26"/>
      <c r="AC359" s="26"/>
      <c r="AD359" s="26">
        <f>AD360+AD364+AD370+AD376</f>
        <v>4907000</v>
      </c>
      <c r="AE359" s="26">
        <f t="shared" ref="AE359:AG359" si="420">AE360+AE364+AE370+AE376</f>
        <v>0</v>
      </c>
      <c r="AF359" s="26">
        <f t="shared" si="420"/>
        <v>4889000</v>
      </c>
      <c r="AG359" s="26">
        <f t="shared" si="420"/>
        <v>18000</v>
      </c>
      <c r="AH359" s="26">
        <f>AH360+AH364+AH370+AH376</f>
        <v>0</v>
      </c>
      <c r="AI359" s="26">
        <f t="shared" ref="AI359:AK359" si="421">AI360+AI364+AI370+AI376</f>
        <v>0</v>
      </c>
      <c r="AJ359" s="26">
        <f t="shared" si="421"/>
        <v>0</v>
      </c>
      <c r="AK359" s="26">
        <f t="shared" si="421"/>
        <v>0</v>
      </c>
      <c r="AL359" s="26">
        <f>AL360+AL364+AL370+AL376</f>
        <v>4907000</v>
      </c>
      <c r="AM359" s="26">
        <f t="shared" ref="AM359:AO359" si="422">AM360+AM364+AM370+AM376</f>
        <v>0</v>
      </c>
      <c r="AN359" s="26">
        <f t="shared" si="422"/>
        <v>4889000</v>
      </c>
      <c r="AO359" s="26">
        <f t="shared" si="422"/>
        <v>18000</v>
      </c>
      <c r="AP359" s="26"/>
      <c r="AQ359" s="26">
        <f>AQ360+AQ364+AQ370+AQ376</f>
        <v>8034700</v>
      </c>
      <c r="AR359" s="26">
        <f t="shared" ref="AR359:AT359" si="423">AR360+AR364+AR370+AR376</f>
        <v>0</v>
      </c>
      <c r="AS359" s="26">
        <f t="shared" si="423"/>
        <v>8016700</v>
      </c>
      <c r="AT359" s="26">
        <f t="shared" si="423"/>
        <v>18000</v>
      </c>
      <c r="AU359" s="26">
        <f>AU360+AU364+AU370+AU376</f>
        <v>0</v>
      </c>
      <c r="AV359" s="26">
        <f t="shared" ref="AV359:AX359" si="424">AV360+AV364+AV370+AV376</f>
        <v>0</v>
      </c>
      <c r="AW359" s="26">
        <f t="shared" si="424"/>
        <v>0</v>
      </c>
      <c r="AX359" s="26">
        <f t="shared" si="424"/>
        <v>0</v>
      </c>
      <c r="AY359" s="26">
        <f>AY360+AY364+AY370+AY376</f>
        <v>8034700</v>
      </c>
      <c r="AZ359" s="26">
        <f t="shared" ref="AZ359:BB359" si="425">AZ360+AZ364+AZ370+AZ376</f>
        <v>0</v>
      </c>
      <c r="BA359" s="26">
        <f t="shared" si="425"/>
        <v>8016700</v>
      </c>
      <c r="BB359" s="26">
        <f t="shared" si="425"/>
        <v>18000</v>
      </c>
    </row>
    <row r="360" spans="1:54" s="109" customFormat="1" ht="28.5" x14ac:dyDescent="0.25">
      <c r="A360" s="158" t="s">
        <v>6</v>
      </c>
      <c r="B360" s="11">
        <v>70</v>
      </c>
      <c r="C360" s="11">
        <v>0</v>
      </c>
      <c r="D360" s="143" t="s">
        <v>243</v>
      </c>
      <c r="E360" s="167">
        <v>851</v>
      </c>
      <c r="F360" s="25"/>
      <c r="G360" s="25"/>
      <c r="H360" s="25"/>
      <c r="I360" s="25"/>
      <c r="J360" s="26">
        <f>J361</f>
        <v>0</v>
      </c>
      <c r="K360" s="26">
        <f t="shared" ref="K360:M360" si="426">K361</f>
        <v>0</v>
      </c>
      <c r="L360" s="26">
        <f t="shared" si="426"/>
        <v>0</v>
      </c>
      <c r="M360" s="26">
        <f t="shared" si="426"/>
        <v>0</v>
      </c>
      <c r="N360" s="26">
        <f>N361</f>
        <v>25000</v>
      </c>
      <c r="O360" s="26">
        <f t="shared" ref="O360" si="427">O361</f>
        <v>0</v>
      </c>
      <c r="P360" s="26">
        <f t="shared" ref="P360" si="428">P361</f>
        <v>25000</v>
      </c>
      <c r="Q360" s="26">
        <f t="shared" ref="Q360" si="429">Q361</f>
        <v>0</v>
      </c>
      <c r="R360" s="26">
        <f>R361</f>
        <v>25000</v>
      </c>
      <c r="S360" s="26">
        <f t="shared" ref="S360" si="430">S361</f>
        <v>0</v>
      </c>
      <c r="T360" s="26">
        <f t="shared" ref="T360" si="431">T361</f>
        <v>25000</v>
      </c>
      <c r="U360" s="26">
        <f t="shared" ref="U360" si="432">U361</f>
        <v>0</v>
      </c>
      <c r="V360" s="26"/>
      <c r="W360" s="26"/>
      <c r="X360" s="26"/>
      <c r="Y360" s="26"/>
      <c r="Z360" s="26"/>
      <c r="AA360" s="26"/>
      <c r="AB360" s="26"/>
      <c r="AC360" s="26"/>
      <c r="AD360" s="26">
        <f t="shared" ref="AD360:AT360" si="433">AD361</f>
        <v>0</v>
      </c>
      <c r="AE360" s="26">
        <f t="shared" si="433"/>
        <v>0</v>
      </c>
      <c r="AF360" s="26">
        <f t="shared" si="433"/>
        <v>0</v>
      </c>
      <c r="AG360" s="26">
        <f t="shared" si="433"/>
        <v>0</v>
      </c>
      <c r="AH360" s="26">
        <f>AH361</f>
        <v>0</v>
      </c>
      <c r="AI360" s="26">
        <f t="shared" ref="AI360:AK360" si="434">AI361</f>
        <v>0</v>
      </c>
      <c r="AJ360" s="26">
        <f t="shared" si="434"/>
        <v>0</v>
      </c>
      <c r="AK360" s="26">
        <f t="shared" si="434"/>
        <v>0</v>
      </c>
      <c r="AL360" s="26">
        <f>AL361</f>
        <v>0</v>
      </c>
      <c r="AM360" s="26">
        <f t="shared" ref="AM360:AO360" si="435">AM361</f>
        <v>0</v>
      </c>
      <c r="AN360" s="26">
        <f t="shared" si="435"/>
        <v>0</v>
      </c>
      <c r="AO360" s="26">
        <f t="shared" si="435"/>
        <v>0</v>
      </c>
      <c r="AP360" s="26"/>
      <c r="AQ360" s="26">
        <f t="shared" si="433"/>
        <v>0</v>
      </c>
      <c r="AR360" s="26">
        <f t="shared" si="433"/>
        <v>0</v>
      </c>
      <c r="AS360" s="26">
        <f t="shared" si="433"/>
        <v>0</v>
      </c>
      <c r="AT360" s="26">
        <f t="shared" si="433"/>
        <v>0</v>
      </c>
      <c r="AU360" s="26">
        <f>AU361</f>
        <v>0</v>
      </c>
      <c r="AV360" s="26">
        <f t="shared" ref="AV360:AX360" si="436">AV361</f>
        <v>0</v>
      </c>
      <c r="AW360" s="26">
        <f t="shared" si="436"/>
        <v>0</v>
      </c>
      <c r="AX360" s="26">
        <f t="shared" si="436"/>
        <v>0</v>
      </c>
      <c r="AY360" s="26">
        <f>AY361</f>
        <v>0</v>
      </c>
      <c r="AZ360" s="26">
        <f t="shared" ref="AZ360:BB360" si="437">AZ361</f>
        <v>0</v>
      </c>
      <c r="BA360" s="26">
        <f t="shared" si="437"/>
        <v>0</v>
      </c>
      <c r="BB360" s="26">
        <f t="shared" si="437"/>
        <v>0</v>
      </c>
    </row>
    <row r="361" spans="1:54" s="109" customFormat="1" ht="30" x14ac:dyDescent="0.25">
      <c r="A361" s="155" t="s">
        <v>131</v>
      </c>
      <c r="B361" s="120">
        <v>70</v>
      </c>
      <c r="C361" s="120">
        <v>0</v>
      </c>
      <c r="D361" s="143" t="s">
        <v>243</v>
      </c>
      <c r="E361" s="120">
        <v>851</v>
      </c>
      <c r="F361" s="143" t="s">
        <v>11</v>
      </c>
      <c r="G361" s="143" t="s">
        <v>139</v>
      </c>
      <c r="H361" s="143" t="s">
        <v>365</v>
      </c>
      <c r="I361" s="143"/>
      <c r="J361" s="110">
        <f t="shared" ref="J361:BB361" si="438">J362</f>
        <v>0</v>
      </c>
      <c r="K361" s="110">
        <f t="shared" si="438"/>
        <v>0</v>
      </c>
      <c r="L361" s="110">
        <f t="shared" si="438"/>
        <v>0</v>
      </c>
      <c r="M361" s="110">
        <f t="shared" si="438"/>
        <v>0</v>
      </c>
      <c r="N361" s="110">
        <f t="shared" si="438"/>
        <v>25000</v>
      </c>
      <c r="O361" s="110">
        <f t="shared" si="438"/>
        <v>0</v>
      </c>
      <c r="P361" s="110">
        <f t="shared" si="438"/>
        <v>25000</v>
      </c>
      <c r="Q361" s="110">
        <f t="shared" si="438"/>
        <v>0</v>
      </c>
      <c r="R361" s="110">
        <f t="shared" si="438"/>
        <v>25000</v>
      </c>
      <c r="S361" s="110">
        <f t="shared" si="438"/>
        <v>0</v>
      </c>
      <c r="T361" s="110">
        <f t="shared" si="438"/>
        <v>25000</v>
      </c>
      <c r="U361" s="110">
        <f t="shared" si="438"/>
        <v>0</v>
      </c>
      <c r="V361" s="110"/>
      <c r="W361" s="110"/>
      <c r="X361" s="110"/>
      <c r="Y361" s="110"/>
      <c r="Z361" s="110"/>
      <c r="AA361" s="110"/>
      <c r="AB361" s="110"/>
      <c r="AC361" s="110"/>
      <c r="AD361" s="110">
        <f t="shared" si="438"/>
        <v>0</v>
      </c>
      <c r="AE361" s="110">
        <f t="shared" si="438"/>
        <v>0</v>
      </c>
      <c r="AF361" s="110">
        <f t="shared" si="438"/>
        <v>0</v>
      </c>
      <c r="AG361" s="110">
        <f t="shared" si="438"/>
        <v>0</v>
      </c>
      <c r="AH361" s="110">
        <f t="shared" si="438"/>
        <v>0</v>
      </c>
      <c r="AI361" s="110">
        <f t="shared" si="438"/>
        <v>0</v>
      </c>
      <c r="AJ361" s="110">
        <f t="shared" si="438"/>
        <v>0</v>
      </c>
      <c r="AK361" s="110">
        <f t="shared" si="438"/>
        <v>0</v>
      </c>
      <c r="AL361" s="110">
        <f t="shared" si="438"/>
        <v>0</v>
      </c>
      <c r="AM361" s="110">
        <f t="shared" si="438"/>
        <v>0</v>
      </c>
      <c r="AN361" s="110">
        <f t="shared" si="438"/>
        <v>0</v>
      </c>
      <c r="AO361" s="110">
        <f t="shared" si="438"/>
        <v>0</v>
      </c>
      <c r="AP361" s="110"/>
      <c r="AQ361" s="110">
        <f t="shared" si="438"/>
        <v>0</v>
      </c>
      <c r="AR361" s="110">
        <f t="shared" si="438"/>
        <v>0</v>
      </c>
      <c r="AS361" s="110">
        <f t="shared" si="438"/>
        <v>0</v>
      </c>
      <c r="AT361" s="110">
        <f t="shared" si="438"/>
        <v>0</v>
      </c>
      <c r="AU361" s="110">
        <f t="shared" si="438"/>
        <v>0</v>
      </c>
      <c r="AV361" s="110">
        <f t="shared" si="438"/>
        <v>0</v>
      </c>
      <c r="AW361" s="110">
        <f t="shared" si="438"/>
        <v>0</v>
      </c>
      <c r="AX361" s="110">
        <f t="shared" si="438"/>
        <v>0</v>
      </c>
      <c r="AY361" s="110">
        <f t="shared" si="438"/>
        <v>0</v>
      </c>
      <c r="AZ361" s="110">
        <f t="shared" si="438"/>
        <v>0</v>
      </c>
      <c r="BA361" s="110">
        <f t="shared" si="438"/>
        <v>0</v>
      </c>
      <c r="BB361" s="110">
        <f t="shared" si="438"/>
        <v>0</v>
      </c>
    </row>
    <row r="362" spans="1:54" s="109" customFormat="1" ht="30" x14ac:dyDescent="0.25">
      <c r="A362" s="111" t="s">
        <v>126</v>
      </c>
      <c r="B362" s="120">
        <v>70</v>
      </c>
      <c r="C362" s="120">
        <v>0</v>
      </c>
      <c r="D362" s="143" t="s">
        <v>243</v>
      </c>
      <c r="E362" s="120">
        <v>851</v>
      </c>
      <c r="F362" s="143" t="s">
        <v>11</v>
      </c>
      <c r="G362" s="143" t="s">
        <v>139</v>
      </c>
      <c r="H362" s="143" t="s">
        <v>365</v>
      </c>
      <c r="I362" s="143" t="s">
        <v>127</v>
      </c>
      <c r="J362" s="110">
        <f t="shared" ref="J362:BB362" si="439">J363</f>
        <v>0</v>
      </c>
      <c r="K362" s="110">
        <f t="shared" si="439"/>
        <v>0</v>
      </c>
      <c r="L362" s="110">
        <f t="shared" si="439"/>
        <v>0</v>
      </c>
      <c r="M362" s="110">
        <f t="shared" si="439"/>
        <v>0</v>
      </c>
      <c r="N362" s="110">
        <f t="shared" si="439"/>
        <v>25000</v>
      </c>
      <c r="O362" s="110">
        <f t="shared" si="439"/>
        <v>0</v>
      </c>
      <c r="P362" s="110">
        <f t="shared" si="439"/>
        <v>25000</v>
      </c>
      <c r="Q362" s="110">
        <f t="shared" si="439"/>
        <v>0</v>
      </c>
      <c r="R362" s="110">
        <f t="shared" si="439"/>
        <v>25000</v>
      </c>
      <c r="S362" s="110">
        <f t="shared" si="439"/>
        <v>0</v>
      </c>
      <c r="T362" s="110">
        <f t="shared" si="439"/>
        <v>25000</v>
      </c>
      <c r="U362" s="110">
        <f t="shared" si="439"/>
        <v>0</v>
      </c>
      <c r="V362" s="110"/>
      <c r="W362" s="110"/>
      <c r="X362" s="110"/>
      <c r="Y362" s="110"/>
      <c r="Z362" s="110"/>
      <c r="AA362" s="110"/>
      <c r="AB362" s="110"/>
      <c r="AC362" s="110"/>
      <c r="AD362" s="110">
        <f t="shared" si="439"/>
        <v>0</v>
      </c>
      <c r="AE362" s="110">
        <f t="shared" si="439"/>
        <v>0</v>
      </c>
      <c r="AF362" s="110">
        <f t="shared" si="439"/>
        <v>0</v>
      </c>
      <c r="AG362" s="110">
        <f t="shared" si="439"/>
        <v>0</v>
      </c>
      <c r="AH362" s="110">
        <f t="shared" si="439"/>
        <v>0</v>
      </c>
      <c r="AI362" s="110">
        <f t="shared" si="439"/>
        <v>0</v>
      </c>
      <c r="AJ362" s="110">
        <f t="shared" si="439"/>
        <v>0</v>
      </c>
      <c r="AK362" s="110">
        <f t="shared" si="439"/>
        <v>0</v>
      </c>
      <c r="AL362" s="110">
        <f t="shared" si="439"/>
        <v>0</v>
      </c>
      <c r="AM362" s="110">
        <f t="shared" si="439"/>
        <v>0</v>
      </c>
      <c r="AN362" s="110">
        <f t="shared" si="439"/>
        <v>0</v>
      </c>
      <c r="AO362" s="110">
        <f t="shared" si="439"/>
        <v>0</v>
      </c>
      <c r="AP362" s="110"/>
      <c r="AQ362" s="110">
        <f t="shared" si="439"/>
        <v>0</v>
      </c>
      <c r="AR362" s="110">
        <f t="shared" si="439"/>
        <v>0</v>
      </c>
      <c r="AS362" s="110">
        <f t="shared" si="439"/>
        <v>0</v>
      </c>
      <c r="AT362" s="110">
        <f t="shared" si="439"/>
        <v>0</v>
      </c>
      <c r="AU362" s="110">
        <f t="shared" si="439"/>
        <v>0</v>
      </c>
      <c r="AV362" s="110">
        <f t="shared" si="439"/>
        <v>0</v>
      </c>
      <c r="AW362" s="110">
        <f t="shared" si="439"/>
        <v>0</v>
      </c>
      <c r="AX362" s="110">
        <f t="shared" si="439"/>
        <v>0</v>
      </c>
      <c r="AY362" s="110">
        <f t="shared" si="439"/>
        <v>0</v>
      </c>
      <c r="AZ362" s="110">
        <f t="shared" si="439"/>
        <v>0</v>
      </c>
      <c r="BA362" s="110">
        <f t="shared" si="439"/>
        <v>0</v>
      </c>
      <c r="BB362" s="110">
        <f t="shared" si="439"/>
        <v>0</v>
      </c>
    </row>
    <row r="363" spans="1:54" s="109" customFormat="1" ht="44.25" customHeight="1" x14ac:dyDescent="0.25">
      <c r="A363" s="111" t="s">
        <v>128</v>
      </c>
      <c r="B363" s="120">
        <v>70</v>
      </c>
      <c r="C363" s="120">
        <v>0</v>
      </c>
      <c r="D363" s="143" t="s">
        <v>243</v>
      </c>
      <c r="E363" s="120">
        <v>851</v>
      </c>
      <c r="F363" s="143" t="s">
        <v>11</v>
      </c>
      <c r="G363" s="143" t="s">
        <v>139</v>
      </c>
      <c r="H363" s="143" t="s">
        <v>365</v>
      </c>
      <c r="I363" s="143" t="s">
        <v>129</v>
      </c>
      <c r="J363" s="110">
        <f>'6.ВС'!J180</f>
        <v>0</v>
      </c>
      <c r="K363" s="110">
        <f>'6.ВС'!K180</f>
        <v>0</v>
      </c>
      <c r="L363" s="110">
        <f>'6.ВС'!L180</f>
        <v>0</v>
      </c>
      <c r="M363" s="110">
        <f>'6.ВС'!M180</f>
        <v>0</v>
      </c>
      <c r="N363" s="110">
        <f>'6.ВС'!N180</f>
        <v>25000</v>
      </c>
      <c r="O363" s="110">
        <f>'6.ВС'!O180</f>
        <v>0</v>
      </c>
      <c r="P363" s="110">
        <f>'6.ВС'!P180</f>
        <v>25000</v>
      </c>
      <c r="Q363" s="110">
        <f>'6.ВС'!Q180</f>
        <v>0</v>
      </c>
      <c r="R363" s="110">
        <f>'6.ВС'!R180</f>
        <v>25000</v>
      </c>
      <c r="S363" s="110">
        <f>'6.ВС'!S180</f>
        <v>0</v>
      </c>
      <c r="T363" s="110">
        <f>'6.ВС'!T180</f>
        <v>25000</v>
      </c>
      <c r="U363" s="110">
        <f>'6.ВС'!U180</f>
        <v>0</v>
      </c>
      <c r="V363" s="110"/>
      <c r="W363" s="110"/>
      <c r="X363" s="110"/>
      <c r="Y363" s="110"/>
      <c r="Z363" s="110"/>
      <c r="AA363" s="110"/>
      <c r="AB363" s="110"/>
      <c r="AC363" s="110"/>
      <c r="AD363" s="110">
        <f>'6.ВС'!AE180</f>
        <v>0</v>
      </c>
      <c r="AE363" s="110">
        <f>'6.ВС'!AF180</f>
        <v>0</v>
      </c>
      <c r="AF363" s="110">
        <f>'6.ВС'!AG180</f>
        <v>0</v>
      </c>
      <c r="AG363" s="110">
        <f>'6.ВС'!AH180</f>
        <v>0</v>
      </c>
      <c r="AH363" s="110">
        <f>'6.ВС'!AI180</f>
        <v>0</v>
      </c>
      <c r="AI363" s="110">
        <f>'6.ВС'!AJ180</f>
        <v>0</v>
      </c>
      <c r="AJ363" s="110">
        <f>'6.ВС'!AK180</f>
        <v>0</v>
      </c>
      <c r="AK363" s="110">
        <f>'6.ВС'!AL180</f>
        <v>0</v>
      </c>
      <c r="AL363" s="110">
        <f>'6.ВС'!AM180</f>
        <v>0</v>
      </c>
      <c r="AM363" s="110">
        <f>'6.ВС'!AN180</f>
        <v>0</v>
      </c>
      <c r="AN363" s="110">
        <f>'6.ВС'!AO180</f>
        <v>0</v>
      </c>
      <c r="AO363" s="110">
        <f>'6.ВС'!AP180</f>
        <v>0</v>
      </c>
      <c r="AP363" s="110"/>
      <c r="AQ363" s="110">
        <f>'6.ВС'!AR180</f>
        <v>0</v>
      </c>
      <c r="AR363" s="110">
        <f>'6.ВС'!AS180</f>
        <v>0</v>
      </c>
      <c r="AS363" s="110">
        <f>'6.ВС'!AT180</f>
        <v>0</v>
      </c>
      <c r="AT363" s="110">
        <f>'6.ВС'!AU180</f>
        <v>0</v>
      </c>
      <c r="AU363" s="110">
        <f>'6.ВС'!AV180</f>
        <v>0</v>
      </c>
      <c r="AV363" s="110">
        <f>'6.ВС'!AW180</f>
        <v>0</v>
      </c>
      <c r="AW363" s="110">
        <f>'6.ВС'!AX180</f>
        <v>0</v>
      </c>
      <c r="AX363" s="110">
        <f>'6.ВС'!AY180</f>
        <v>0</v>
      </c>
      <c r="AY363" s="110">
        <f>'6.ВС'!AZ180</f>
        <v>0</v>
      </c>
      <c r="AZ363" s="110">
        <f>'6.ВС'!BA180</f>
        <v>0</v>
      </c>
      <c r="BA363" s="110">
        <f>'6.ВС'!BB180</f>
        <v>0</v>
      </c>
      <c r="BB363" s="110">
        <f>'6.ВС'!BC180</f>
        <v>0</v>
      </c>
    </row>
    <row r="364" spans="1:54" s="12" customFormat="1" ht="42.75" x14ac:dyDescent="0.25">
      <c r="A364" s="158" t="s">
        <v>179</v>
      </c>
      <c r="B364" s="11">
        <v>70</v>
      </c>
      <c r="C364" s="11">
        <v>0</v>
      </c>
      <c r="D364" s="25" t="s">
        <v>243</v>
      </c>
      <c r="E364" s="167">
        <v>853</v>
      </c>
      <c r="F364" s="25"/>
      <c r="G364" s="25"/>
      <c r="H364" s="25"/>
      <c r="I364" s="25"/>
      <c r="J364" s="26">
        <f t="shared" ref="J364:AQ364" si="440">J365+J367</f>
        <v>200000</v>
      </c>
      <c r="K364" s="26">
        <f t="shared" ref="K364:N364" si="441">K365+K367</f>
        <v>0</v>
      </c>
      <c r="L364" s="26">
        <f t="shared" si="441"/>
        <v>200000</v>
      </c>
      <c r="M364" s="26">
        <f t="shared" si="441"/>
        <v>0</v>
      </c>
      <c r="N364" s="26">
        <f t="shared" si="441"/>
        <v>275000</v>
      </c>
      <c r="O364" s="26">
        <f t="shared" ref="O364:U364" si="442">O365+O367</f>
        <v>0</v>
      </c>
      <c r="P364" s="26">
        <f t="shared" si="442"/>
        <v>275000</v>
      </c>
      <c r="Q364" s="26">
        <f t="shared" si="442"/>
        <v>0</v>
      </c>
      <c r="R364" s="26">
        <f t="shared" si="442"/>
        <v>475000</v>
      </c>
      <c r="S364" s="26">
        <f t="shared" si="442"/>
        <v>0</v>
      </c>
      <c r="T364" s="26">
        <f t="shared" si="442"/>
        <v>475000</v>
      </c>
      <c r="U364" s="26">
        <f t="shared" si="442"/>
        <v>0</v>
      </c>
      <c r="V364" s="26"/>
      <c r="W364" s="26"/>
      <c r="X364" s="26"/>
      <c r="Y364" s="26"/>
      <c r="Z364" s="26"/>
      <c r="AA364" s="26"/>
      <c r="AB364" s="26"/>
      <c r="AC364" s="26"/>
      <c r="AD364" s="26">
        <f t="shared" si="440"/>
        <v>3872300</v>
      </c>
      <c r="AE364" s="26">
        <f t="shared" ref="AE364:AO364" si="443">AE365+AE367</f>
        <v>0</v>
      </c>
      <c r="AF364" s="26">
        <f t="shared" si="443"/>
        <v>3872300</v>
      </c>
      <c r="AG364" s="26">
        <f t="shared" si="443"/>
        <v>0</v>
      </c>
      <c r="AH364" s="26">
        <f t="shared" si="443"/>
        <v>0</v>
      </c>
      <c r="AI364" s="26">
        <f t="shared" si="443"/>
        <v>0</v>
      </c>
      <c r="AJ364" s="26">
        <f t="shared" si="443"/>
        <v>0</v>
      </c>
      <c r="AK364" s="26">
        <f t="shared" si="443"/>
        <v>0</v>
      </c>
      <c r="AL364" s="26">
        <f t="shared" si="443"/>
        <v>3872300</v>
      </c>
      <c r="AM364" s="26">
        <f t="shared" si="443"/>
        <v>0</v>
      </c>
      <c r="AN364" s="26">
        <f t="shared" si="443"/>
        <v>3872300</v>
      </c>
      <c r="AO364" s="26">
        <f t="shared" si="443"/>
        <v>0</v>
      </c>
      <c r="AP364" s="26"/>
      <c r="AQ364" s="26">
        <f t="shared" si="440"/>
        <v>7000000</v>
      </c>
      <c r="AR364" s="26">
        <f t="shared" ref="AR364:BB364" si="444">AR365+AR367</f>
        <v>0</v>
      </c>
      <c r="AS364" s="26">
        <f t="shared" si="444"/>
        <v>7000000</v>
      </c>
      <c r="AT364" s="26">
        <f t="shared" si="444"/>
        <v>0</v>
      </c>
      <c r="AU364" s="26">
        <f t="shared" si="444"/>
        <v>0</v>
      </c>
      <c r="AV364" s="26">
        <f t="shared" si="444"/>
        <v>0</v>
      </c>
      <c r="AW364" s="26">
        <f t="shared" si="444"/>
        <v>0</v>
      </c>
      <c r="AX364" s="26">
        <f t="shared" si="444"/>
        <v>0</v>
      </c>
      <c r="AY364" s="26">
        <f t="shared" si="444"/>
        <v>7000000</v>
      </c>
      <c r="AZ364" s="26">
        <f t="shared" si="444"/>
        <v>0</v>
      </c>
      <c r="BA364" s="26">
        <f t="shared" si="444"/>
        <v>7000000</v>
      </c>
      <c r="BB364" s="26">
        <f t="shared" si="444"/>
        <v>0</v>
      </c>
    </row>
    <row r="365" spans="1:54" s="109" customFormat="1" ht="18.75" hidden="1" customHeight="1" x14ac:dyDescent="0.25">
      <c r="A365" s="174" t="s">
        <v>368</v>
      </c>
      <c r="B365" s="120">
        <v>70</v>
      </c>
      <c r="C365" s="120">
        <v>0</v>
      </c>
      <c r="D365" s="143" t="s">
        <v>243</v>
      </c>
      <c r="E365" s="120">
        <v>853</v>
      </c>
      <c r="F365" s="143"/>
      <c r="G365" s="143"/>
      <c r="H365" s="143" t="s">
        <v>376</v>
      </c>
      <c r="I365" s="143"/>
      <c r="J365" s="110">
        <f t="shared" ref="J365:BB365" si="445">J366</f>
        <v>0</v>
      </c>
      <c r="K365" s="110">
        <f t="shared" si="445"/>
        <v>0</v>
      </c>
      <c r="L365" s="110">
        <f t="shared" si="445"/>
        <v>0</v>
      </c>
      <c r="M365" s="110">
        <f t="shared" si="445"/>
        <v>0</v>
      </c>
      <c r="N365" s="110">
        <f t="shared" si="445"/>
        <v>0</v>
      </c>
      <c r="O365" s="110">
        <f t="shared" si="445"/>
        <v>0</v>
      </c>
      <c r="P365" s="110">
        <f t="shared" si="445"/>
        <v>0</v>
      </c>
      <c r="Q365" s="110">
        <f t="shared" si="445"/>
        <v>0</v>
      </c>
      <c r="R365" s="110">
        <f t="shared" si="445"/>
        <v>0</v>
      </c>
      <c r="S365" s="110">
        <f t="shared" si="445"/>
        <v>0</v>
      </c>
      <c r="T365" s="110">
        <f t="shared" si="445"/>
        <v>0</v>
      </c>
      <c r="U365" s="110">
        <f t="shared" si="445"/>
        <v>0</v>
      </c>
      <c r="V365" s="110"/>
      <c r="W365" s="110"/>
      <c r="X365" s="110"/>
      <c r="Y365" s="110"/>
      <c r="Z365" s="110"/>
      <c r="AA365" s="110"/>
      <c r="AB365" s="110"/>
      <c r="AC365" s="110"/>
      <c r="AD365" s="110">
        <f t="shared" si="445"/>
        <v>3672300</v>
      </c>
      <c r="AE365" s="110">
        <f t="shared" si="445"/>
        <v>0</v>
      </c>
      <c r="AF365" s="110">
        <f t="shared" si="445"/>
        <v>3672300</v>
      </c>
      <c r="AG365" s="110">
        <f t="shared" si="445"/>
        <v>0</v>
      </c>
      <c r="AH365" s="110">
        <f t="shared" si="445"/>
        <v>0</v>
      </c>
      <c r="AI365" s="110">
        <f t="shared" si="445"/>
        <v>0</v>
      </c>
      <c r="AJ365" s="110">
        <f t="shared" si="445"/>
        <v>0</v>
      </c>
      <c r="AK365" s="110">
        <f t="shared" si="445"/>
        <v>0</v>
      </c>
      <c r="AL365" s="110">
        <f t="shared" si="445"/>
        <v>3672300</v>
      </c>
      <c r="AM365" s="110">
        <f t="shared" si="445"/>
        <v>0</v>
      </c>
      <c r="AN365" s="110">
        <f t="shared" si="445"/>
        <v>3672300</v>
      </c>
      <c r="AO365" s="110">
        <f t="shared" si="445"/>
        <v>0</v>
      </c>
      <c r="AP365" s="110"/>
      <c r="AQ365" s="110">
        <f t="shared" si="445"/>
        <v>6800000</v>
      </c>
      <c r="AR365" s="110">
        <f t="shared" si="445"/>
        <v>0</v>
      </c>
      <c r="AS365" s="110">
        <f t="shared" si="445"/>
        <v>6800000</v>
      </c>
      <c r="AT365" s="110">
        <f t="shared" si="445"/>
        <v>0</v>
      </c>
      <c r="AU365" s="110">
        <f t="shared" si="445"/>
        <v>0</v>
      </c>
      <c r="AV365" s="110">
        <f t="shared" si="445"/>
        <v>0</v>
      </c>
      <c r="AW365" s="110">
        <f t="shared" si="445"/>
        <v>0</v>
      </c>
      <c r="AX365" s="110">
        <f t="shared" si="445"/>
        <v>0</v>
      </c>
      <c r="AY365" s="110">
        <f t="shared" si="445"/>
        <v>6800000</v>
      </c>
      <c r="AZ365" s="110">
        <f t="shared" si="445"/>
        <v>0</v>
      </c>
      <c r="BA365" s="110">
        <f t="shared" si="445"/>
        <v>6800000</v>
      </c>
      <c r="BB365" s="110">
        <f t="shared" si="445"/>
        <v>0</v>
      </c>
    </row>
    <row r="366" spans="1:54" s="109" customFormat="1" hidden="1" x14ac:dyDescent="0.25">
      <c r="A366" s="111" t="s">
        <v>183</v>
      </c>
      <c r="B366" s="120">
        <v>70</v>
      </c>
      <c r="C366" s="120">
        <v>0</v>
      </c>
      <c r="D366" s="143" t="s">
        <v>243</v>
      </c>
      <c r="E366" s="120">
        <v>853</v>
      </c>
      <c r="F366" s="143"/>
      <c r="G366" s="143"/>
      <c r="H366" s="143" t="s">
        <v>376</v>
      </c>
      <c r="I366" s="143" t="s">
        <v>184</v>
      </c>
      <c r="J366" s="110">
        <f>'6.ВС'!J358</f>
        <v>0</v>
      </c>
      <c r="K366" s="110">
        <f>'6.ВС'!K358</f>
        <v>0</v>
      </c>
      <c r="L366" s="110">
        <f>'6.ВС'!L358</f>
        <v>0</v>
      </c>
      <c r="M366" s="110">
        <f>'6.ВС'!M358</f>
        <v>0</v>
      </c>
      <c r="N366" s="110">
        <f>'6.ВС'!N358</f>
        <v>0</v>
      </c>
      <c r="O366" s="110">
        <f>'6.ВС'!O358</f>
        <v>0</v>
      </c>
      <c r="P366" s="110">
        <f>'6.ВС'!P358</f>
        <v>0</v>
      </c>
      <c r="Q366" s="110">
        <f>'6.ВС'!Q358</f>
        <v>0</v>
      </c>
      <c r="R366" s="110">
        <f>'6.ВС'!R358</f>
        <v>0</v>
      </c>
      <c r="S366" s="110">
        <f>'6.ВС'!S358</f>
        <v>0</v>
      </c>
      <c r="T366" s="110">
        <f>'6.ВС'!T358</f>
        <v>0</v>
      </c>
      <c r="U366" s="110">
        <f>'6.ВС'!U358</f>
        <v>0</v>
      </c>
      <c r="V366" s="110"/>
      <c r="W366" s="110"/>
      <c r="X366" s="110"/>
      <c r="Y366" s="110"/>
      <c r="Z366" s="110"/>
      <c r="AA366" s="110"/>
      <c r="AB366" s="110"/>
      <c r="AC366" s="110"/>
      <c r="AD366" s="110">
        <f>'6.ВС'!AE358</f>
        <v>3672300</v>
      </c>
      <c r="AE366" s="110">
        <f>'6.ВС'!AF358</f>
        <v>0</v>
      </c>
      <c r="AF366" s="110">
        <f>'6.ВС'!AG358</f>
        <v>3672300</v>
      </c>
      <c r="AG366" s="110">
        <f>'6.ВС'!AH358</f>
        <v>0</v>
      </c>
      <c r="AH366" s="110">
        <f>'6.ВС'!AI358</f>
        <v>0</v>
      </c>
      <c r="AI366" s="110">
        <f>'6.ВС'!AJ358</f>
        <v>0</v>
      </c>
      <c r="AJ366" s="110">
        <f>'6.ВС'!AK358</f>
        <v>0</v>
      </c>
      <c r="AK366" s="110">
        <f>'6.ВС'!AL358</f>
        <v>0</v>
      </c>
      <c r="AL366" s="110">
        <f>'6.ВС'!AM358</f>
        <v>3672300</v>
      </c>
      <c r="AM366" s="110">
        <f>'6.ВС'!AN358</f>
        <v>0</v>
      </c>
      <c r="AN366" s="110">
        <f>'6.ВС'!AO358</f>
        <v>3672300</v>
      </c>
      <c r="AO366" s="110">
        <f>'6.ВС'!AP358</f>
        <v>0</v>
      </c>
      <c r="AP366" s="110"/>
      <c r="AQ366" s="110">
        <f>'6.ВС'!AR358</f>
        <v>6800000</v>
      </c>
      <c r="AR366" s="110">
        <f>'6.ВС'!AS358</f>
        <v>0</v>
      </c>
      <c r="AS366" s="110">
        <f>'6.ВС'!AT358</f>
        <v>6800000</v>
      </c>
      <c r="AT366" s="110">
        <f>'6.ВС'!AU358</f>
        <v>0</v>
      </c>
      <c r="AU366" s="110">
        <f>'6.ВС'!AV358</f>
        <v>0</v>
      </c>
      <c r="AV366" s="110">
        <f>'6.ВС'!AW358</f>
        <v>0</v>
      </c>
      <c r="AW366" s="110">
        <f>'6.ВС'!AX358</f>
        <v>0</v>
      </c>
      <c r="AX366" s="110">
        <f>'6.ВС'!AY358</f>
        <v>0</v>
      </c>
      <c r="AY366" s="110">
        <f>'6.ВС'!AZ358</f>
        <v>6800000</v>
      </c>
      <c r="AZ366" s="110">
        <f>'6.ВС'!BA358</f>
        <v>0</v>
      </c>
      <c r="BA366" s="110">
        <f>'6.ВС'!BB358</f>
        <v>6800000</v>
      </c>
      <c r="BB366" s="110">
        <f>'6.ВС'!BC358</f>
        <v>0</v>
      </c>
    </row>
    <row r="367" spans="1:54" s="109" customFormat="1" ht="30" x14ac:dyDescent="0.25">
      <c r="A367" s="155" t="s">
        <v>131</v>
      </c>
      <c r="B367" s="120">
        <v>70</v>
      </c>
      <c r="C367" s="120">
        <v>0</v>
      </c>
      <c r="D367" s="143" t="s">
        <v>243</v>
      </c>
      <c r="E367" s="120">
        <v>853</v>
      </c>
      <c r="F367" s="143" t="s">
        <v>11</v>
      </c>
      <c r="G367" s="143" t="s">
        <v>139</v>
      </c>
      <c r="H367" s="143" t="s">
        <v>365</v>
      </c>
      <c r="I367" s="143"/>
      <c r="J367" s="110">
        <f t="shared" ref="J367:BB368" si="446">J368</f>
        <v>200000</v>
      </c>
      <c r="K367" s="110">
        <f t="shared" si="446"/>
        <v>0</v>
      </c>
      <c r="L367" s="110">
        <f t="shared" si="446"/>
        <v>200000</v>
      </c>
      <c r="M367" s="110">
        <f t="shared" si="446"/>
        <v>0</v>
      </c>
      <c r="N367" s="110">
        <f t="shared" si="446"/>
        <v>275000</v>
      </c>
      <c r="O367" s="110">
        <f t="shared" si="446"/>
        <v>0</v>
      </c>
      <c r="P367" s="110">
        <f t="shared" si="446"/>
        <v>275000</v>
      </c>
      <c r="Q367" s="110">
        <f t="shared" si="446"/>
        <v>0</v>
      </c>
      <c r="R367" s="110">
        <f t="shared" si="446"/>
        <v>475000</v>
      </c>
      <c r="S367" s="110">
        <f t="shared" si="446"/>
        <v>0</v>
      </c>
      <c r="T367" s="110">
        <f t="shared" si="446"/>
        <v>475000</v>
      </c>
      <c r="U367" s="110">
        <f t="shared" si="446"/>
        <v>0</v>
      </c>
      <c r="V367" s="110"/>
      <c r="W367" s="110"/>
      <c r="X367" s="110"/>
      <c r="Y367" s="110"/>
      <c r="Z367" s="110"/>
      <c r="AA367" s="110"/>
      <c r="AB367" s="110"/>
      <c r="AC367" s="110"/>
      <c r="AD367" s="110">
        <f t="shared" si="446"/>
        <v>200000</v>
      </c>
      <c r="AE367" s="110">
        <f t="shared" si="446"/>
        <v>0</v>
      </c>
      <c r="AF367" s="110">
        <f t="shared" si="446"/>
        <v>200000</v>
      </c>
      <c r="AG367" s="110">
        <f t="shared" si="446"/>
        <v>0</v>
      </c>
      <c r="AH367" s="110">
        <f t="shared" si="446"/>
        <v>0</v>
      </c>
      <c r="AI367" s="110">
        <f t="shared" si="446"/>
        <v>0</v>
      </c>
      <c r="AJ367" s="110">
        <f t="shared" si="446"/>
        <v>0</v>
      </c>
      <c r="AK367" s="110">
        <f t="shared" si="446"/>
        <v>0</v>
      </c>
      <c r="AL367" s="110">
        <f t="shared" si="446"/>
        <v>200000</v>
      </c>
      <c r="AM367" s="110">
        <f t="shared" si="446"/>
        <v>0</v>
      </c>
      <c r="AN367" s="110">
        <f t="shared" si="446"/>
        <v>200000</v>
      </c>
      <c r="AO367" s="110">
        <f t="shared" si="446"/>
        <v>0</v>
      </c>
      <c r="AP367" s="110"/>
      <c r="AQ367" s="110">
        <f t="shared" si="446"/>
        <v>200000</v>
      </c>
      <c r="AR367" s="110">
        <f t="shared" si="446"/>
        <v>0</v>
      </c>
      <c r="AS367" s="110">
        <f t="shared" si="446"/>
        <v>200000</v>
      </c>
      <c r="AT367" s="110">
        <f t="shared" si="446"/>
        <v>0</v>
      </c>
      <c r="AU367" s="110">
        <f t="shared" si="446"/>
        <v>0</v>
      </c>
      <c r="AV367" s="110">
        <f t="shared" si="446"/>
        <v>0</v>
      </c>
      <c r="AW367" s="110">
        <f t="shared" si="446"/>
        <v>0</v>
      </c>
      <c r="AX367" s="110">
        <f t="shared" si="446"/>
        <v>0</v>
      </c>
      <c r="AY367" s="110">
        <f t="shared" si="446"/>
        <v>200000</v>
      </c>
      <c r="AZ367" s="110">
        <f t="shared" si="446"/>
        <v>0</v>
      </c>
      <c r="BA367" s="110">
        <f t="shared" si="446"/>
        <v>200000</v>
      </c>
      <c r="BB367" s="110">
        <f t="shared" si="446"/>
        <v>0</v>
      </c>
    </row>
    <row r="368" spans="1:54" s="109" customFormat="1" ht="23.25" customHeight="1" x14ac:dyDescent="0.25">
      <c r="A368" s="35" t="s">
        <v>25</v>
      </c>
      <c r="B368" s="120">
        <v>70</v>
      </c>
      <c r="C368" s="120">
        <v>0</v>
      </c>
      <c r="D368" s="143" t="s">
        <v>243</v>
      </c>
      <c r="E368" s="120">
        <v>853</v>
      </c>
      <c r="F368" s="143" t="s">
        <v>11</v>
      </c>
      <c r="G368" s="143" t="s">
        <v>139</v>
      </c>
      <c r="H368" s="143" t="s">
        <v>365</v>
      </c>
      <c r="I368" s="143" t="s">
        <v>26</v>
      </c>
      <c r="J368" s="110">
        <f t="shared" si="446"/>
        <v>200000</v>
      </c>
      <c r="K368" s="110">
        <f t="shared" si="446"/>
        <v>0</v>
      </c>
      <c r="L368" s="110">
        <f t="shared" si="446"/>
        <v>200000</v>
      </c>
      <c r="M368" s="110">
        <f t="shared" si="446"/>
        <v>0</v>
      </c>
      <c r="N368" s="110">
        <f t="shared" si="446"/>
        <v>275000</v>
      </c>
      <c r="O368" s="110">
        <f t="shared" si="446"/>
        <v>0</v>
      </c>
      <c r="P368" s="110">
        <f t="shared" si="446"/>
        <v>275000</v>
      </c>
      <c r="Q368" s="110">
        <f t="shared" si="446"/>
        <v>0</v>
      </c>
      <c r="R368" s="110">
        <f t="shared" si="446"/>
        <v>475000</v>
      </c>
      <c r="S368" s="110">
        <f t="shared" si="446"/>
        <v>0</v>
      </c>
      <c r="T368" s="110">
        <f t="shared" si="446"/>
        <v>475000</v>
      </c>
      <c r="U368" s="110">
        <f t="shared" si="446"/>
        <v>0</v>
      </c>
      <c r="V368" s="110"/>
      <c r="W368" s="110"/>
      <c r="X368" s="110"/>
      <c r="Y368" s="110"/>
      <c r="Z368" s="110"/>
      <c r="AA368" s="110"/>
      <c r="AB368" s="110"/>
      <c r="AC368" s="110"/>
      <c r="AD368" s="110">
        <f t="shared" si="446"/>
        <v>200000</v>
      </c>
      <c r="AE368" s="110">
        <f t="shared" si="446"/>
        <v>0</v>
      </c>
      <c r="AF368" s="110">
        <f t="shared" si="446"/>
        <v>200000</v>
      </c>
      <c r="AG368" s="110">
        <f t="shared" si="446"/>
        <v>0</v>
      </c>
      <c r="AH368" s="110">
        <f t="shared" si="446"/>
        <v>0</v>
      </c>
      <c r="AI368" s="110">
        <f t="shared" si="446"/>
        <v>0</v>
      </c>
      <c r="AJ368" s="110">
        <f t="shared" si="446"/>
        <v>0</v>
      </c>
      <c r="AK368" s="110">
        <f t="shared" si="446"/>
        <v>0</v>
      </c>
      <c r="AL368" s="110">
        <f t="shared" si="446"/>
        <v>200000</v>
      </c>
      <c r="AM368" s="110">
        <f t="shared" si="446"/>
        <v>0</v>
      </c>
      <c r="AN368" s="110">
        <f t="shared" si="446"/>
        <v>200000</v>
      </c>
      <c r="AO368" s="110">
        <f t="shared" si="446"/>
        <v>0</v>
      </c>
      <c r="AP368" s="110"/>
      <c r="AQ368" s="110">
        <f t="shared" si="446"/>
        <v>200000</v>
      </c>
      <c r="AR368" s="110">
        <f t="shared" si="446"/>
        <v>0</v>
      </c>
      <c r="AS368" s="110">
        <f t="shared" si="446"/>
        <v>200000</v>
      </c>
      <c r="AT368" s="110">
        <f t="shared" si="446"/>
        <v>0</v>
      </c>
      <c r="AU368" s="110">
        <f t="shared" si="446"/>
        <v>0</v>
      </c>
      <c r="AV368" s="110">
        <f t="shared" si="446"/>
        <v>0</v>
      </c>
      <c r="AW368" s="110">
        <f t="shared" si="446"/>
        <v>0</v>
      </c>
      <c r="AX368" s="110">
        <f t="shared" si="446"/>
        <v>0</v>
      </c>
      <c r="AY368" s="110">
        <f t="shared" si="446"/>
        <v>200000</v>
      </c>
      <c r="AZ368" s="110">
        <f t="shared" si="446"/>
        <v>0</v>
      </c>
      <c r="BA368" s="110">
        <f t="shared" si="446"/>
        <v>200000</v>
      </c>
      <c r="BB368" s="110">
        <f t="shared" si="446"/>
        <v>0</v>
      </c>
    </row>
    <row r="369" spans="1:54" s="109" customFormat="1" ht="23.25" customHeight="1" x14ac:dyDescent="0.25">
      <c r="A369" s="111" t="s">
        <v>183</v>
      </c>
      <c r="B369" s="120">
        <v>70</v>
      </c>
      <c r="C369" s="120">
        <v>0</v>
      </c>
      <c r="D369" s="143" t="s">
        <v>243</v>
      </c>
      <c r="E369" s="120">
        <v>853</v>
      </c>
      <c r="F369" s="143" t="s">
        <v>11</v>
      </c>
      <c r="G369" s="143" t="s">
        <v>139</v>
      </c>
      <c r="H369" s="143" t="s">
        <v>365</v>
      </c>
      <c r="I369" s="143" t="s">
        <v>184</v>
      </c>
      <c r="J369" s="110">
        <f>'6.ВС'!J354</f>
        <v>200000</v>
      </c>
      <c r="K369" s="110">
        <f>'6.ВС'!K354</f>
        <v>0</v>
      </c>
      <c r="L369" s="110">
        <f>'6.ВС'!L354</f>
        <v>200000</v>
      </c>
      <c r="M369" s="110">
        <f>'6.ВС'!M354</f>
        <v>0</v>
      </c>
      <c r="N369" s="110">
        <f>'6.ВС'!N354</f>
        <v>275000</v>
      </c>
      <c r="O369" s="110">
        <f>'6.ВС'!O354</f>
        <v>0</v>
      </c>
      <c r="P369" s="110">
        <f>'6.ВС'!P354</f>
        <v>275000</v>
      </c>
      <c r="Q369" s="110">
        <f>'6.ВС'!Q354</f>
        <v>0</v>
      </c>
      <c r="R369" s="110">
        <f>'6.ВС'!R354</f>
        <v>475000</v>
      </c>
      <c r="S369" s="110">
        <f>'6.ВС'!S354</f>
        <v>0</v>
      </c>
      <c r="T369" s="110">
        <f>'6.ВС'!T354</f>
        <v>475000</v>
      </c>
      <c r="U369" s="110">
        <f>'6.ВС'!U354</f>
        <v>0</v>
      </c>
      <c r="V369" s="110"/>
      <c r="W369" s="110"/>
      <c r="X369" s="110"/>
      <c r="Y369" s="110"/>
      <c r="Z369" s="110"/>
      <c r="AA369" s="110"/>
      <c r="AB369" s="110"/>
      <c r="AC369" s="110"/>
      <c r="AD369" s="110">
        <f>'6.ВС'!AE354</f>
        <v>200000</v>
      </c>
      <c r="AE369" s="110">
        <f>'6.ВС'!AF354</f>
        <v>0</v>
      </c>
      <c r="AF369" s="110">
        <f>'6.ВС'!AG354</f>
        <v>200000</v>
      </c>
      <c r="AG369" s="110">
        <f>'6.ВС'!AH354</f>
        <v>0</v>
      </c>
      <c r="AH369" s="110">
        <f>'6.ВС'!AI354</f>
        <v>0</v>
      </c>
      <c r="AI369" s="110">
        <f>'6.ВС'!AJ354</f>
        <v>0</v>
      </c>
      <c r="AJ369" s="110">
        <f>'6.ВС'!AK354</f>
        <v>0</v>
      </c>
      <c r="AK369" s="110">
        <f>'6.ВС'!AL354</f>
        <v>0</v>
      </c>
      <c r="AL369" s="110">
        <f>'6.ВС'!AM354</f>
        <v>200000</v>
      </c>
      <c r="AM369" s="110">
        <f>'6.ВС'!AN354</f>
        <v>0</v>
      </c>
      <c r="AN369" s="110">
        <f>'6.ВС'!AO354</f>
        <v>200000</v>
      </c>
      <c r="AO369" s="110">
        <f>'6.ВС'!AP354</f>
        <v>0</v>
      </c>
      <c r="AP369" s="110"/>
      <c r="AQ369" s="110">
        <f>'6.ВС'!AR354</f>
        <v>200000</v>
      </c>
      <c r="AR369" s="110">
        <f>'6.ВС'!AS354</f>
        <v>0</v>
      </c>
      <c r="AS369" s="110">
        <f>'6.ВС'!AT354</f>
        <v>200000</v>
      </c>
      <c r="AT369" s="110">
        <f>'6.ВС'!AU354</f>
        <v>0</v>
      </c>
      <c r="AU369" s="110">
        <f>'6.ВС'!AV354</f>
        <v>0</v>
      </c>
      <c r="AV369" s="110">
        <f>'6.ВС'!AW354</f>
        <v>0</v>
      </c>
      <c r="AW369" s="110">
        <f>'6.ВС'!AX354</f>
        <v>0</v>
      </c>
      <c r="AX369" s="110">
        <f>'6.ВС'!AY354</f>
        <v>0</v>
      </c>
      <c r="AY369" s="110">
        <f>'6.ВС'!AZ354</f>
        <v>200000</v>
      </c>
      <c r="AZ369" s="110">
        <f>'6.ВС'!BA354</f>
        <v>0</v>
      </c>
      <c r="BA369" s="110">
        <f>'6.ВС'!BB354</f>
        <v>200000</v>
      </c>
      <c r="BB369" s="110">
        <f>'6.ВС'!BC354</f>
        <v>0</v>
      </c>
    </row>
    <row r="370" spans="1:54" s="109" customFormat="1" ht="28.5" hidden="1" x14ac:dyDescent="0.25">
      <c r="A370" s="158" t="s">
        <v>194</v>
      </c>
      <c r="B370" s="167">
        <v>70</v>
      </c>
      <c r="C370" s="167">
        <v>0</v>
      </c>
      <c r="D370" s="143" t="s">
        <v>243</v>
      </c>
      <c r="E370" s="167">
        <v>854</v>
      </c>
      <c r="F370" s="167"/>
      <c r="G370" s="25"/>
      <c r="H370" s="25"/>
      <c r="I370" s="25"/>
      <c r="J370" s="26">
        <f t="shared" ref="J370:BB370" si="447">J371</f>
        <v>348200</v>
      </c>
      <c r="K370" s="26">
        <f t="shared" si="447"/>
        <v>0</v>
      </c>
      <c r="L370" s="26">
        <f t="shared" si="447"/>
        <v>348200</v>
      </c>
      <c r="M370" s="26">
        <f t="shared" si="447"/>
        <v>0</v>
      </c>
      <c r="N370" s="26">
        <f t="shared" si="447"/>
        <v>0</v>
      </c>
      <c r="O370" s="26">
        <f t="shared" si="447"/>
        <v>0</v>
      </c>
      <c r="P370" s="26">
        <f t="shared" si="447"/>
        <v>0</v>
      </c>
      <c r="Q370" s="26">
        <f t="shared" si="447"/>
        <v>0</v>
      </c>
      <c r="R370" s="26">
        <f t="shared" si="447"/>
        <v>348200</v>
      </c>
      <c r="S370" s="26">
        <f t="shared" si="447"/>
        <v>0</v>
      </c>
      <c r="T370" s="26">
        <f t="shared" si="447"/>
        <v>348200</v>
      </c>
      <c r="U370" s="26">
        <f t="shared" si="447"/>
        <v>0</v>
      </c>
      <c r="V370" s="26"/>
      <c r="W370" s="26"/>
      <c r="X370" s="26"/>
      <c r="Y370" s="26"/>
      <c r="Z370" s="26"/>
      <c r="AA370" s="26"/>
      <c r="AB370" s="26"/>
      <c r="AC370" s="26"/>
      <c r="AD370" s="26">
        <f t="shared" si="447"/>
        <v>348200</v>
      </c>
      <c r="AE370" s="26">
        <f t="shared" si="447"/>
        <v>0</v>
      </c>
      <c r="AF370" s="26">
        <f t="shared" si="447"/>
        <v>348200</v>
      </c>
      <c r="AG370" s="26">
        <f t="shared" si="447"/>
        <v>0</v>
      </c>
      <c r="AH370" s="26">
        <f t="shared" si="447"/>
        <v>0</v>
      </c>
      <c r="AI370" s="26">
        <f t="shared" si="447"/>
        <v>0</v>
      </c>
      <c r="AJ370" s="26">
        <f t="shared" si="447"/>
        <v>0</v>
      </c>
      <c r="AK370" s="26">
        <f t="shared" si="447"/>
        <v>0</v>
      </c>
      <c r="AL370" s="26">
        <f t="shared" si="447"/>
        <v>348200</v>
      </c>
      <c r="AM370" s="26">
        <f t="shared" si="447"/>
        <v>0</v>
      </c>
      <c r="AN370" s="26">
        <f t="shared" si="447"/>
        <v>348200</v>
      </c>
      <c r="AO370" s="26">
        <f t="shared" si="447"/>
        <v>0</v>
      </c>
      <c r="AP370" s="26"/>
      <c r="AQ370" s="26">
        <f t="shared" si="447"/>
        <v>348200</v>
      </c>
      <c r="AR370" s="26">
        <f t="shared" si="447"/>
        <v>0</v>
      </c>
      <c r="AS370" s="26">
        <f t="shared" si="447"/>
        <v>348200</v>
      </c>
      <c r="AT370" s="26">
        <f t="shared" si="447"/>
        <v>0</v>
      </c>
      <c r="AU370" s="26">
        <f t="shared" si="447"/>
        <v>0</v>
      </c>
      <c r="AV370" s="26">
        <f t="shared" si="447"/>
        <v>0</v>
      </c>
      <c r="AW370" s="26">
        <f t="shared" si="447"/>
        <v>0</v>
      </c>
      <c r="AX370" s="26">
        <f t="shared" si="447"/>
        <v>0</v>
      </c>
      <c r="AY370" s="26">
        <f t="shared" si="447"/>
        <v>348200</v>
      </c>
      <c r="AZ370" s="26">
        <f t="shared" si="447"/>
        <v>0</v>
      </c>
      <c r="BA370" s="26">
        <f t="shared" si="447"/>
        <v>348200</v>
      </c>
      <c r="BB370" s="26">
        <f t="shared" si="447"/>
        <v>0</v>
      </c>
    </row>
    <row r="371" spans="1:54" s="109" customFormat="1" ht="48.75" hidden="1" customHeight="1" x14ac:dyDescent="0.25">
      <c r="A371" s="155" t="s">
        <v>20</v>
      </c>
      <c r="B371" s="120">
        <v>70</v>
      </c>
      <c r="C371" s="120">
        <v>0</v>
      </c>
      <c r="D371" s="143" t="s">
        <v>243</v>
      </c>
      <c r="E371" s="120">
        <v>854</v>
      </c>
      <c r="F371" s="143" t="s">
        <v>17</v>
      </c>
      <c r="G371" s="143" t="s">
        <v>58</v>
      </c>
      <c r="H371" s="143" t="s">
        <v>259</v>
      </c>
      <c r="I371" s="143"/>
      <c r="J371" s="110">
        <f>J372+J375</f>
        <v>348200</v>
      </c>
      <c r="K371" s="110">
        <f t="shared" ref="K371:M371" si="448">K372+K375</f>
        <v>0</v>
      </c>
      <c r="L371" s="110">
        <f t="shared" si="448"/>
        <v>348200</v>
      </c>
      <c r="M371" s="110">
        <f t="shared" si="448"/>
        <v>0</v>
      </c>
      <c r="N371" s="110">
        <f>N372+N375</f>
        <v>0</v>
      </c>
      <c r="O371" s="110">
        <f t="shared" ref="O371" si="449">O372+O375</f>
        <v>0</v>
      </c>
      <c r="P371" s="110">
        <f t="shared" ref="P371" si="450">P372+P375</f>
        <v>0</v>
      </c>
      <c r="Q371" s="110">
        <f t="shared" ref="Q371" si="451">Q372+Q375</f>
        <v>0</v>
      </c>
      <c r="R371" s="110">
        <f>R372+R375</f>
        <v>348200</v>
      </c>
      <c r="S371" s="110">
        <f t="shared" ref="S371" si="452">S372+S375</f>
        <v>0</v>
      </c>
      <c r="T371" s="110">
        <f t="shared" ref="T371" si="453">T372+T375</f>
        <v>348200</v>
      </c>
      <c r="U371" s="110">
        <f t="shared" ref="U371" si="454">U372+U375</f>
        <v>0</v>
      </c>
      <c r="V371" s="110"/>
      <c r="W371" s="110"/>
      <c r="X371" s="110"/>
      <c r="Y371" s="110"/>
      <c r="Z371" s="110"/>
      <c r="AA371" s="110"/>
      <c r="AB371" s="110"/>
      <c r="AC371" s="110"/>
      <c r="AD371" s="110">
        <f t="shared" ref="AD371:AQ371" si="455">AD372+AD375</f>
        <v>348200</v>
      </c>
      <c r="AE371" s="110">
        <f t="shared" ref="AE371:AG371" si="456">AE372+AE375</f>
        <v>0</v>
      </c>
      <c r="AF371" s="110">
        <f t="shared" si="456"/>
        <v>348200</v>
      </c>
      <c r="AG371" s="110">
        <f t="shared" si="456"/>
        <v>0</v>
      </c>
      <c r="AH371" s="110">
        <f>AH372+AH375</f>
        <v>0</v>
      </c>
      <c r="AI371" s="110">
        <f t="shared" ref="AI371:AK371" si="457">AI372+AI375</f>
        <v>0</v>
      </c>
      <c r="AJ371" s="110">
        <f t="shared" si="457"/>
        <v>0</v>
      </c>
      <c r="AK371" s="110">
        <f t="shared" si="457"/>
        <v>0</v>
      </c>
      <c r="AL371" s="110">
        <f>AL372+AL375</f>
        <v>348200</v>
      </c>
      <c r="AM371" s="110">
        <f t="shared" ref="AM371:AO371" si="458">AM372+AM375</f>
        <v>0</v>
      </c>
      <c r="AN371" s="110">
        <f t="shared" si="458"/>
        <v>348200</v>
      </c>
      <c r="AO371" s="110">
        <f t="shared" si="458"/>
        <v>0</v>
      </c>
      <c r="AP371" s="110"/>
      <c r="AQ371" s="110">
        <f t="shared" si="455"/>
        <v>348200</v>
      </c>
      <c r="AR371" s="110">
        <f t="shared" ref="AR371:AT371" si="459">AR372+AR375</f>
        <v>0</v>
      </c>
      <c r="AS371" s="110">
        <f t="shared" si="459"/>
        <v>348200</v>
      </c>
      <c r="AT371" s="110">
        <f t="shared" si="459"/>
        <v>0</v>
      </c>
      <c r="AU371" s="110">
        <f>AU372+AU375</f>
        <v>0</v>
      </c>
      <c r="AV371" s="110">
        <f t="shared" ref="AV371:AX371" si="460">AV372+AV375</f>
        <v>0</v>
      </c>
      <c r="AW371" s="110">
        <f t="shared" si="460"/>
        <v>0</v>
      </c>
      <c r="AX371" s="110">
        <f t="shared" si="460"/>
        <v>0</v>
      </c>
      <c r="AY371" s="110">
        <f>AY372+AY375</f>
        <v>348200</v>
      </c>
      <c r="AZ371" s="110">
        <f t="shared" ref="AZ371:BB371" si="461">AZ372+AZ375</f>
        <v>0</v>
      </c>
      <c r="BA371" s="110">
        <f t="shared" si="461"/>
        <v>348200</v>
      </c>
      <c r="BB371" s="110">
        <f t="shared" si="461"/>
        <v>0</v>
      </c>
    </row>
    <row r="372" spans="1:54" s="109" customFormat="1" ht="123" hidden="1" customHeight="1" x14ac:dyDescent="0.25">
      <c r="A372" s="111" t="s">
        <v>16</v>
      </c>
      <c r="B372" s="120">
        <v>70</v>
      </c>
      <c r="C372" s="120">
        <v>0</v>
      </c>
      <c r="D372" s="143" t="s">
        <v>243</v>
      </c>
      <c r="E372" s="120">
        <v>854</v>
      </c>
      <c r="F372" s="143" t="s">
        <v>11</v>
      </c>
      <c r="G372" s="143" t="s">
        <v>58</v>
      </c>
      <c r="H372" s="143" t="s">
        <v>259</v>
      </c>
      <c r="I372" s="143" t="s">
        <v>18</v>
      </c>
      <c r="J372" s="110">
        <f t="shared" ref="J372:BB372" si="462">J373</f>
        <v>289500</v>
      </c>
      <c r="K372" s="110">
        <f t="shared" si="462"/>
        <v>0</v>
      </c>
      <c r="L372" s="110">
        <f t="shared" si="462"/>
        <v>289500</v>
      </c>
      <c r="M372" s="110">
        <f t="shared" si="462"/>
        <v>0</v>
      </c>
      <c r="N372" s="110">
        <f t="shared" si="462"/>
        <v>0</v>
      </c>
      <c r="O372" s="110">
        <f t="shared" si="462"/>
        <v>0</v>
      </c>
      <c r="P372" s="110">
        <f t="shared" si="462"/>
        <v>0</v>
      </c>
      <c r="Q372" s="110">
        <f t="shared" si="462"/>
        <v>0</v>
      </c>
      <c r="R372" s="110">
        <f t="shared" si="462"/>
        <v>289500</v>
      </c>
      <c r="S372" s="110">
        <f t="shared" si="462"/>
        <v>0</v>
      </c>
      <c r="T372" s="110">
        <f t="shared" si="462"/>
        <v>289500</v>
      </c>
      <c r="U372" s="110">
        <f t="shared" si="462"/>
        <v>0</v>
      </c>
      <c r="V372" s="110"/>
      <c r="W372" s="110"/>
      <c r="X372" s="110"/>
      <c r="Y372" s="110"/>
      <c r="Z372" s="110"/>
      <c r="AA372" s="110"/>
      <c r="AB372" s="110"/>
      <c r="AC372" s="110"/>
      <c r="AD372" s="110">
        <f t="shared" si="462"/>
        <v>289500</v>
      </c>
      <c r="AE372" s="110">
        <f t="shared" si="462"/>
        <v>0</v>
      </c>
      <c r="AF372" s="110">
        <f t="shared" si="462"/>
        <v>289500</v>
      </c>
      <c r="AG372" s="110">
        <f t="shared" si="462"/>
        <v>0</v>
      </c>
      <c r="AH372" s="110">
        <f t="shared" si="462"/>
        <v>0</v>
      </c>
      <c r="AI372" s="110">
        <f t="shared" si="462"/>
        <v>0</v>
      </c>
      <c r="AJ372" s="110">
        <f t="shared" si="462"/>
        <v>0</v>
      </c>
      <c r="AK372" s="110">
        <f t="shared" si="462"/>
        <v>0</v>
      </c>
      <c r="AL372" s="110">
        <f t="shared" si="462"/>
        <v>289500</v>
      </c>
      <c r="AM372" s="110">
        <f t="shared" si="462"/>
        <v>0</v>
      </c>
      <c r="AN372" s="110">
        <f t="shared" si="462"/>
        <v>289500</v>
      </c>
      <c r="AO372" s="110">
        <f t="shared" si="462"/>
        <v>0</v>
      </c>
      <c r="AP372" s="110"/>
      <c r="AQ372" s="110">
        <f t="shared" si="462"/>
        <v>289500</v>
      </c>
      <c r="AR372" s="110">
        <f t="shared" si="462"/>
        <v>0</v>
      </c>
      <c r="AS372" s="110">
        <f t="shared" si="462"/>
        <v>289500</v>
      </c>
      <c r="AT372" s="110">
        <f t="shared" si="462"/>
        <v>0</v>
      </c>
      <c r="AU372" s="110">
        <f t="shared" si="462"/>
        <v>0</v>
      </c>
      <c r="AV372" s="110">
        <f t="shared" si="462"/>
        <v>0</v>
      </c>
      <c r="AW372" s="110">
        <f t="shared" si="462"/>
        <v>0</v>
      </c>
      <c r="AX372" s="110">
        <f t="shared" si="462"/>
        <v>0</v>
      </c>
      <c r="AY372" s="110">
        <f t="shared" si="462"/>
        <v>289500</v>
      </c>
      <c r="AZ372" s="110">
        <f t="shared" si="462"/>
        <v>0</v>
      </c>
      <c r="BA372" s="110">
        <f t="shared" si="462"/>
        <v>289500</v>
      </c>
      <c r="BB372" s="110">
        <f t="shared" si="462"/>
        <v>0</v>
      </c>
    </row>
    <row r="373" spans="1:54" s="109" customFormat="1" ht="45" hidden="1" x14ac:dyDescent="0.25">
      <c r="A373" s="111" t="s">
        <v>8</v>
      </c>
      <c r="B373" s="120">
        <v>70</v>
      </c>
      <c r="C373" s="120">
        <v>0</v>
      </c>
      <c r="D373" s="143" t="s">
        <v>243</v>
      </c>
      <c r="E373" s="120">
        <v>854</v>
      </c>
      <c r="F373" s="143" t="s">
        <v>11</v>
      </c>
      <c r="G373" s="143" t="s">
        <v>58</v>
      </c>
      <c r="H373" s="143" t="s">
        <v>259</v>
      </c>
      <c r="I373" s="143" t="s">
        <v>19</v>
      </c>
      <c r="J373" s="110">
        <f>'6.ВС'!J373</f>
        <v>289500</v>
      </c>
      <c r="K373" s="110">
        <f>'6.ВС'!K373</f>
        <v>0</v>
      </c>
      <c r="L373" s="110">
        <f>'6.ВС'!L373</f>
        <v>289500</v>
      </c>
      <c r="M373" s="110">
        <f>'6.ВС'!M373</f>
        <v>0</v>
      </c>
      <c r="N373" s="110">
        <f>'6.ВС'!N373</f>
        <v>0</v>
      </c>
      <c r="O373" s="110">
        <f>'6.ВС'!O373</f>
        <v>0</v>
      </c>
      <c r="P373" s="110">
        <f>'6.ВС'!P373</f>
        <v>0</v>
      </c>
      <c r="Q373" s="110">
        <f>'6.ВС'!Q373</f>
        <v>0</v>
      </c>
      <c r="R373" s="110">
        <f>'6.ВС'!R373</f>
        <v>289500</v>
      </c>
      <c r="S373" s="110">
        <f>'6.ВС'!S373</f>
        <v>0</v>
      </c>
      <c r="T373" s="110">
        <f>'6.ВС'!T373</f>
        <v>289500</v>
      </c>
      <c r="U373" s="110">
        <f>'6.ВС'!U373</f>
        <v>0</v>
      </c>
      <c r="V373" s="110"/>
      <c r="W373" s="110"/>
      <c r="X373" s="110"/>
      <c r="Y373" s="110"/>
      <c r="Z373" s="110"/>
      <c r="AA373" s="110"/>
      <c r="AB373" s="110"/>
      <c r="AC373" s="110"/>
      <c r="AD373" s="110">
        <f>'6.ВС'!AE373</f>
        <v>289500</v>
      </c>
      <c r="AE373" s="110">
        <f>'6.ВС'!AF373</f>
        <v>0</v>
      </c>
      <c r="AF373" s="110">
        <f>'6.ВС'!AG373</f>
        <v>289500</v>
      </c>
      <c r="AG373" s="110">
        <f>'6.ВС'!AH373</f>
        <v>0</v>
      </c>
      <c r="AH373" s="110">
        <f>'6.ВС'!AI373</f>
        <v>0</v>
      </c>
      <c r="AI373" s="110">
        <f>'6.ВС'!AJ373</f>
        <v>0</v>
      </c>
      <c r="AJ373" s="110">
        <f>'6.ВС'!AK373</f>
        <v>0</v>
      </c>
      <c r="AK373" s="110">
        <f>'6.ВС'!AL373</f>
        <v>0</v>
      </c>
      <c r="AL373" s="110">
        <f>'6.ВС'!AM373</f>
        <v>289500</v>
      </c>
      <c r="AM373" s="110">
        <f>'6.ВС'!AN373</f>
        <v>0</v>
      </c>
      <c r="AN373" s="110">
        <f>'6.ВС'!AO373</f>
        <v>289500</v>
      </c>
      <c r="AO373" s="110">
        <f>'6.ВС'!AP373</f>
        <v>0</v>
      </c>
      <c r="AP373" s="110"/>
      <c r="AQ373" s="110">
        <f>'6.ВС'!AR373</f>
        <v>289500</v>
      </c>
      <c r="AR373" s="110">
        <f>'6.ВС'!AS373</f>
        <v>0</v>
      </c>
      <c r="AS373" s="110">
        <f>'6.ВС'!AT373</f>
        <v>289500</v>
      </c>
      <c r="AT373" s="110">
        <f>'6.ВС'!AU373</f>
        <v>0</v>
      </c>
      <c r="AU373" s="110">
        <f>'6.ВС'!AV373</f>
        <v>0</v>
      </c>
      <c r="AV373" s="110">
        <f>'6.ВС'!AW373</f>
        <v>0</v>
      </c>
      <c r="AW373" s="110">
        <f>'6.ВС'!AX373</f>
        <v>0</v>
      </c>
      <c r="AX373" s="110">
        <f>'6.ВС'!AY373</f>
        <v>0</v>
      </c>
      <c r="AY373" s="110">
        <f>'6.ВС'!AZ373</f>
        <v>289500</v>
      </c>
      <c r="AZ373" s="110">
        <f>'6.ВС'!BA373</f>
        <v>0</v>
      </c>
      <c r="BA373" s="110">
        <f>'6.ВС'!BB373</f>
        <v>289500</v>
      </c>
      <c r="BB373" s="110">
        <f>'6.ВС'!BC373</f>
        <v>0</v>
      </c>
    </row>
    <row r="374" spans="1:54" s="109" customFormat="1" ht="48" hidden="1" customHeight="1" x14ac:dyDescent="0.25">
      <c r="A374" s="35" t="s">
        <v>22</v>
      </c>
      <c r="B374" s="120">
        <v>70</v>
      </c>
      <c r="C374" s="120">
        <v>0</v>
      </c>
      <c r="D374" s="143" t="s">
        <v>243</v>
      </c>
      <c r="E374" s="120">
        <v>854</v>
      </c>
      <c r="F374" s="143" t="s">
        <v>11</v>
      </c>
      <c r="G374" s="143" t="s">
        <v>58</v>
      </c>
      <c r="H374" s="143" t="s">
        <v>259</v>
      </c>
      <c r="I374" s="143" t="s">
        <v>23</v>
      </c>
      <c r="J374" s="110">
        <f t="shared" ref="J374:BB374" si="463">J375</f>
        <v>58700</v>
      </c>
      <c r="K374" s="110">
        <f t="shared" si="463"/>
        <v>0</v>
      </c>
      <c r="L374" s="110">
        <f t="shared" si="463"/>
        <v>58700</v>
      </c>
      <c r="M374" s="110">
        <f t="shared" si="463"/>
        <v>0</v>
      </c>
      <c r="N374" s="110">
        <f t="shared" si="463"/>
        <v>0</v>
      </c>
      <c r="O374" s="110">
        <f t="shared" si="463"/>
        <v>0</v>
      </c>
      <c r="P374" s="110">
        <f t="shared" si="463"/>
        <v>0</v>
      </c>
      <c r="Q374" s="110">
        <f t="shared" si="463"/>
        <v>0</v>
      </c>
      <c r="R374" s="110">
        <f t="shared" si="463"/>
        <v>58700</v>
      </c>
      <c r="S374" s="110">
        <f t="shared" si="463"/>
        <v>0</v>
      </c>
      <c r="T374" s="110">
        <f t="shared" si="463"/>
        <v>58700</v>
      </c>
      <c r="U374" s="110">
        <f t="shared" si="463"/>
        <v>0</v>
      </c>
      <c r="V374" s="110"/>
      <c r="W374" s="110"/>
      <c r="X374" s="110"/>
      <c r="Y374" s="110"/>
      <c r="Z374" s="110"/>
      <c r="AA374" s="110"/>
      <c r="AB374" s="110"/>
      <c r="AC374" s="110"/>
      <c r="AD374" s="110">
        <f t="shared" si="463"/>
        <v>58700</v>
      </c>
      <c r="AE374" s="110">
        <f t="shared" si="463"/>
        <v>0</v>
      </c>
      <c r="AF374" s="110">
        <f t="shared" si="463"/>
        <v>58700</v>
      </c>
      <c r="AG374" s="110">
        <f t="shared" si="463"/>
        <v>0</v>
      </c>
      <c r="AH374" s="110">
        <f t="shared" si="463"/>
        <v>0</v>
      </c>
      <c r="AI374" s="110">
        <f t="shared" si="463"/>
        <v>0</v>
      </c>
      <c r="AJ374" s="110">
        <f t="shared" si="463"/>
        <v>0</v>
      </c>
      <c r="AK374" s="110">
        <f t="shared" si="463"/>
        <v>0</v>
      </c>
      <c r="AL374" s="110">
        <f t="shared" si="463"/>
        <v>58700</v>
      </c>
      <c r="AM374" s="110">
        <f t="shared" si="463"/>
        <v>0</v>
      </c>
      <c r="AN374" s="110">
        <f t="shared" si="463"/>
        <v>58700</v>
      </c>
      <c r="AO374" s="110">
        <f t="shared" si="463"/>
        <v>0</v>
      </c>
      <c r="AP374" s="110"/>
      <c r="AQ374" s="110">
        <f t="shared" si="463"/>
        <v>58700</v>
      </c>
      <c r="AR374" s="110">
        <f t="shared" si="463"/>
        <v>0</v>
      </c>
      <c r="AS374" s="110">
        <f t="shared" si="463"/>
        <v>58700</v>
      </c>
      <c r="AT374" s="110">
        <f t="shared" si="463"/>
        <v>0</v>
      </c>
      <c r="AU374" s="110">
        <f t="shared" si="463"/>
        <v>0</v>
      </c>
      <c r="AV374" s="110">
        <f t="shared" si="463"/>
        <v>0</v>
      </c>
      <c r="AW374" s="110">
        <f t="shared" si="463"/>
        <v>0</v>
      </c>
      <c r="AX374" s="110">
        <f t="shared" si="463"/>
        <v>0</v>
      </c>
      <c r="AY374" s="110">
        <f t="shared" si="463"/>
        <v>58700</v>
      </c>
      <c r="AZ374" s="110">
        <f t="shared" si="463"/>
        <v>0</v>
      </c>
      <c r="BA374" s="110">
        <f t="shared" si="463"/>
        <v>58700</v>
      </c>
      <c r="BB374" s="110">
        <f t="shared" si="463"/>
        <v>0</v>
      </c>
    </row>
    <row r="375" spans="1:54" s="109" customFormat="1" ht="60" hidden="1" x14ac:dyDescent="0.25">
      <c r="A375" s="35" t="s">
        <v>9</v>
      </c>
      <c r="B375" s="120">
        <v>70</v>
      </c>
      <c r="C375" s="120">
        <v>0</v>
      </c>
      <c r="D375" s="143" t="s">
        <v>243</v>
      </c>
      <c r="E375" s="120">
        <v>854</v>
      </c>
      <c r="F375" s="143" t="s">
        <v>11</v>
      </c>
      <c r="G375" s="143" t="s">
        <v>58</v>
      </c>
      <c r="H375" s="143" t="s">
        <v>259</v>
      </c>
      <c r="I375" s="143" t="s">
        <v>24</v>
      </c>
      <c r="J375" s="110">
        <f>'6.ВС'!J375</f>
        <v>58700</v>
      </c>
      <c r="K375" s="110">
        <f>'6.ВС'!K375</f>
        <v>0</v>
      </c>
      <c r="L375" s="110">
        <f>'6.ВС'!L375</f>
        <v>58700</v>
      </c>
      <c r="M375" s="110">
        <f>'6.ВС'!M375</f>
        <v>0</v>
      </c>
      <c r="N375" s="110">
        <f>'6.ВС'!N375</f>
        <v>0</v>
      </c>
      <c r="O375" s="110">
        <f>'6.ВС'!O375</f>
        <v>0</v>
      </c>
      <c r="P375" s="110">
        <f>'6.ВС'!P375</f>
        <v>0</v>
      </c>
      <c r="Q375" s="110">
        <f>'6.ВС'!Q375</f>
        <v>0</v>
      </c>
      <c r="R375" s="110">
        <f>'6.ВС'!R375</f>
        <v>58700</v>
      </c>
      <c r="S375" s="110">
        <f>'6.ВС'!S375</f>
        <v>0</v>
      </c>
      <c r="T375" s="110">
        <f>'6.ВС'!T375</f>
        <v>58700</v>
      </c>
      <c r="U375" s="110">
        <f>'6.ВС'!U375</f>
        <v>0</v>
      </c>
      <c r="V375" s="110"/>
      <c r="W375" s="110"/>
      <c r="X375" s="110"/>
      <c r="Y375" s="110"/>
      <c r="Z375" s="110"/>
      <c r="AA375" s="110"/>
      <c r="AB375" s="110"/>
      <c r="AC375" s="110"/>
      <c r="AD375" s="110">
        <f>'6.ВС'!AE375</f>
        <v>58700</v>
      </c>
      <c r="AE375" s="110">
        <f>'6.ВС'!AF375</f>
        <v>0</v>
      </c>
      <c r="AF375" s="110">
        <f>'6.ВС'!AG375</f>
        <v>58700</v>
      </c>
      <c r="AG375" s="110">
        <f>'6.ВС'!AH375</f>
        <v>0</v>
      </c>
      <c r="AH375" s="110">
        <f>'6.ВС'!AI375</f>
        <v>0</v>
      </c>
      <c r="AI375" s="110">
        <f>'6.ВС'!AJ375</f>
        <v>0</v>
      </c>
      <c r="AJ375" s="110">
        <f>'6.ВС'!AK375</f>
        <v>0</v>
      </c>
      <c r="AK375" s="110">
        <f>'6.ВС'!AL375</f>
        <v>0</v>
      </c>
      <c r="AL375" s="110">
        <f>'6.ВС'!AM375</f>
        <v>58700</v>
      </c>
      <c r="AM375" s="110">
        <f>'6.ВС'!AN375</f>
        <v>0</v>
      </c>
      <c r="AN375" s="110">
        <f>'6.ВС'!AO375</f>
        <v>58700</v>
      </c>
      <c r="AO375" s="110">
        <f>'6.ВС'!AP375</f>
        <v>0</v>
      </c>
      <c r="AP375" s="110"/>
      <c r="AQ375" s="110">
        <f>'6.ВС'!AR375</f>
        <v>58700</v>
      </c>
      <c r="AR375" s="110">
        <f>'6.ВС'!AS375</f>
        <v>0</v>
      </c>
      <c r="AS375" s="110">
        <f>'6.ВС'!AT375</f>
        <v>58700</v>
      </c>
      <c r="AT375" s="110">
        <f>'6.ВС'!AU375</f>
        <v>0</v>
      </c>
      <c r="AU375" s="110">
        <f>'6.ВС'!AV375</f>
        <v>0</v>
      </c>
      <c r="AV375" s="110">
        <f>'6.ВС'!AW375</f>
        <v>0</v>
      </c>
      <c r="AW375" s="110">
        <f>'6.ВС'!AX375</f>
        <v>0</v>
      </c>
      <c r="AX375" s="110">
        <f>'6.ВС'!AY375</f>
        <v>0</v>
      </c>
      <c r="AY375" s="110">
        <f>'6.ВС'!AZ375</f>
        <v>58700</v>
      </c>
      <c r="AZ375" s="110">
        <f>'6.ВС'!BA375</f>
        <v>0</v>
      </c>
      <c r="BA375" s="110">
        <f>'6.ВС'!BB375</f>
        <v>58700</v>
      </c>
      <c r="BB375" s="110">
        <f>'6.ВС'!BC375</f>
        <v>0</v>
      </c>
    </row>
    <row r="376" spans="1:54" s="109" customFormat="1" ht="42.75" hidden="1" x14ac:dyDescent="0.25">
      <c r="A376" s="158" t="s">
        <v>197</v>
      </c>
      <c r="B376" s="11">
        <v>70</v>
      </c>
      <c r="C376" s="11">
        <v>0</v>
      </c>
      <c r="D376" s="143" t="s">
        <v>243</v>
      </c>
      <c r="E376" s="11">
        <v>857</v>
      </c>
      <c r="F376" s="25"/>
      <c r="G376" s="25"/>
      <c r="H376" s="143"/>
      <c r="I376" s="25"/>
      <c r="J376" s="26">
        <f t="shared" ref="J376:AQ376" si="464">J377+J380+J383</f>
        <v>686500</v>
      </c>
      <c r="K376" s="26">
        <f t="shared" ref="K376:N376" si="465">K377+K380+K383</f>
        <v>0</v>
      </c>
      <c r="L376" s="26">
        <f t="shared" si="465"/>
        <v>668500</v>
      </c>
      <c r="M376" s="26">
        <f t="shared" si="465"/>
        <v>18000</v>
      </c>
      <c r="N376" s="26">
        <f t="shared" si="465"/>
        <v>0</v>
      </c>
      <c r="O376" s="26">
        <f t="shared" ref="O376:U376" si="466">O377+O380+O383</f>
        <v>0</v>
      </c>
      <c r="P376" s="26">
        <f t="shared" si="466"/>
        <v>0</v>
      </c>
      <c r="Q376" s="26">
        <f t="shared" si="466"/>
        <v>0</v>
      </c>
      <c r="R376" s="26">
        <f t="shared" si="466"/>
        <v>686500</v>
      </c>
      <c r="S376" s="26">
        <f t="shared" si="466"/>
        <v>0</v>
      </c>
      <c r="T376" s="26">
        <f t="shared" si="466"/>
        <v>668500</v>
      </c>
      <c r="U376" s="26">
        <f t="shared" si="466"/>
        <v>18000</v>
      </c>
      <c r="V376" s="26"/>
      <c r="W376" s="26"/>
      <c r="X376" s="26"/>
      <c r="Y376" s="26"/>
      <c r="Z376" s="26"/>
      <c r="AA376" s="26"/>
      <c r="AB376" s="26"/>
      <c r="AC376" s="26"/>
      <c r="AD376" s="26">
        <f t="shared" si="464"/>
        <v>686500</v>
      </c>
      <c r="AE376" s="26">
        <f t="shared" ref="AE376:AO376" si="467">AE377+AE380+AE383</f>
        <v>0</v>
      </c>
      <c r="AF376" s="26">
        <f t="shared" si="467"/>
        <v>668500</v>
      </c>
      <c r="AG376" s="26">
        <f t="shared" si="467"/>
        <v>18000</v>
      </c>
      <c r="AH376" s="26">
        <f t="shared" si="467"/>
        <v>0</v>
      </c>
      <c r="AI376" s="26">
        <f t="shared" si="467"/>
        <v>0</v>
      </c>
      <c r="AJ376" s="26">
        <f t="shared" si="467"/>
        <v>0</v>
      </c>
      <c r="AK376" s="26">
        <f t="shared" si="467"/>
        <v>0</v>
      </c>
      <c r="AL376" s="26">
        <f t="shared" si="467"/>
        <v>686500</v>
      </c>
      <c r="AM376" s="26">
        <f t="shared" si="467"/>
        <v>0</v>
      </c>
      <c r="AN376" s="26">
        <f t="shared" si="467"/>
        <v>668500</v>
      </c>
      <c r="AO376" s="26">
        <f t="shared" si="467"/>
        <v>18000</v>
      </c>
      <c r="AP376" s="26"/>
      <c r="AQ376" s="26">
        <f t="shared" si="464"/>
        <v>686500</v>
      </c>
      <c r="AR376" s="26">
        <f t="shared" ref="AR376:BB376" si="468">AR377+AR380+AR383</f>
        <v>0</v>
      </c>
      <c r="AS376" s="26">
        <f t="shared" si="468"/>
        <v>668500</v>
      </c>
      <c r="AT376" s="26">
        <f t="shared" si="468"/>
        <v>18000</v>
      </c>
      <c r="AU376" s="26">
        <f t="shared" si="468"/>
        <v>0</v>
      </c>
      <c r="AV376" s="26">
        <f t="shared" si="468"/>
        <v>0</v>
      </c>
      <c r="AW376" s="26">
        <f t="shared" si="468"/>
        <v>0</v>
      </c>
      <c r="AX376" s="26">
        <f t="shared" si="468"/>
        <v>0</v>
      </c>
      <c r="AY376" s="26">
        <f t="shared" si="468"/>
        <v>686500</v>
      </c>
      <c r="AZ376" s="26">
        <f t="shared" si="468"/>
        <v>0</v>
      </c>
      <c r="BA376" s="26">
        <f t="shared" si="468"/>
        <v>668500</v>
      </c>
      <c r="BB376" s="26">
        <f t="shared" si="468"/>
        <v>18000</v>
      </c>
    </row>
    <row r="377" spans="1:54" s="109" customFormat="1" ht="46.5" hidden="1" customHeight="1" x14ac:dyDescent="0.25">
      <c r="A377" s="155" t="s">
        <v>20</v>
      </c>
      <c r="B377" s="120">
        <v>70</v>
      </c>
      <c r="C377" s="120">
        <v>0</v>
      </c>
      <c r="D377" s="143" t="s">
        <v>243</v>
      </c>
      <c r="E377" s="120">
        <v>857</v>
      </c>
      <c r="F377" s="143" t="s">
        <v>11</v>
      </c>
      <c r="G377" s="143" t="s">
        <v>135</v>
      </c>
      <c r="H377" s="143" t="s">
        <v>259</v>
      </c>
      <c r="I377" s="143"/>
      <c r="J377" s="110">
        <f t="shared" ref="J377:BB377" si="469">J378</f>
        <v>24100</v>
      </c>
      <c r="K377" s="110">
        <f t="shared" si="469"/>
        <v>0</v>
      </c>
      <c r="L377" s="110">
        <f t="shared" si="469"/>
        <v>24100</v>
      </c>
      <c r="M377" s="110">
        <f t="shared" si="469"/>
        <v>0</v>
      </c>
      <c r="N377" s="110">
        <f t="shared" si="469"/>
        <v>0</v>
      </c>
      <c r="O377" s="110">
        <f t="shared" si="469"/>
        <v>0</v>
      </c>
      <c r="P377" s="110">
        <f t="shared" si="469"/>
        <v>0</v>
      </c>
      <c r="Q377" s="110">
        <f t="shared" si="469"/>
        <v>0</v>
      </c>
      <c r="R377" s="110">
        <f t="shared" si="469"/>
        <v>24100</v>
      </c>
      <c r="S377" s="110">
        <f t="shared" si="469"/>
        <v>0</v>
      </c>
      <c r="T377" s="110">
        <f t="shared" si="469"/>
        <v>24100</v>
      </c>
      <c r="U377" s="110">
        <f t="shared" si="469"/>
        <v>0</v>
      </c>
      <c r="V377" s="110"/>
      <c r="W377" s="110"/>
      <c r="X377" s="110"/>
      <c r="Y377" s="110"/>
      <c r="Z377" s="110"/>
      <c r="AA377" s="110"/>
      <c r="AB377" s="110"/>
      <c r="AC377" s="110"/>
      <c r="AD377" s="110">
        <f t="shared" si="469"/>
        <v>24100</v>
      </c>
      <c r="AE377" s="110">
        <f t="shared" si="469"/>
        <v>0</v>
      </c>
      <c r="AF377" s="110">
        <f t="shared" si="469"/>
        <v>24100</v>
      </c>
      <c r="AG377" s="110">
        <f t="shared" si="469"/>
        <v>0</v>
      </c>
      <c r="AH377" s="110">
        <f t="shared" si="469"/>
        <v>0</v>
      </c>
      <c r="AI377" s="110">
        <f t="shared" si="469"/>
        <v>0</v>
      </c>
      <c r="AJ377" s="110">
        <f t="shared" si="469"/>
        <v>0</v>
      </c>
      <c r="AK377" s="110">
        <f t="shared" si="469"/>
        <v>0</v>
      </c>
      <c r="AL377" s="110">
        <f t="shared" si="469"/>
        <v>24100</v>
      </c>
      <c r="AM377" s="110">
        <f t="shared" si="469"/>
        <v>0</v>
      </c>
      <c r="AN377" s="110">
        <f t="shared" si="469"/>
        <v>24100</v>
      </c>
      <c r="AO377" s="110">
        <f t="shared" si="469"/>
        <v>0</v>
      </c>
      <c r="AP377" s="110"/>
      <c r="AQ377" s="110">
        <f t="shared" si="469"/>
        <v>24100</v>
      </c>
      <c r="AR377" s="110">
        <f t="shared" si="469"/>
        <v>0</v>
      </c>
      <c r="AS377" s="110">
        <f t="shared" si="469"/>
        <v>24100</v>
      </c>
      <c r="AT377" s="110">
        <f t="shared" si="469"/>
        <v>0</v>
      </c>
      <c r="AU377" s="110">
        <f t="shared" si="469"/>
        <v>0</v>
      </c>
      <c r="AV377" s="110">
        <f t="shared" si="469"/>
        <v>0</v>
      </c>
      <c r="AW377" s="110">
        <f t="shared" si="469"/>
        <v>0</v>
      </c>
      <c r="AX377" s="110">
        <f t="shared" si="469"/>
        <v>0</v>
      </c>
      <c r="AY377" s="110">
        <f t="shared" si="469"/>
        <v>24100</v>
      </c>
      <c r="AZ377" s="110">
        <f t="shared" si="469"/>
        <v>0</v>
      </c>
      <c r="BA377" s="110">
        <f t="shared" si="469"/>
        <v>24100</v>
      </c>
      <c r="BB377" s="110">
        <f t="shared" si="469"/>
        <v>0</v>
      </c>
    </row>
    <row r="378" spans="1:54" s="109" customFormat="1" ht="48" hidden="1" customHeight="1" x14ac:dyDescent="0.25">
      <c r="A378" s="35" t="s">
        <v>22</v>
      </c>
      <c r="B378" s="120">
        <v>70</v>
      </c>
      <c r="C378" s="120">
        <v>0</v>
      </c>
      <c r="D378" s="143" t="s">
        <v>243</v>
      </c>
      <c r="E378" s="120">
        <v>857</v>
      </c>
      <c r="F378" s="143" t="s">
        <v>11</v>
      </c>
      <c r="G378" s="143" t="s">
        <v>58</v>
      </c>
      <c r="H378" s="143" t="s">
        <v>259</v>
      </c>
      <c r="I378" s="143" t="s">
        <v>23</v>
      </c>
      <c r="J378" s="110">
        <f t="shared" ref="J378:BB378" si="470">J379</f>
        <v>24100</v>
      </c>
      <c r="K378" s="110">
        <f t="shared" si="470"/>
        <v>0</v>
      </c>
      <c r="L378" s="110">
        <f t="shared" si="470"/>
        <v>24100</v>
      </c>
      <c r="M378" s="110">
        <f t="shared" si="470"/>
        <v>0</v>
      </c>
      <c r="N378" s="110">
        <f t="shared" si="470"/>
        <v>0</v>
      </c>
      <c r="O378" s="110">
        <f t="shared" si="470"/>
        <v>0</v>
      </c>
      <c r="P378" s="110">
        <f t="shared" si="470"/>
        <v>0</v>
      </c>
      <c r="Q378" s="110">
        <f t="shared" si="470"/>
        <v>0</v>
      </c>
      <c r="R378" s="110">
        <f t="shared" si="470"/>
        <v>24100</v>
      </c>
      <c r="S378" s="110">
        <f t="shared" si="470"/>
        <v>0</v>
      </c>
      <c r="T378" s="110">
        <f t="shared" si="470"/>
        <v>24100</v>
      </c>
      <c r="U378" s="110">
        <f t="shared" si="470"/>
        <v>0</v>
      </c>
      <c r="V378" s="110"/>
      <c r="W378" s="110"/>
      <c r="X378" s="110"/>
      <c r="Y378" s="110"/>
      <c r="Z378" s="110"/>
      <c r="AA378" s="110"/>
      <c r="AB378" s="110"/>
      <c r="AC378" s="110"/>
      <c r="AD378" s="110">
        <f t="shared" si="470"/>
        <v>24100</v>
      </c>
      <c r="AE378" s="110">
        <f t="shared" si="470"/>
        <v>0</v>
      </c>
      <c r="AF378" s="110">
        <f t="shared" si="470"/>
        <v>24100</v>
      </c>
      <c r="AG378" s="110">
        <f t="shared" si="470"/>
        <v>0</v>
      </c>
      <c r="AH378" s="110">
        <f t="shared" si="470"/>
        <v>0</v>
      </c>
      <c r="AI378" s="110">
        <f t="shared" si="470"/>
        <v>0</v>
      </c>
      <c r="AJ378" s="110">
        <f t="shared" si="470"/>
        <v>0</v>
      </c>
      <c r="AK378" s="110">
        <f t="shared" si="470"/>
        <v>0</v>
      </c>
      <c r="AL378" s="110">
        <f t="shared" si="470"/>
        <v>24100</v>
      </c>
      <c r="AM378" s="110">
        <f t="shared" si="470"/>
        <v>0</v>
      </c>
      <c r="AN378" s="110">
        <f t="shared" si="470"/>
        <v>24100</v>
      </c>
      <c r="AO378" s="110">
        <f t="shared" si="470"/>
        <v>0</v>
      </c>
      <c r="AP378" s="110"/>
      <c r="AQ378" s="110">
        <f t="shared" si="470"/>
        <v>24100</v>
      </c>
      <c r="AR378" s="110">
        <f t="shared" si="470"/>
        <v>0</v>
      </c>
      <c r="AS378" s="110">
        <f t="shared" si="470"/>
        <v>24100</v>
      </c>
      <c r="AT378" s="110">
        <f t="shared" si="470"/>
        <v>0</v>
      </c>
      <c r="AU378" s="110">
        <f t="shared" si="470"/>
        <v>0</v>
      </c>
      <c r="AV378" s="110">
        <f t="shared" si="470"/>
        <v>0</v>
      </c>
      <c r="AW378" s="110">
        <f t="shared" si="470"/>
        <v>0</v>
      </c>
      <c r="AX378" s="110">
        <f t="shared" si="470"/>
        <v>0</v>
      </c>
      <c r="AY378" s="110">
        <f t="shared" si="470"/>
        <v>24100</v>
      </c>
      <c r="AZ378" s="110">
        <f t="shared" si="470"/>
        <v>0</v>
      </c>
      <c r="BA378" s="110">
        <f t="shared" si="470"/>
        <v>24100</v>
      </c>
      <c r="BB378" s="110">
        <f t="shared" si="470"/>
        <v>0</v>
      </c>
    </row>
    <row r="379" spans="1:54" s="109" customFormat="1" ht="60" hidden="1" x14ac:dyDescent="0.25">
      <c r="A379" s="35" t="s">
        <v>9</v>
      </c>
      <c r="B379" s="120">
        <v>70</v>
      </c>
      <c r="C379" s="120">
        <v>0</v>
      </c>
      <c r="D379" s="143" t="s">
        <v>243</v>
      </c>
      <c r="E379" s="120">
        <v>857</v>
      </c>
      <c r="F379" s="143" t="s">
        <v>11</v>
      </c>
      <c r="G379" s="143" t="s">
        <v>58</v>
      </c>
      <c r="H379" s="143" t="s">
        <v>259</v>
      </c>
      <c r="I379" s="143" t="s">
        <v>24</v>
      </c>
      <c r="J379" s="110">
        <f>'6.ВС'!J381</f>
        <v>24100</v>
      </c>
      <c r="K379" s="110">
        <f>'6.ВС'!K381</f>
        <v>0</v>
      </c>
      <c r="L379" s="110">
        <f>'6.ВС'!L381</f>
        <v>24100</v>
      </c>
      <c r="M379" s="110">
        <f>'6.ВС'!M381</f>
        <v>0</v>
      </c>
      <c r="N379" s="110">
        <f>'6.ВС'!N381</f>
        <v>0</v>
      </c>
      <c r="O379" s="110">
        <f>'6.ВС'!O381</f>
        <v>0</v>
      </c>
      <c r="P379" s="110">
        <f>'6.ВС'!P381</f>
        <v>0</v>
      </c>
      <c r="Q379" s="110">
        <f>'6.ВС'!Q381</f>
        <v>0</v>
      </c>
      <c r="R379" s="110">
        <f>'6.ВС'!R381</f>
        <v>24100</v>
      </c>
      <c r="S379" s="110">
        <f>'6.ВС'!S381</f>
        <v>0</v>
      </c>
      <c r="T379" s="110">
        <f>'6.ВС'!T381</f>
        <v>24100</v>
      </c>
      <c r="U379" s="110">
        <f>'6.ВС'!U381</f>
        <v>0</v>
      </c>
      <c r="V379" s="110"/>
      <c r="W379" s="110"/>
      <c r="X379" s="110"/>
      <c r="Y379" s="110"/>
      <c r="Z379" s="110"/>
      <c r="AA379" s="110"/>
      <c r="AB379" s="110"/>
      <c r="AC379" s="110"/>
      <c r="AD379" s="110">
        <f>'6.ВС'!AE381</f>
        <v>24100</v>
      </c>
      <c r="AE379" s="110">
        <f>'6.ВС'!AF381</f>
        <v>0</v>
      </c>
      <c r="AF379" s="110">
        <f>'6.ВС'!AG381</f>
        <v>24100</v>
      </c>
      <c r="AG379" s="110">
        <f>'6.ВС'!AH381</f>
        <v>0</v>
      </c>
      <c r="AH379" s="110">
        <f>'6.ВС'!AI381</f>
        <v>0</v>
      </c>
      <c r="AI379" s="110">
        <f>'6.ВС'!AJ381</f>
        <v>0</v>
      </c>
      <c r="AJ379" s="110">
        <f>'6.ВС'!AK381</f>
        <v>0</v>
      </c>
      <c r="AK379" s="110">
        <f>'6.ВС'!AL381</f>
        <v>0</v>
      </c>
      <c r="AL379" s="110">
        <f>'6.ВС'!AM381</f>
        <v>24100</v>
      </c>
      <c r="AM379" s="110">
        <f>'6.ВС'!AN381</f>
        <v>0</v>
      </c>
      <c r="AN379" s="110">
        <f>'6.ВС'!AO381</f>
        <v>24100</v>
      </c>
      <c r="AO379" s="110">
        <f>'6.ВС'!AP381</f>
        <v>0</v>
      </c>
      <c r="AP379" s="110"/>
      <c r="AQ379" s="110">
        <f>'6.ВС'!AR381</f>
        <v>24100</v>
      </c>
      <c r="AR379" s="110">
        <f>'6.ВС'!AS381</f>
        <v>0</v>
      </c>
      <c r="AS379" s="110">
        <f>'6.ВС'!AT381</f>
        <v>24100</v>
      </c>
      <c r="AT379" s="110">
        <f>'6.ВС'!AU381</f>
        <v>0</v>
      </c>
      <c r="AU379" s="110">
        <f>'6.ВС'!AV381</f>
        <v>0</v>
      </c>
      <c r="AV379" s="110">
        <f>'6.ВС'!AW381</f>
        <v>0</v>
      </c>
      <c r="AW379" s="110">
        <f>'6.ВС'!AX381</f>
        <v>0</v>
      </c>
      <c r="AX379" s="110">
        <f>'6.ВС'!AY381</f>
        <v>0</v>
      </c>
      <c r="AY379" s="110">
        <f>'6.ВС'!AZ381</f>
        <v>24100</v>
      </c>
      <c r="AZ379" s="110">
        <f>'6.ВС'!BA381</f>
        <v>0</v>
      </c>
      <c r="BA379" s="110">
        <f>'6.ВС'!BB381</f>
        <v>24100</v>
      </c>
      <c r="BB379" s="110">
        <f>'6.ВС'!BC381</f>
        <v>0</v>
      </c>
    </row>
    <row r="380" spans="1:54" s="109" customFormat="1" ht="60" hidden="1" customHeight="1" x14ac:dyDescent="0.25">
      <c r="A380" s="155" t="s">
        <v>198</v>
      </c>
      <c r="B380" s="120">
        <v>70</v>
      </c>
      <c r="C380" s="120">
        <v>0</v>
      </c>
      <c r="D380" s="143" t="s">
        <v>243</v>
      </c>
      <c r="E380" s="120">
        <v>857</v>
      </c>
      <c r="F380" s="143" t="s">
        <v>11</v>
      </c>
      <c r="G380" s="143" t="s">
        <v>135</v>
      </c>
      <c r="H380" s="143" t="s">
        <v>305</v>
      </c>
      <c r="I380" s="143"/>
      <c r="J380" s="110">
        <f t="shared" ref="J380:BB381" si="471">J381</f>
        <v>644400</v>
      </c>
      <c r="K380" s="110">
        <f t="shared" si="471"/>
        <v>0</v>
      </c>
      <c r="L380" s="110">
        <f t="shared" si="471"/>
        <v>644400</v>
      </c>
      <c r="M380" s="110">
        <f t="shared" si="471"/>
        <v>0</v>
      </c>
      <c r="N380" s="110">
        <f t="shared" si="471"/>
        <v>0</v>
      </c>
      <c r="O380" s="110">
        <f t="shared" si="471"/>
        <v>0</v>
      </c>
      <c r="P380" s="110">
        <f t="shared" si="471"/>
        <v>0</v>
      </c>
      <c r="Q380" s="110">
        <f t="shared" si="471"/>
        <v>0</v>
      </c>
      <c r="R380" s="110">
        <f t="shared" si="471"/>
        <v>644400</v>
      </c>
      <c r="S380" s="110">
        <f t="shared" si="471"/>
        <v>0</v>
      </c>
      <c r="T380" s="110">
        <f t="shared" si="471"/>
        <v>644400</v>
      </c>
      <c r="U380" s="110">
        <f t="shared" si="471"/>
        <v>0</v>
      </c>
      <c r="V380" s="110"/>
      <c r="W380" s="110"/>
      <c r="X380" s="110"/>
      <c r="Y380" s="110"/>
      <c r="Z380" s="110"/>
      <c r="AA380" s="110"/>
      <c r="AB380" s="110"/>
      <c r="AC380" s="110"/>
      <c r="AD380" s="110">
        <f t="shared" si="471"/>
        <v>644400</v>
      </c>
      <c r="AE380" s="110">
        <f t="shared" si="471"/>
        <v>0</v>
      </c>
      <c r="AF380" s="110">
        <f t="shared" si="471"/>
        <v>644400</v>
      </c>
      <c r="AG380" s="110">
        <f t="shared" si="471"/>
        <v>0</v>
      </c>
      <c r="AH380" s="110">
        <f t="shared" si="471"/>
        <v>0</v>
      </c>
      <c r="AI380" s="110">
        <f t="shared" si="471"/>
        <v>0</v>
      </c>
      <c r="AJ380" s="110">
        <f t="shared" si="471"/>
        <v>0</v>
      </c>
      <c r="AK380" s="110">
        <f t="shared" si="471"/>
        <v>0</v>
      </c>
      <c r="AL380" s="110">
        <f t="shared" si="471"/>
        <v>644400</v>
      </c>
      <c r="AM380" s="110">
        <f t="shared" si="471"/>
        <v>0</v>
      </c>
      <c r="AN380" s="110">
        <f t="shared" si="471"/>
        <v>644400</v>
      </c>
      <c r="AO380" s="110">
        <f t="shared" si="471"/>
        <v>0</v>
      </c>
      <c r="AP380" s="110"/>
      <c r="AQ380" s="110">
        <f t="shared" si="471"/>
        <v>644400</v>
      </c>
      <c r="AR380" s="110">
        <f t="shared" si="471"/>
        <v>0</v>
      </c>
      <c r="AS380" s="110">
        <f t="shared" si="471"/>
        <v>644400</v>
      </c>
      <c r="AT380" s="110">
        <f t="shared" si="471"/>
        <v>0</v>
      </c>
      <c r="AU380" s="110">
        <f t="shared" si="471"/>
        <v>0</v>
      </c>
      <c r="AV380" s="110">
        <f t="shared" si="471"/>
        <v>0</v>
      </c>
      <c r="AW380" s="110">
        <f t="shared" si="471"/>
        <v>0</v>
      </c>
      <c r="AX380" s="110">
        <f t="shared" si="471"/>
        <v>0</v>
      </c>
      <c r="AY380" s="110">
        <f t="shared" si="471"/>
        <v>644400</v>
      </c>
      <c r="AZ380" s="110">
        <f t="shared" si="471"/>
        <v>0</v>
      </c>
      <c r="BA380" s="110">
        <f t="shared" si="471"/>
        <v>644400</v>
      </c>
      <c r="BB380" s="110">
        <f t="shared" si="471"/>
        <v>0</v>
      </c>
    </row>
    <row r="381" spans="1:54" s="109" customFormat="1" ht="120" hidden="1" customHeight="1" x14ac:dyDescent="0.25">
      <c r="A381" s="111" t="s">
        <v>16</v>
      </c>
      <c r="B381" s="120">
        <v>70</v>
      </c>
      <c r="C381" s="120">
        <v>0</v>
      </c>
      <c r="D381" s="143" t="s">
        <v>243</v>
      </c>
      <c r="E381" s="120">
        <v>857</v>
      </c>
      <c r="F381" s="143" t="s">
        <v>17</v>
      </c>
      <c r="G381" s="143" t="s">
        <v>135</v>
      </c>
      <c r="H381" s="143" t="s">
        <v>305</v>
      </c>
      <c r="I381" s="143" t="s">
        <v>18</v>
      </c>
      <c r="J381" s="110">
        <f t="shared" si="471"/>
        <v>644400</v>
      </c>
      <c r="K381" s="110">
        <f t="shared" si="471"/>
        <v>0</v>
      </c>
      <c r="L381" s="110">
        <f t="shared" si="471"/>
        <v>644400</v>
      </c>
      <c r="M381" s="110">
        <f t="shared" si="471"/>
        <v>0</v>
      </c>
      <c r="N381" s="110">
        <f t="shared" si="471"/>
        <v>0</v>
      </c>
      <c r="O381" s="110">
        <f t="shared" si="471"/>
        <v>0</v>
      </c>
      <c r="P381" s="110">
        <f t="shared" si="471"/>
        <v>0</v>
      </c>
      <c r="Q381" s="110">
        <f t="shared" si="471"/>
        <v>0</v>
      </c>
      <c r="R381" s="110">
        <f t="shared" si="471"/>
        <v>644400</v>
      </c>
      <c r="S381" s="110">
        <f t="shared" si="471"/>
        <v>0</v>
      </c>
      <c r="T381" s="110">
        <f t="shared" si="471"/>
        <v>644400</v>
      </c>
      <c r="U381" s="110">
        <f t="shared" si="471"/>
        <v>0</v>
      </c>
      <c r="V381" s="110"/>
      <c r="W381" s="110"/>
      <c r="X381" s="110"/>
      <c r="Y381" s="110"/>
      <c r="Z381" s="110"/>
      <c r="AA381" s="110"/>
      <c r="AB381" s="110"/>
      <c r="AC381" s="110"/>
      <c r="AD381" s="110">
        <f t="shared" si="471"/>
        <v>644400</v>
      </c>
      <c r="AE381" s="110">
        <f t="shared" si="471"/>
        <v>0</v>
      </c>
      <c r="AF381" s="110">
        <f t="shared" si="471"/>
        <v>644400</v>
      </c>
      <c r="AG381" s="110">
        <f t="shared" si="471"/>
        <v>0</v>
      </c>
      <c r="AH381" s="110">
        <f t="shared" si="471"/>
        <v>0</v>
      </c>
      <c r="AI381" s="110">
        <f t="shared" si="471"/>
        <v>0</v>
      </c>
      <c r="AJ381" s="110">
        <f t="shared" si="471"/>
        <v>0</v>
      </c>
      <c r="AK381" s="110">
        <f t="shared" si="471"/>
        <v>0</v>
      </c>
      <c r="AL381" s="110">
        <f t="shared" si="471"/>
        <v>644400</v>
      </c>
      <c r="AM381" s="110">
        <f t="shared" si="471"/>
        <v>0</v>
      </c>
      <c r="AN381" s="110">
        <f t="shared" si="471"/>
        <v>644400</v>
      </c>
      <c r="AO381" s="110">
        <f t="shared" si="471"/>
        <v>0</v>
      </c>
      <c r="AP381" s="110"/>
      <c r="AQ381" s="110">
        <f t="shared" si="471"/>
        <v>644400</v>
      </c>
      <c r="AR381" s="110">
        <f t="shared" si="471"/>
        <v>0</v>
      </c>
      <c r="AS381" s="110">
        <f t="shared" si="471"/>
        <v>644400</v>
      </c>
      <c r="AT381" s="110">
        <f t="shared" si="471"/>
        <v>0</v>
      </c>
      <c r="AU381" s="110">
        <f t="shared" si="471"/>
        <v>0</v>
      </c>
      <c r="AV381" s="110">
        <f t="shared" si="471"/>
        <v>0</v>
      </c>
      <c r="AW381" s="110">
        <f t="shared" si="471"/>
        <v>0</v>
      </c>
      <c r="AX381" s="110">
        <f t="shared" si="471"/>
        <v>0</v>
      </c>
      <c r="AY381" s="110">
        <f t="shared" si="471"/>
        <v>644400</v>
      </c>
      <c r="AZ381" s="110">
        <f t="shared" si="471"/>
        <v>0</v>
      </c>
      <c r="BA381" s="110">
        <f t="shared" si="471"/>
        <v>644400</v>
      </c>
      <c r="BB381" s="110">
        <f t="shared" si="471"/>
        <v>0</v>
      </c>
    </row>
    <row r="382" spans="1:54" s="109" customFormat="1" ht="45" hidden="1" x14ac:dyDescent="0.25">
      <c r="A382" s="111" t="s">
        <v>8</v>
      </c>
      <c r="B382" s="120">
        <v>70</v>
      </c>
      <c r="C382" s="120">
        <v>0</v>
      </c>
      <c r="D382" s="143" t="s">
        <v>243</v>
      </c>
      <c r="E382" s="120">
        <v>857</v>
      </c>
      <c r="F382" s="143" t="s">
        <v>11</v>
      </c>
      <c r="G382" s="143" t="s">
        <v>135</v>
      </c>
      <c r="H382" s="143" t="s">
        <v>305</v>
      </c>
      <c r="I382" s="143" t="s">
        <v>19</v>
      </c>
      <c r="J382" s="110">
        <f>'6.ВС'!J384</f>
        <v>644400</v>
      </c>
      <c r="K382" s="110">
        <f>'6.ВС'!K384</f>
        <v>0</v>
      </c>
      <c r="L382" s="110">
        <f>'6.ВС'!L384</f>
        <v>644400</v>
      </c>
      <c r="M382" s="110">
        <f>'6.ВС'!M384</f>
        <v>0</v>
      </c>
      <c r="N382" s="110">
        <f>'6.ВС'!N384</f>
        <v>0</v>
      </c>
      <c r="O382" s="110">
        <f>'6.ВС'!O384</f>
        <v>0</v>
      </c>
      <c r="P382" s="110">
        <f>'6.ВС'!P384</f>
        <v>0</v>
      </c>
      <c r="Q382" s="110">
        <f>'6.ВС'!Q384</f>
        <v>0</v>
      </c>
      <c r="R382" s="110">
        <f>'6.ВС'!R384</f>
        <v>644400</v>
      </c>
      <c r="S382" s="110">
        <f>'6.ВС'!S384</f>
        <v>0</v>
      </c>
      <c r="T382" s="110">
        <f>'6.ВС'!T384</f>
        <v>644400</v>
      </c>
      <c r="U382" s="110">
        <f>'6.ВС'!U384</f>
        <v>0</v>
      </c>
      <c r="V382" s="110"/>
      <c r="W382" s="110"/>
      <c r="X382" s="110"/>
      <c r="Y382" s="110"/>
      <c r="Z382" s="110"/>
      <c r="AA382" s="110"/>
      <c r="AB382" s="110"/>
      <c r="AC382" s="110"/>
      <c r="AD382" s="110">
        <f>'6.ВС'!AE384</f>
        <v>644400</v>
      </c>
      <c r="AE382" s="110">
        <f>'6.ВС'!AF384</f>
        <v>0</v>
      </c>
      <c r="AF382" s="110">
        <f>'6.ВС'!AG384</f>
        <v>644400</v>
      </c>
      <c r="AG382" s="110">
        <f>'6.ВС'!AH384</f>
        <v>0</v>
      </c>
      <c r="AH382" s="110">
        <f>'6.ВС'!AI384</f>
        <v>0</v>
      </c>
      <c r="AI382" s="110">
        <f>'6.ВС'!AJ384</f>
        <v>0</v>
      </c>
      <c r="AJ382" s="110">
        <f>'6.ВС'!AK384</f>
        <v>0</v>
      </c>
      <c r="AK382" s="110">
        <f>'6.ВС'!AL384</f>
        <v>0</v>
      </c>
      <c r="AL382" s="110">
        <f>'6.ВС'!AM384</f>
        <v>644400</v>
      </c>
      <c r="AM382" s="110">
        <f>'6.ВС'!AN384</f>
        <v>0</v>
      </c>
      <c r="AN382" s="110">
        <f>'6.ВС'!AO384</f>
        <v>644400</v>
      </c>
      <c r="AO382" s="110">
        <f>'6.ВС'!AP384</f>
        <v>0</v>
      </c>
      <c r="AP382" s="110"/>
      <c r="AQ382" s="110">
        <f>'6.ВС'!AR384</f>
        <v>644400</v>
      </c>
      <c r="AR382" s="110">
        <f>'6.ВС'!AS384</f>
        <v>0</v>
      </c>
      <c r="AS382" s="110">
        <f>'6.ВС'!AT384</f>
        <v>644400</v>
      </c>
      <c r="AT382" s="110">
        <f>'6.ВС'!AU384</f>
        <v>0</v>
      </c>
      <c r="AU382" s="110">
        <f>'6.ВС'!AV384</f>
        <v>0</v>
      </c>
      <c r="AV382" s="110">
        <f>'6.ВС'!AW384</f>
        <v>0</v>
      </c>
      <c r="AW382" s="110">
        <f>'6.ВС'!AX384</f>
        <v>0</v>
      </c>
      <c r="AX382" s="110">
        <f>'6.ВС'!AY384</f>
        <v>0</v>
      </c>
      <c r="AY382" s="110">
        <f>'6.ВС'!AZ384</f>
        <v>644400</v>
      </c>
      <c r="AZ382" s="110">
        <f>'6.ВС'!BA384</f>
        <v>0</v>
      </c>
      <c r="BA382" s="110">
        <f>'6.ВС'!BB384</f>
        <v>644400</v>
      </c>
      <c r="BB382" s="110">
        <f>'6.ВС'!BC384</f>
        <v>0</v>
      </c>
    </row>
    <row r="383" spans="1:54" s="109" customFormat="1" ht="120.75" hidden="1" customHeight="1" x14ac:dyDescent="0.25">
      <c r="A383" s="155" t="s">
        <v>200</v>
      </c>
      <c r="B383" s="120">
        <v>70</v>
      </c>
      <c r="C383" s="120">
        <v>0</v>
      </c>
      <c r="D383" s="143" t="s">
        <v>243</v>
      </c>
      <c r="E383" s="120">
        <v>857</v>
      </c>
      <c r="F383" s="143" t="s">
        <v>17</v>
      </c>
      <c r="G383" s="143" t="s">
        <v>135</v>
      </c>
      <c r="H383" s="143" t="s">
        <v>304</v>
      </c>
      <c r="I383" s="188"/>
      <c r="J383" s="110">
        <f t="shared" ref="J383:BB384" si="472">J384</f>
        <v>18000</v>
      </c>
      <c r="K383" s="110">
        <f t="shared" si="472"/>
        <v>0</v>
      </c>
      <c r="L383" s="110">
        <f t="shared" si="472"/>
        <v>0</v>
      </c>
      <c r="M383" s="110">
        <f t="shared" si="472"/>
        <v>18000</v>
      </c>
      <c r="N383" s="110">
        <f t="shared" si="472"/>
        <v>0</v>
      </c>
      <c r="O383" s="110">
        <f t="shared" si="472"/>
        <v>0</v>
      </c>
      <c r="P383" s="110">
        <f t="shared" si="472"/>
        <v>0</v>
      </c>
      <c r="Q383" s="110">
        <f t="shared" si="472"/>
        <v>0</v>
      </c>
      <c r="R383" s="110">
        <f t="shared" si="472"/>
        <v>18000</v>
      </c>
      <c r="S383" s="110">
        <f t="shared" si="472"/>
        <v>0</v>
      </c>
      <c r="T383" s="110">
        <f t="shared" si="472"/>
        <v>0</v>
      </c>
      <c r="U383" s="110">
        <f t="shared" si="472"/>
        <v>18000</v>
      </c>
      <c r="V383" s="110"/>
      <c r="W383" s="110"/>
      <c r="X383" s="110"/>
      <c r="Y383" s="110"/>
      <c r="Z383" s="110"/>
      <c r="AA383" s="110"/>
      <c r="AB383" s="110"/>
      <c r="AC383" s="110"/>
      <c r="AD383" s="110">
        <f t="shared" si="472"/>
        <v>18000</v>
      </c>
      <c r="AE383" s="110">
        <f t="shared" si="472"/>
        <v>0</v>
      </c>
      <c r="AF383" s="110">
        <f t="shared" si="472"/>
        <v>0</v>
      </c>
      <c r="AG383" s="110">
        <f t="shared" si="472"/>
        <v>18000</v>
      </c>
      <c r="AH383" s="110">
        <f t="shared" si="472"/>
        <v>0</v>
      </c>
      <c r="AI383" s="110">
        <f t="shared" si="472"/>
        <v>0</v>
      </c>
      <c r="AJ383" s="110">
        <f t="shared" si="472"/>
        <v>0</v>
      </c>
      <c r="AK383" s="110">
        <f t="shared" si="472"/>
        <v>0</v>
      </c>
      <c r="AL383" s="110">
        <f t="shared" si="472"/>
        <v>18000</v>
      </c>
      <c r="AM383" s="110">
        <f t="shared" si="472"/>
        <v>0</v>
      </c>
      <c r="AN383" s="110">
        <f t="shared" si="472"/>
        <v>0</v>
      </c>
      <c r="AO383" s="110">
        <f t="shared" si="472"/>
        <v>18000</v>
      </c>
      <c r="AP383" s="110"/>
      <c r="AQ383" s="110">
        <f t="shared" si="472"/>
        <v>18000</v>
      </c>
      <c r="AR383" s="110">
        <f t="shared" si="472"/>
        <v>0</v>
      </c>
      <c r="AS383" s="110">
        <f t="shared" si="472"/>
        <v>0</v>
      </c>
      <c r="AT383" s="110">
        <f t="shared" si="472"/>
        <v>18000</v>
      </c>
      <c r="AU383" s="110">
        <f t="shared" si="472"/>
        <v>0</v>
      </c>
      <c r="AV383" s="110">
        <f t="shared" si="472"/>
        <v>0</v>
      </c>
      <c r="AW383" s="110">
        <f t="shared" si="472"/>
        <v>0</v>
      </c>
      <c r="AX383" s="110">
        <f t="shared" si="472"/>
        <v>0</v>
      </c>
      <c r="AY383" s="110">
        <f t="shared" si="472"/>
        <v>18000</v>
      </c>
      <c r="AZ383" s="110">
        <f t="shared" si="472"/>
        <v>0</v>
      </c>
      <c r="BA383" s="110">
        <f t="shared" si="472"/>
        <v>0</v>
      </c>
      <c r="BB383" s="110">
        <f t="shared" si="472"/>
        <v>18000</v>
      </c>
    </row>
    <row r="384" spans="1:54" s="109" customFormat="1" ht="48.75" hidden="1" customHeight="1" x14ac:dyDescent="0.25">
      <c r="A384" s="35" t="s">
        <v>22</v>
      </c>
      <c r="B384" s="120">
        <v>70</v>
      </c>
      <c r="C384" s="120">
        <v>0</v>
      </c>
      <c r="D384" s="143" t="s">
        <v>243</v>
      </c>
      <c r="E384" s="120">
        <v>857</v>
      </c>
      <c r="F384" s="143" t="s">
        <v>11</v>
      </c>
      <c r="G384" s="143" t="s">
        <v>135</v>
      </c>
      <c r="H384" s="143" t="s">
        <v>304</v>
      </c>
      <c r="I384" s="143" t="s">
        <v>23</v>
      </c>
      <c r="J384" s="110">
        <f t="shared" si="472"/>
        <v>18000</v>
      </c>
      <c r="K384" s="110">
        <f t="shared" si="472"/>
        <v>0</v>
      </c>
      <c r="L384" s="110">
        <f t="shared" si="472"/>
        <v>0</v>
      </c>
      <c r="M384" s="110">
        <f t="shared" si="472"/>
        <v>18000</v>
      </c>
      <c r="N384" s="110">
        <f t="shared" si="472"/>
        <v>0</v>
      </c>
      <c r="O384" s="110">
        <f t="shared" si="472"/>
        <v>0</v>
      </c>
      <c r="P384" s="110">
        <f t="shared" si="472"/>
        <v>0</v>
      </c>
      <c r="Q384" s="110">
        <f t="shared" si="472"/>
        <v>0</v>
      </c>
      <c r="R384" s="110">
        <f t="shared" si="472"/>
        <v>18000</v>
      </c>
      <c r="S384" s="110">
        <f t="shared" si="472"/>
        <v>0</v>
      </c>
      <c r="T384" s="110">
        <f t="shared" si="472"/>
        <v>0</v>
      </c>
      <c r="U384" s="110">
        <f t="shared" si="472"/>
        <v>18000</v>
      </c>
      <c r="V384" s="110"/>
      <c r="W384" s="110"/>
      <c r="X384" s="110"/>
      <c r="Y384" s="110"/>
      <c r="Z384" s="110"/>
      <c r="AA384" s="110"/>
      <c r="AB384" s="110"/>
      <c r="AC384" s="110"/>
      <c r="AD384" s="110">
        <f t="shared" si="472"/>
        <v>18000</v>
      </c>
      <c r="AE384" s="110">
        <f t="shared" si="472"/>
        <v>0</v>
      </c>
      <c r="AF384" s="110">
        <f t="shared" si="472"/>
        <v>0</v>
      </c>
      <c r="AG384" s="110">
        <f t="shared" si="472"/>
        <v>18000</v>
      </c>
      <c r="AH384" s="110">
        <f t="shared" si="472"/>
        <v>0</v>
      </c>
      <c r="AI384" s="110">
        <f t="shared" si="472"/>
        <v>0</v>
      </c>
      <c r="AJ384" s="110">
        <f t="shared" si="472"/>
        <v>0</v>
      </c>
      <c r="AK384" s="110">
        <f t="shared" si="472"/>
        <v>0</v>
      </c>
      <c r="AL384" s="110">
        <f t="shared" si="472"/>
        <v>18000</v>
      </c>
      <c r="AM384" s="110">
        <f t="shared" si="472"/>
        <v>0</v>
      </c>
      <c r="AN384" s="110">
        <f t="shared" si="472"/>
        <v>0</v>
      </c>
      <c r="AO384" s="110">
        <f t="shared" si="472"/>
        <v>18000</v>
      </c>
      <c r="AP384" s="110"/>
      <c r="AQ384" s="110">
        <f t="shared" si="472"/>
        <v>18000</v>
      </c>
      <c r="AR384" s="110">
        <f t="shared" si="472"/>
        <v>0</v>
      </c>
      <c r="AS384" s="110">
        <f t="shared" si="472"/>
        <v>0</v>
      </c>
      <c r="AT384" s="110">
        <f t="shared" si="472"/>
        <v>18000</v>
      </c>
      <c r="AU384" s="110">
        <f t="shared" si="472"/>
        <v>0</v>
      </c>
      <c r="AV384" s="110">
        <f t="shared" si="472"/>
        <v>0</v>
      </c>
      <c r="AW384" s="110">
        <f t="shared" si="472"/>
        <v>0</v>
      </c>
      <c r="AX384" s="110">
        <f t="shared" si="472"/>
        <v>0</v>
      </c>
      <c r="AY384" s="110">
        <f t="shared" si="472"/>
        <v>18000</v>
      </c>
      <c r="AZ384" s="110">
        <f t="shared" si="472"/>
        <v>0</v>
      </c>
      <c r="BA384" s="110">
        <f t="shared" si="472"/>
        <v>0</v>
      </c>
      <c r="BB384" s="110">
        <f t="shared" si="472"/>
        <v>18000</v>
      </c>
    </row>
    <row r="385" spans="1:54" s="109" customFormat="1" ht="60" hidden="1" x14ac:dyDescent="0.25">
      <c r="A385" s="35" t="s">
        <v>9</v>
      </c>
      <c r="B385" s="120">
        <v>70</v>
      </c>
      <c r="C385" s="120">
        <v>0</v>
      </c>
      <c r="D385" s="143" t="s">
        <v>243</v>
      </c>
      <c r="E385" s="120">
        <v>857</v>
      </c>
      <c r="F385" s="143" t="s">
        <v>11</v>
      </c>
      <c r="G385" s="143" t="s">
        <v>135</v>
      </c>
      <c r="H385" s="143" t="s">
        <v>304</v>
      </c>
      <c r="I385" s="143" t="s">
        <v>24</v>
      </c>
      <c r="J385" s="110">
        <f>'6.ВС'!J387</f>
        <v>18000</v>
      </c>
      <c r="K385" s="110">
        <f>'6.ВС'!K387</f>
        <v>0</v>
      </c>
      <c r="L385" s="110">
        <f>'6.ВС'!L387</f>
        <v>0</v>
      </c>
      <c r="M385" s="110">
        <f>'6.ВС'!M387</f>
        <v>18000</v>
      </c>
      <c r="N385" s="110">
        <f>'6.ВС'!N387</f>
        <v>0</v>
      </c>
      <c r="O385" s="110">
        <f>'6.ВС'!O387</f>
        <v>0</v>
      </c>
      <c r="P385" s="110">
        <f>'6.ВС'!P387</f>
        <v>0</v>
      </c>
      <c r="Q385" s="110">
        <f>'6.ВС'!Q387</f>
        <v>0</v>
      </c>
      <c r="R385" s="110">
        <f>'6.ВС'!R387</f>
        <v>18000</v>
      </c>
      <c r="S385" s="110">
        <f>'6.ВС'!S387</f>
        <v>0</v>
      </c>
      <c r="T385" s="110">
        <f>'6.ВС'!T387</f>
        <v>0</v>
      </c>
      <c r="U385" s="110">
        <f>'6.ВС'!U387</f>
        <v>18000</v>
      </c>
      <c r="V385" s="110"/>
      <c r="W385" s="110"/>
      <c r="X385" s="110"/>
      <c r="Y385" s="110"/>
      <c r="Z385" s="110"/>
      <c r="AA385" s="110"/>
      <c r="AB385" s="110"/>
      <c r="AC385" s="110"/>
      <c r="AD385" s="110">
        <f>'6.ВС'!AE387</f>
        <v>18000</v>
      </c>
      <c r="AE385" s="110">
        <f>'6.ВС'!AF387</f>
        <v>0</v>
      </c>
      <c r="AF385" s="110">
        <f>'6.ВС'!AG387</f>
        <v>0</v>
      </c>
      <c r="AG385" s="110">
        <f>'6.ВС'!AH387</f>
        <v>18000</v>
      </c>
      <c r="AH385" s="110">
        <f>'6.ВС'!AI387</f>
        <v>0</v>
      </c>
      <c r="AI385" s="110">
        <f>'6.ВС'!AJ387</f>
        <v>0</v>
      </c>
      <c r="AJ385" s="110">
        <f>'6.ВС'!AK387</f>
        <v>0</v>
      </c>
      <c r="AK385" s="110">
        <f>'6.ВС'!AL387</f>
        <v>0</v>
      </c>
      <c r="AL385" s="110">
        <f>'6.ВС'!AM387</f>
        <v>18000</v>
      </c>
      <c r="AM385" s="110">
        <f>'6.ВС'!AN387</f>
        <v>0</v>
      </c>
      <c r="AN385" s="110">
        <f>'6.ВС'!AO387</f>
        <v>0</v>
      </c>
      <c r="AO385" s="110">
        <f>'6.ВС'!AP387</f>
        <v>18000</v>
      </c>
      <c r="AP385" s="110"/>
      <c r="AQ385" s="110">
        <f>'6.ВС'!AR387</f>
        <v>18000</v>
      </c>
      <c r="AR385" s="110">
        <f>'6.ВС'!AS387</f>
        <v>0</v>
      </c>
      <c r="AS385" s="110">
        <f>'6.ВС'!AT387</f>
        <v>0</v>
      </c>
      <c r="AT385" s="110">
        <f>'6.ВС'!AU387</f>
        <v>18000</v>
      </c>
      <c r="AU385" s="110">
        <f>'6.ВС'!AV387</f>
        <v>0</v>
      </c>
      <c r="AV385" s="110">
        <f>'6.ВС'!AW387</f>
        <v>0</v>
      </c>
      <c r="AW385" s="110">
        <f>'6.ВС'!AX387</f>
        <v>0</v>
      </c>
      <c r="AX385" s="110">
        <f>'6.ВС'!AY387</f>
        <v>0</v>
      </c>
      <c r="AY385" s="110">
        <f>'6.ВС'!AZ387</f>
        <v>18000</v>
      </c>
      <c r="AZ385" s="110">
        <f>'6.ВС'!BA387</f>
        <v>0</v>
      </c>
      <c r="BA385" s="110">
        <f>'6.ВС'!BB387</f>
        <v>0</v>
      </c>
      <c r="BB385" s="110">
        <f>'6.ВС'!BC387</f>
        <v>18000</v>
      </c>
    </row>
    <row r="386" spans="1:54" s="109" customFormat="1" ht="24.75" customHeight="1" x14ac:dyDescent="0.25">
      <c r="A386" s="23" t="s">
        <v>202</v>
      </c>
      <c r="B386" s="11"/>
      <c r="C386" s="11"/>
      <c r="D386" s="25"/>
      <c r="E386" s="11"/>
      <c r="F386" s="25"/>
      <c r="G386" s="25"/>
      <c r="H386" s="25"/>
      <c r="I386" s="25"/>
      <c r="J386" s="26">
        <f t="shared" ref="J386:U386" si="473">J8+J239+J337+J359</f>
        <v>263978145.98000002</v>
      </c>
      <c r="K386" s="26">
        <f t="shared" si="473"/>
        <v>133941842.98</v>
      </c>
      <c r="L386" s="26">
        <f t="shared" si="473"/>
        <v>123538811</v>
      </c>
      <c r="M386" s="26">
        <f t="shared" si="473"/>
        <v>6497492</v>
      </c>
      <c r="N386" s="26">
        <f t="shared" si="473"/>
        <v>14720661.640000001</v>
      </c>
      <c r="O386" s="26">
        <f t="shared" si="473"/>
        <v>-128148.32999999999</v>
      </c>
      <c r="P386" s="26">
        <f t="shared" si="473"/>
        <v>14848809.970000001</v>
      </c>
      <c r="Q386" s="26">
        <f t="shared" si="473"/>
        <v>0</v>
      </c>
      <c r="R386" s="26">
        <f t="shared" si="473"/>
        <v>278698807.62</v>
      </c>
      <c r="S386" s="26">
        <f t="shared" si="473"/>
        <v>133813694.65000001</v>
      </c>
      <c r="T386" s="26">
        <f t="shared" si="473"/>
        <v>138387620.97</v>
      </c>
      <c r="U386" s="26">
        <f t="shared" si="473"/>
        <v>6497492</v>
      </c>
      <c r="V386" s="26"/>
      <c r="W386" s="26"/>
      <c r="X386" s="26"/>
      <c r="Y386" s="26"/>
      <c r="Z386" s="26"/>
      <c r="AA386" s="26"/>
      <c r="AB386" s="26"/>
      <c r="AC386" s="26"/>
      <c r="AD386" s="26">
        <f t="shared" ref="AD386:AO386" si="474">AD8+AD239+AD337+AD359</f>
        <v>279013997.69999999</v>
      </c>
      <c r="AE386" s="26">
        <f t="shared" si="474"/>
        <v>149092518.69999999</v>
      </c>
      <c r="AF386" s="26">
        <f t="shared" si="474"/>
        <v>123418600</v>
      </c>
      <c r="AG386" s="26">
        <f t="shared" si="474"/>
        <v>6502879</v>
      </c>
      <c r="AH386" s="26">
        <f t="shared" si="474"/>
        <v>1172000.0000000002</v>
      </c>
      <c r="AI386" s="26">
        <f t="shared" si="474"/>
        <v>1172000</v>
      </c>
      <c r="AJ386" s="26">
        <f t="shared" si="474"/>
        <v>3.4924285685633549E-12</v>
      </c>
      <c r="AK386" s="26">
        <f t="shared" si="474"/>
        <v>0</v>
      </c>
      <c r="AL386" s="26">
        <f t="shared" si="474"/>
        <v>280185997.69999999</v>
      </c>
      <c r="AM386" s="26">
        <f t="shared" si="474"/>
        <v>150264518.69999999</v>
      </c>
      <c r="AN386" s="26">
        <f t="shared" si="474"/>
        <v>123418600</v>
      </c>
      <c r="AO386" s="26">
        <f t="shared" si="474"/>
        <v>6502879</v>
      </c>
      <c r="AP386" s="26"/>
      <c r="AQ386" s="26">
        <f t="shared" ref="AQ386:BB386" si="475">AQ8+AQ239+AQ337+AQ359</f>
        <v>265157038.60000002</v>
      </c>
      <c r="AR386" s="26">
        <f t="shared" si="475"/>
        <v>132224014.60000001</v>
      </c>
      <c r="AS386" s="26">
        <f t="shared" si="475"/>
        <v>126406500</v>
      </c>
      <c r="AT386" s="26">
        <f t="shared" si="475"/>
        <v>6526524</v>
      </c>
      <c r="AU386" s="26">
        <f t="shared" si="475"/>
        <v>1172000</v>
      </c>
      <c r="AV386" s="26">
        <f t="shared" si="475"/>
        <v>1172000</v>
      </c>
      <c r="AW386" s="26">
        <f t="shared" si="475"/>
        <v>4.3655773440676171E-12</v>
      </c>
      <c r="AX386" s="26">
        <f t="shared" si="475"/>
        <v>0</v>
      </c>
      <c r="AY386" s="26">
        <f t="shared" si="475"/>
        <v>266329038.60000002</v>
      </c>
      <c r="AZ386" s="26">
        <f t="shared" si="475"/>
        <v>133396014.60000001</v>
      </c>
      <c r="BA386" s="26">
        <f t="shared" si="475"/>
        <v>126406500</v>
      </c>
      <c r="BB386" s="26">
        <f t="shared" si="475"/>
        <v>6526524</v>
      </c>
    </row>
    <row r="387" spans="1:54" x14ac:dyDescent="0.25">
      <c r="A387" s="8"/>
      <c r="D387" s="8"/>
      <c r="E387" s="8"/>
      <c r="F387" s="8"/>
      <c r="G387" s="8"/>
      <c r="H387" s="8"/>
      <c r="R387" s="18">
        <f>R386-S386-T386-U386</f>
        <v>0</v>
      </c>
      <c r="AL387" s="18">
        <f>AL386-AM386-AN386-AO386</f>
        <v>0</v>
      </c>
      <c r="AY387" s="18">
        <f>AY386-AZ386-BA386-BB386</f>
        <v>1.4901161193847656E-8</v>
      </c>
    </row>
  </sheetData>
  <mergeCells count="5">
    <mergeCell ref="J1:AQ1"/>
    <mergeCell ref="J2:AV2"/>
    <mergeCell ref="N3:AV3"/>
    <mergeCell ref="N4:AV4"/>
    <mergeCell ref="A5:AU5"/>
  </mergeCells>
  <pageMargins left="0.62992125984251968" right="0.47244094488188981" top="0.39370078740157483" bottom="0.3937007874015748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AO15"/>
  <sheetViews>
    <sheetView workbookViewId="0">
      <selection activeCell="B12" sqref="B11:B12"/>
    </sheetView>
  </sheetViews>
  <sheetFormatPr defaultRowHeight="15" x14ac:dyDescent="0.25"/>
  <cols>
    <col min="1" max="1" width="4.5703125" customWidth="1"/>
    <col min="2" max="2" width="37.5703125" customWidth="1"/>
    <col min="3" max="5" width="15.7109375" customWidth="1"/>
  </cols>
  <sheetData>
    <row r="1" spans="1:41" x14ac:dyDescent="0.25">
      <c r="C1" s="199" t="s">
        <v>651</v>
      </c>
      <c r="D1" s="199"/>
      <c r="E1" s="199"/>
    </row>
    <row r="2" spans="1:41" ht="95.25" customHeight="1" x14ac:dyDescent="0.25">
      <c r="C2" s="202" t="s">
        <v>800</v>
      </c>
      <c r="D2" s="202"/>
      <c r="E2" s="202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x14ac:dyDescent="0.25">
      <c r="A3" s="41"/>
      <c r="B3" s="42"/>
      <c r="C3" s="199" t="s">
        <v>441</v>
      </c>
      <c r="D3" s="199"/>
      <c r="E3" s="199"/>
    </row>
    <row r="4" spans="1:41" ht="66" customHeight="1" x14ac:dyDescent="0.25">
      <c r="A4" s="41"/>
      <c r="B4" s="42"/>
      <c r="C4" s="202" t="s">
        <v>425</v>
      </c>
      <c r="D4" s="202"/>
      <c r="E4" s="202"/>
    </row>
    <row r="5" spans="1:41" x14ac:dyDescent="0.25">
      <c r="A5" s="41"/>
      <c r="B5" s="42"/>
      <c r="C5" s="205" t="s">
        <v>430</v>
      </c>
      <c r="D5" s="205"/>
      <c r="E5" s="205"/>
    </row>
    <row r="6" spans="1:41" ht="66.75" customHeight="1" x14ac:dyDescent="0.25">
      <c r="A6" s="44"/>
      <c r="B6" s="204" t="s">
        <v>754</v>
      </c>
      <c r="C6" s="204"/>
      <c r="D6" s="204"/>
      <c r="E6" s="204"/>
    </row>
    <row r="7" spans="1:41" x14ac:dyDescent="0.25">
      <c r="A7" s="41"/>
      <c r="B7" s="46"/>
      <c r="C7" s="46"/>
      <c r="D7" s="42"/>
      <c r="E7" s="47" t="s">
        <v>306</v>
      </c>
    </row>
    <row r="8" spans="1:41" ht="30" x14ac:dyDescent="0.25">
      <c r="A8" s="48" t="s">
        <v>431</v>
      </c>
      <c r="B8" s="48" t="s">
        <v>432</v>
      </c>
      <c r="C8" s="48" t="s">
        <v>427</v>
      </c>
      <c r="D8" s="48" t="s">
        <v>428</v>
      </c>
      <c r="E8" s="48" t="s">
        <v>429</v>
      </c>
    </row>
    <row r="9" spans="1:41" ht="27" customHeight="1" x14ac:dyDescent="0.25">
      <c r="A9" s="49">
        <v>1</v>
      </c>
      <c r="B9" s="50" t="s">
        <v>433</v>
      </c>
      <c r="C9" s="58">
        <v>0</v>
      </c>
      <c r="D9" s="58">
        <v>0</v>
      </c>
      <c r="E9" s="58">
        <v>0</v>
      </c>
    </row>
    <row r="10" spans="1:41" ht="27" customHeight="1" x14ac:dyDescent="0.25">
      <c r="A10" s="49">
        <v>2</v>
      </c>
      <c r="B10" s="50" t="s">
        <v>434</v>
      </c>
      <c r="C10" s="58">
        <v>0</v>
      </c>
      <c r="D10" s="58">
        <v>0</v>
      </c>
      <c r="E10" s="58">
        <v>0</v>
      </c>
    </row>
    <row r="11" spans="1:41" ht="27" customHeight="1" x14ac:dyDescent="0.25">
      <c r="A11" s="49">
        <v>3</v>
      </c>
      <c r="B11" s="50" t="s">
        <v>435</v>
      </c>
      <c r="C11" s="51">
        <v>508900</v>
      </c>
      <c r="D11" s="53">
        <v>510300</v>
      </c>
      <c r="E11" s="53">
        <v>516500</v>
      </c>
    </row>
    <row r="12" spans="1:41" ht="27" customHeight="1" x14ac:dyDescent="0.25">
      <c r="A12" s="49">
        <v>4</v>
      </c>
      <c r="B12" s="50" t="s">
        <v>436</v>
      </c>
      <c r="C12" s="51">
        <v>551700</v>
      </c>
      <c r="D12" s="53">
        <v>548100</v>
      </c>
      <c r="E12" s="53">
        <v>550900</v>
      </c>
    </row>
    <row r="13" spans="1:41" ht="27" customHeight="1" x14ac:dyDescent="0.25">
      <c r="A13" s="49">
        <v>5</v>
      </c>
      <c r="B13" s="50" t="s">
        <v>437</v>
      </c>
      <c r="C13" s="51">
        <f>449000+300000</f>
        <v>749000</v>
      </c>
      <c r="D13" s="53">
        <v>448700</v>
      </c>
      <c r="E13" s="53">
        <v>440400</v>
      </c>
    </row>
    <row r="14" spans="1:41" ht="27" customHeight="1" x14ac:dyDescent="0.25">
      <c r="A14" s="49">
        <v>6</v>
      </c>
      <c r="B14" s="50" t="s">
        <v>438</v>
      </c>
      <c r="C14" s="51">
        <v>490400</v>
      </c>
      <c r="D14" s="53">
        <v>492900</v>
      </c>
      <c r="E14" s="53">
        <v>492200</v>
      </c>
    </row>
    <row r="15" spans="1:41" ht="27" customHeight="1" x14ac:dyDescent="0.25">
      <c r="A15" s="54"/>
      <c r="B15" s="55" t="s">
        <v>439</v>
      </c>
      <c r="C15" s="56">
        <f>SUM(C10:C14)</f>
        <v>2300000</v>
      </c>
      <c r="D15" s="56">
        <f t="shared" ref="D15:E15" si="0">SUM(D9:D14)</f>
        <v>2000000</v>
      </c>
      <c r="E15" s="56">
        <f t="shared" si="0"/>
        <v>2000000</v>
      </c>
    </row>
  </sheetData>
  <mergeCells count="6">
    <mergeCell ref="B6:E6"/>
    <mergeCell ref="C2:E2"/>
    <mergeCell ref="C1:E1"/>
    <mergeCell ref="C3:E3"/>
    <mergeCell ref="C4:E4"/>
    <mergeCell ref="C5:E5"/>
  </mergeCells>
  <pageMargins left="0.70866141732283472" right="0.51181102362204722" top="0.55118110236220474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I15"/>
  <sheetViews>
    <sheetView tabSelected="1" workbookViewId="0">
      <selection activeCell="BE4" sqref="BE4"/>
    </sheetView>
  </sheetViews>
  <sheetFormatPr defaultRowHeight="15" x14ac:dyDescent="0.25"/>
  <cols>
    <col min="1" max="1" width="4.140625" style="43" customWidth="1"/>
    <col min="2" max="2" width="37" style="43" customWidth="1"/>
    <col min="3" max="4" width="18.5703125" style="43" hidden="1" customWidth="1"/>
    <col min="5" max="7" width="17.28515625" style="43" customWidth="1"/>
    <col min="8" max="8" width="9.140625" style="43"/>
    <col min="9" max="9" width="18.140625" style="43" customWidth="1"/>
    <col min="10" max="258" width="9.140625" style="43"/>
    <col min="259" max="259" width="4.140625" style="43" customWidth="1"/>
    <col min="260" max="260" width="58.85546875" style="43" customWidth="1"/>
    <col min="261" max="261" width="32.85546875" style="43" customWidth="1"/>
    <col min="262" max="514" width="9.140625" style="43"/>
    <col min="515" max="515" width="4.140625" style="43" customWidth="1"/>
    <col min="516" max="516" width="58.85546875" style="43" customWidth="1"/>
    <col min="517" max="517" width="32.85546875" style="43" customWidth="1"/>
    <col min="518" max="770" width="9.140625" style="43"/>
    <col min="771" max="771" width="4.140625" style="43" customWidth="1"/>
    <col min="772" max="772" width="58.85546875" style="43" customWidth="1"/>
    <col min="773" max="773" width="32.85546875" style="43" customWidth="1"/>
    <col min="774" max="1026" width="9.140625" style="43"/>
    <col min="1027" max="1027" width="4.140625" style="43" customWidth="1"/>
    <col min="1028" max="1028" width="58.85546875" style="43" customWidth="1"/>
    <col min="1029" max="1029" width="32.85546875" style="43" customWidth="1"/>
    <col min="1030" max="1282" width="9.140625" style="43"/>
    <col min="1283" max="1283" width="4.140625" style="43" customWidth="1"/>
    <col min="1284" max="1284" width="58.85546875" style="43" customWidth="1"/>
    <col min="1285" max="1285" width="32.85546875" style="43" customWidth="1"/>
    <col min="1286" max="1538" width="9.140625" style="43"/>
    <col min="1539" max="1539" width="4.140625" style="43" customWidth="1"/>
    <col min="1540" max="1540" width="58.85546875" style="43" customWidth="1"/>
    <col min="1541" max="1541" width="32.85546875" style="43" customWidth="1"/>
    <col min="1542" max="1794" width="9.140625" style="43"/>
    <col min="1795" max="1795" width="4.140625" style="43" customWidth="1"/>
    <col min="1796" max="1796" width="58.85546875" style="43" customWidth="1"/>
    <col min="1797" max="1797" width="32.85546875" style="43" customWidth="1"/>
    <col min="1798" max="2050" width="9.140625" style="43"/>
    <col min="2051" max="2051" width="4.140625" style="43" customWidth="1"/>
    <col min="2052" max="2052" width="58.85546875" style="43" customWidth="1"/>
    <col min="2053" max="2053" width="32.85546875" style="43" customWidth="1"/>
    <col min="2054" max="2306" width="9.140625" style="43"/>
    <col min="2307" max="2307" width="4.140625" style="43" customWidth="1"/>
    <col min="2308" max="2308" width="58.85546875" style="43" customWidth="1"/>
    <col min="2309" max="2309" width="32.85546875" style="43" customWidth="1"/>
    <col min="2310" max="2562" width="9.140625" style="43"/>
    <col min="2563" max="2563" width="4.140625" style="43" customWidth="1"/>
    <col min="2564" max="2564" width="58.85546875" style="43" customWidth="1"/>
    <col min="2565" max="2565" width="32.85546875" style="43" customWidth="1"/>
    <col min="2566" max="2818" width="9.140625" style="43"/>
    <col min="2819" max="2819" width="4.140625" style="43" customWidth="1"/>
    <col min="2820" max="2820" width="58.85546875" style="43" customWidth="1"/>
    <col min="2821" max="2821" width="32.85546875" style="43" customWidth="1"/>
    <col min="2822" max="3074" width="9.140625" style="43"/>
    <col min="3075" max="3075" width="4.140625" style="43" customWidth="1"/>
    <col min="3076" max="3076" width="58.85546875" style="43" customWidth="1"/>
    <col min="3077" max="3077" width="32.85546875" style="43" customWidth="1"/>
    <col min="3078" max="3330" width="9.140625" style="43"/>
    <col min="3331" max="3331" width="4.140625" style="43" customWidth="1"/>
    <col min="3332" max="3332" width="58.85546875" style="43" customWidth="1"/>
    <col min="3333" max="3333" width="32.85546875" style="43" customWidth="1"/>
    <col min="3334" max="3586" width="9.140625" style="43"/>
    <col min="3587" max="3587" width="4.140625" style="43" customWidth="1"/>
    <col min="3588" max="3588" width="58.85546875" style="43" customWidth="1"/>
    <col min="3589" max="3589" width="32.85546875" style="43" customWidth="1"/>
    <col min="3590" max="3842" width="9.140625" style="43"/>
    <col min="3843" max="3843" width="4.140625" style="43" customWidth="1"/>
    <col min="3844" max="3844" width="58.85546875" style="43" customWidth="1"/>
    <col min="3845" max="3845" width="32.85546875" style="43" customWidth="1"/>
    <col min="3846" max="4098" width="9.140625" style="43"/>
    <col min="4099" max="4099" width="4.140625" style="43" customWidth="1"/>
    <col min="4100" max="4100" width="58.85546875" style="43" customWidth="1"/>
    <col min="4101" max="4101" width="32.85546875" style="43" customWidth="1"/>
    <col min="4102" max="4354" width="9.140625" style="43"/>
    <col min="4355" max="4355" width="4.140625" style="43" customWidth="1"/>
    <col min="4356" max="4356" width="58.85546875" style="43" customWidth="1"/>
    <col min="4357" max="4357" width="32.85546875" style="43" customWidth="1"/>
    <col min="4358" max="4610" width="9.140625" style="43"/>
    <col min="4611" max="4611" width="4.140625" style="43" customWidth="1"/>
    <col min="4612" max="4612" width="58.85546875" style="43" customWidth="1"/>
    <col min="4613" max="4613" width="32.85546875" style="43" customWidth="1"/>
    <col min="4614" max="4866" width="9.140625" style="43"/>
    <col min="4867" max="4867" width="4.140625" style="43" customWidth="1"/>
    <col min="4868" max="4868" width="58.85546875" style="43" customWidth="1"/>
    <col min="4869" max="4869" width="32.85546875" style="43" customWidth="1"/>
    <col min="4870" max="5122" width="9.140625" style="43"/>
    <col min="5123" max="5123" width="4.140625" style="43" customWidth="1"/>
    <col min="5124" max="5124" width="58.85546875" style="43" customWidth="1"/>
    <col min="5125" max="5125" width="32.85546875" style="43" customWidth="1"/>
    <col min="5126" max="5378" width="9.140625" style="43"/>
    <col min="5379" max="5379" width="4.140625" style="43" customWidth="1"/>
    <col min="5380" max="5380" width="58.85546875" style="43" customWidth="1"/>
    <col min="5381" max="5381" width="32.85546875" style="43" customWidth="1"/>
    <col min="5382" max="5634" width="9.140625" style="43"/>
    <col min="5635" max="5635" width="4.140625" style="43" customWidth="1"/>
    <col min="5636" max="5636" width="58.85546875" style="43" customWidth="1"/>
    <col min="5637" max="5637" width="32.85546875" style="43" customWidth="1"/>
    <col min="5638" max="5890" width="9.140625" style="43"/>
    <col min="5891" max="5891" width="4.140625" style="43" customWidth="1"/>
    <col min="5892" max="5892" width="58.85546875" style="43" customWidth="1"/>
    <col min="5893" max="5893" width="32.85546875" style="43" customWidth="1"/>
    <col min="5894" max="6146" width="9.140625" style="43"/>
    <col min="6147" max="6147" width="4.140625" style="43" customWidth="1"/>
    <col min="6148" max="6148" width="58.85546875" style="43" customWidth="1"/>
    <col min="6149" max="6149" width="32.85546875" style="43" customWidth="1"/>
    <col min="6150" max="6402" width="9.140625" style="43"/>
    <col min="6403" max="6403" width="4.140625" style="43" customWidth="1"/>
    <col min="6404" max="6404" width="58.85546875" style="43" customWidth="1"/>
    <col min="6405" max="6405" width="32.85546875" style="43" customWidth="1"/>
    <col min="6406" max="6658" width="9.140625" style="43"/>
    <col min="6659" max="6659" width="4.140625" style="43" customWidth="1"/>
    <col min="6660" max="6660" width="58.85546875" style="43" customWidth="1"/>
    <col min="6661" max="6661" width="32.85546875" style="43" customWidth="1"/>
    <col min="6662" max="6914" width="9.140625" style="43"/>
    <col min="6915" max="6915" width="4.140625" style="43" customWidth="1"/>
    <col min="6916" max="6916" width="58.85546875" style="43" customWidth="1"/>
    <col min="6917" max="6917" width="32.85546875" style="43" customWidth="1"/>
    <col min="6918" max="7170" width="9.140625" style="43"/>
    <col min="7171" max="7171" width="4.140625" style="43" customWidth="1"/>
    <col min="7172" max="7172" width="58.85546875" style="43" customWidth="1"/>
    <col min="7173" max="7173" width="32.85546875" style="43" customWidth="1"/>
    <col min="7174" max="7426" width="9.140625" style="43"/>
    <col min="7427" max="7427" width="4.140625" style="43" customWidth="1"/>
    <col min="7428" max="7428" width="58.85546875" style="43" customWidth="1"/>
    <col min="7429" max="7429" width="32.85546875" style="43" customWidth="1"/>
    <col min="7430" max="7682" width="9.140625" style="43"/>
    <col min="7683" max="7683" width="4.140625" style="43" customWidth="1"/>
    <col min="7684" max="7684" width="58.85546875" style="43" customWidth="1"/>
    <col min="7685" max="7685" width="32.85546875" style="43" customWidth="1"/>
    <col min="7686" max="7938" width="9.140625" style="43"/>
    <col min="7939" max="7939" width="4.140625" style="43" customWidth="1"/>
    <col min="7940" max="7940" width="58.85546875" style="43" customWidth="1"/>
    <col min="7941" max="7941" width="32.85546875" style="43" customWidth="1"/>
    <col min="7942" max="8194" width="9.140625" style="43"/>
    <col min="8195" max="8195" width="4.140625" style="43" customWidth="1"/>
    <col min="8196" max="8196" width="58.85546875" style="43" customWidth="1"/>
    <col min="8197" max="8197" width="32.85546875" style="43" customWidth="1"/>
    <col min="8198" max="8450" width="9.140625" style="43"/>
    <col min="8451" max="8451" width="4.140625" style="43" customWidth="1"/>
    <col min="8452" max="8452" width="58.85546875" style="43" customWidth="1"/>
    <col min="8453" max="8453" width="32.85546875" style="43" customWidth="1"/>
    <col min="8454" max="8706" width="9.140625" style="43"/>
    <col min="8707" max="8707" width="4.140625" style="43" customWidth="1"/>
    <col min="8708" max="8708" width="58.85546875" style="43" customWidth="1"/>
    <col min="8709" max="8709" width="32.85546875" style="43" customWidth="1"/>
    <col min="8710" max="8962" width="9.140625" style="43"/>
    <col min="8963" max="8963" width="4.140625" style="43" customWidth="1"/>
    <col min="8964" max="8964" width="58.85546875" style="43" customWidth="1"/>
    <col min="8965" max="8965" width="32.85546875" style="43" customWidth="1"/>
    <col min="8966" max="9218" width="9.140625" style="43"/>
    <col min="9219" max="9219" width="4.140625" style="43" customWidth="1"/>
    <col min="9220" max="9220" width="58.85546875" style="43" customWidth="1"/>
    <col min="9221" max="9221" width="32.85546875" style="43" customWidth="1"/>
    <col min="9222" max="9474" width="9.140625" style="43"/>
    <col min="9475" max="9475" width="4.140625" style="43" customWidth="1"/>
    <col min="9476" max="9476" width="58.85546875" style="43" customWidth="1"/>
    <col min="9477" max="9477" width="32.85546875" style="43" customWidth="1"/>
    <col min="9478" max="9730" width="9.140625" style="43"/>
    <col min="9731" max="9731" width="4.140625" style="43" customWidth="1"/>
    <col min="9732" max="9732" width="58.85546875" style="43" customWidth="1"/>
    <col min="9733" max="9733" width="32.85546875" style="43" customWidth="1"/>
    <col min="9734" max="9986" width="9.140625" style="43"/>
    <col min="9987" max="9987" width="4.140625" style="43" customWidth="1"/>
    <col min="9988" max="9988" width="58.85546875" style="43" customWidth="1"/>
    <col min="9989" max="9989" width="32.85546875" style="43" customWidth="1"/>
    <col min="9990" max="10242" width="9.140625" style="43"/>
    <col min="10243" max="10243" width="4.140625" style="43" customWidth="1"/>
    <col min="10244" max="10244" width="58.85546875" style="43" customWidth="1"/>
    <col min="10245" max="10245" width="32.85546875" style="43" customWidth="1"/>
    <col min="10246" max="10498" width="9.140625" style="43"/>
    <col min="10499" max="10499" width="4.140625" style="43" customWidth="1"/>
    <col min="10500" max="10500" width="58.85546875" style="43" customWidth="1"/>
    <col min="10501" max="10501" width="32.85546875" style="43" customWidth="1"/>
    <col min="10502" max="10754" width="9.140625" style="43"/>
    <col min="10755" max="10755" width="4.140625" style="43" customWidth="1"/>
    <col min="10756" max="10756" width="58.85546875" style="43" customWidth="1"/>
    <col min="10757" max="10757" width="32.85546875" style="43" customWidth="1"/>
    <col min="10758" max="11010" width="9.140625" style="43"/>
    <col min="11011" max="11011" width="4.140625" style="43" customWidth="1"/>
    <col min="11012" max="11012" width="58.85546875" style="43" customWidth="1"/>
    <col min="11013" max="11013" width="32.85546875" style="43" customWidth="1"/>
    <col min="11014" max="11266" width="9.140625" style="43"/>
    <col min="11267" max="11267" width="4.140625" style="43" customWidth="1"/>
    <col min="11268" max="11268" width="58.85546875" style="43" customWidth="1"/>
    <col min="11269" max="11269" width="32.85546875" style="43" customWidth="1"/>
    <col min="11270" max="11522" width="9.140625" style="43"/>
    <col min="11523" max="11523" width="4.140625" style="43" customWidth="1"/>
    <col min="11524" max="11524" width="58.85546875" style="43" customWidth="1"/>
    <col min="11525" max="11525" width="32.85546875" style="43" customWidth="1"/>
    <col min="11526" max="11778" width="9.140625" style="43"/>
    <col min="11779" max="11779" width="4.140625" style="43" customWidth="1"/>
    <col min="11780" max="11780" width="58.85546875" style="43" customWidth="1"/>
    <col min="11781" max="11781" width="32.85546875" style="43" customWidth="1"/>
    <col min="11782" max="12034" width="9.140625" style="43"/>
    <col min="12035" max="12035" width="4.140625" style="43" customWidth="1"/>
    <col min="12036" max="12036" width="58.85546875" style="43" customWidth="1"/>
    <col min="12037" max="12037" width="32.85546875" style="43" customWidth="1"/>
    <col min="12038" max="12290" width="9.140625" style="43"/>
    <col min="12291" max="12291" width="4.140625" style="43" customWidth="1"/>
    <col min="12292" max="12292" width="58.85546875" style="43" customWidth="1"/>
    <col min="12293" max="12293" width="32.85546875" style="43" customWidth="1"/>
    <col min="12294" max="12546" width="9.140625" style="43"/>
    <col min="12547" max="12547" width="4.140625" style="43" customWidth="1"/>
    <col min="12548" max="12548" width="58.85546875" style="43" customWidth="1"/>
    <col min="12549" max="12549" width="32.85546875" style="43" customWidth="1"/>
    <col min="12550" max="12802" width="9.140625" style="43"/>
    <col min="12803" max="12803" width="4.140625" style="43" customWidth="1"/>
    <col min="12804" max="12804" width="58.85546875" style="43" customWidth="1"/>
    <col min="12805" max="12805" width="32.85546875" style="43" customWidth="1"/>
    <col min="12806" max="13058" width="9.140625" style="43"/>
    <col min="13059" max="13059" width="4.140625" style="43" customWidth="1"/>
    <col min="13060" max="13060" width="58.85546875" style="43" customWidth="1"/>
    <col min="13061" max="13061" width="32.85546875" style="43" customWidth="1"/>
    <col min="13062" max="13314" width="9.140625" style="43"/>
    <col min="13315" max="13315" width="4.140625" style="43" customWidth="1"/>
    <col min="13316" max="13316" width="58.85546875" style="43" customWidth="1"/>
    <col min="13317" max="13317" width="32.85546875" style="43" customWidth="1"/>
    <col min="13318" max="13570" width="9.140625" style="43"/>
    <col min="13571" max="13571" width="4.140625" style="43" customWidth="1"/>
    <col min="13572" max="13572" width="58.85546875" style="43" customWidth="1"/>
    <col min="13573" max="13573" width="32.85546875" style="43" customWidth="1"/>
    <col min="13574" max="13826" width="9.140625" style="43"/>
    <col min="13827" max="13827" width="4.140625" style="43" customWidth="1"/>
    <col min="13828" max="13828" width="58.85546875" style="43" customWidth="1"/>
    <col min="13829" max="13829" width="32.85546875" style="43" customWidth="1"/>
    <col min="13830" max="14082" width="9.140625" style="43"/>
    <col min="14083" max="14083" width="4.140625" style="43" customWidth="1"/>
    <col min="14084" max="14084" width="58.85546875" style="43" customWidth="1"/>
    <col min="14085" max="14085" width="32.85546875" style="43" customWidth="1"/>
    <col min="14086" max="14338" width="9.140625" style="43"/>
    <col min="14339" max="14339" width="4.140625" style="43" customWidth="1"/>
    <col min="14340" max="14340" width="58.85546875" style="43" customWidth="1"/>
    <col min="14341" max="14341" width="32.85546875" style="43" customWidth="1"/>
    <col min="14342" max="14594" width="9.140625" style="43"/>
    <col min="14595" max="14595" width="4.140625" style="43" customWidth="1"/>
    <col min="14596" max="14596" width="58.85546875" style="43" customWidth="1"/>
    <col min="14597" max="14597" width="32.85546875" style="43" customWidth="1"/>
    <col min="14598" max="14850" width="9.140625" style="43"/>
    <col min="14851" max="14851" width="4.140625" style="43" customWidth="1"/>
    <col min="14852" max="14852" width="58.85546875" style="43" customWidth="1"/>
    <col min="14853" max="14853" width="32.85546875" style="43" customWidth="1"/>
    <col min="14854" max="15106" width="9.140625" style="43"/>
    <col min="15107" max="15107" width="4.140625" style="43" customWidth="1"/>
    <col min="15108" max="15108" width="58.85546875" style="43" customWidth="1"/>
    <col min="15109" max="15109" width="32.85546875" style="43" customWidth="1"/>
    <col min="15110" max="15362" width="9.140625" style="43"/>
    <col min="15363" max="15363" width="4.140625" style="43" customWidth="1"/>
    <col min="15364" max="15364" width="58.85546875" style="43" customWidth="1"/>
    <col min="15365" max="15365" width="32.85546875" style="43" customWidth="1"/>
    <col min="15366" max="15618" width="9.140625" style="43"/>
    <col min="15619" max="15619" width="4.140625" style="43" customWidth="1"/>
    <col min="15620" max="15620" width="58.85546875" style="43" customWidth="1"/>
    <col min="15621" max="15621" width="32.85546875" style="43" customWidth="1"/>
    <col min="15622" max="15874" width="9.140625" style="43"/>
    <col min="15875" max="15875" width="4.140625" style="43" customWidth="1"/>
    <col min="15876" max="15876" width="58.85546875" style="43" customWidth="1"/>
    <col min="15877" max="15877" width="32.85546875" style="43" customWidth="1"/>
    <col min="15878" max="16130" width="9.140625" style="43"/>
    <col min="16131" max="16131" width="4.140625" style="43" customWidth="1"/>
    <col min="16132" max="16132" width="58.85546875" style="43" customWidth="1"/>
    <col min="16133" max="16133" width="32.85546875" style="43" customWidth="1"/>
    <col min="16134" max="16384" width="9.140625" style="43"/>
  </cols>
  <sheetData>
    <row r="1" spans="1:9" x14ac:dyDescent="0.25">
      <c r="E1" s="199" t="s">
        <v>424</v>
      </c>
      <c r="F1" s="199"/>
      <c r="G1" s="199"/>
    </row>
    <row r="2" spans="1:9" ht="93" customHeight="1" x14ac:dyDescent="0.25">
      <c r="E2" s="202" t="s">
        <v>800</v>
      </c>
      <c r="F2" s="202"/>
      <c r="G2" s="202"/>
    </row>
    <row r="3" spans="1:9" ht="15" customHeight="1" x14ac:dyDescent="0.25">
      <c r="A3" s="41"/>
      <c r="B3" s="42"/>
      <c r="E3" s="199" t="s">
        <v>442</v>
      </c>
      <c r="F3" s="199"/>
      <c r="G3" s="199"/>
    </row>
    <row r="4" spans="1:9" ht="66" customHeight="1" x14ac:dyDescent="0.25">
      <c r="A4" s="41"/>
      <c r="B4" s="42"/>
      <c r="E4" s="202" t="s">
        <v>425</v>
      </c>
      <c r="F4" s="202"/>
      <c r="G4" s="202"/>
      <c r="H4" s="14"/>
      <c r="I4" s="14"/>
    </row>
    <row r="5" spans="1:9" x14ac:dyDescent="0.25">
      <c r="A5" s="41"/>
      <c r="B5" s="42"/>
      <c r="C5" s="205" t="s">
        <v>440</v>
      </c>
      <c r="D5" s="205"/>
      <c r="E5" s="205"/>
      <c r="F5" s="205"/>
      <c r="G5" s="205"/>
    </row>
    <row r="6" spans="1:9" s="45" customFormat="1" ht="154.5" customHeight="1" x14ac:dyDescent="0.25">
      <c r="A6" s="44"/>
      <c r="B6" s="204" t="s">
        <v>443</v>
      </c>
      <c r="C6" s="204"/>
      <c r="D6" s="204"/>
      <c r="E6" s="204"/>
      <c r="F6" s="204"/>
      <c r="G6" s="204"/>
    </row>
    <row r="7" spans="1:9" x14ac:dyDescent="0.25">
      <c r="A7" s="41"/>
      <c r="B7" s="46"/>
      <c r="C7" s="46"/>
      <c r="D7" s="46"/>
      <c r="E7" s="46"/>
      <c r="F7" s="42"/>
      <c r="G7" s="47" t="s">
        <v>306</v>
      </c>
    </row>
    <row r="8" spans="1:9" s="38" customFormat="1" ht="30" x14ac:dyDescent="0.25">
      <c r="A8" s="48" t="s">
        <v>431</v>
      </c>
      <c r="B8" s="48" t="s">
        <v>432</v>
      </c>
      <c r="C8" s="48" t="s">
        <v>427</v>
      </c>
      <c r="D8" s="93" t="s">
        <v>773</v>
      </c>
      <c r="E8" s="48" t="s">
        <v>427</v>
      </c>
      <c r="F8" s="48" t="s">
        <v>428</v>
      </c>
      <c r="G8" s="48" t="s">
        <v>429</v>
      </c>
    </row>
    <row r="9" spans="1:9" s="52" customFormat="1" ht="24.75" customHeight="1" x14ac:dyDescent="0.25">
      <c r="A9" s="49">
        <v>1</v>
      </c>
      <c r="B9" s="50" t="s">
        <v>433</v>
      </c>
      <c r="C9" s="58">
        <v>0</v>
      </c>
      <c r="D9" s="58"/>
      <c r="E9" s="58"/>
      <c r="F9" s="58">
        <v>0</v>
      </c>
      <c r="G9" s="58">
        <v>0</v>
      </c>
    </row>
    <row r="10" spans="1:9" s="52" customFormat="1" ht="24.75" customHeight="1" x14ac:dyDescent="0.25">
      <c r="A10" s="49">
        <v>2</v>
      </c>
      <c r="B10" s="50" t="s">
        <v>434</v>
      </c>
      <c r="C10" s="51">
        <v>946748</v>
      </c>
      <c r="D10" s="51">
        <v>202857.34</v>
      </c>
      <c r="E10" s="51">
        <f>C10+D10</f>
        <v>1149605.3400000001</v>
      </c>
      <c r="F10" s="53">
        <v>996195</v>
      </c>
      <c r="G10" s="53">
        <v>1057196</v>
      </c>
      <c r="I10" s="190"/>
    </row>
    <row r="11" spans="1:9" s="52" customFormat="1" ht="24.75" customHeight="1" x14ac:dyDescent="0.25">
      <c r="A11" s="49">
        <v>3</v>
      </c>
      <c r="B11" s="50" t="s">
        <v>435</v>
      </c>
      <c r="C11" s="51">
        <v>1841516</v>
      </c>
      <c r="D11" s="51">
        <v>394579.1</v>
      </c>
      <c r="E11" s="51">
        <f t="shared" ref="E11:E14" si="0">C11+D11</f>
        <v>2236095.1</v>
      </c>
      <c r="F11" s="53">
        <v>1937696</v>
      </c>
      <c r="G11" s="53">
        <v>2056349</v>
      </c>
    </row>
    <row r="12" spans="1:9" s="52" customFormat="1" ht="24.75" customHeight="1" x14ac:dyDescent="0.25">
      <c r="A12" s="49">
        <v>4</v>
      </c>
      <c r="B12" s="50" t="s">
        <v>436</v>
      </c>
      <c r="C12" s="51">
        <v>1566774</v>
      </c>
      <c r="D12" s="51">
        <v>335710.14</v>
      </c>
      <c r="E12" s="51">
        <f t="shared" si="0"/>
        <v>1902484.1400000001</v>
      </c>
      <c r="F12" s="53">
        <v>1648605</v>
      </c>
      <c r="G12" s="53">
        <v>1749555</v>
      </c>
    </row>
    <row r="13" spans="1:9" s="52" customFormat="1" ht="24.75" customHeight="1" x14ac:dyDescent="0.25">
      <c r="A13" s="49">
        <v>5</v>
      </c>
      <c r="B13" s="50" t="s">
        <v>437</v>
      </c>
      <c r="C13" s="51">
        <v>1184362</v>
      </c>
      <c r="D13" s="51">
        <v>253771.75</v>
      </c>
      <c r="E13" s="51">
        <f t="shared" si="0"/>
        <v>1438133.75</v>
      </c>
      <c r="F13" s="53">
        <v>1246220</v>
      </c>
      <c r="G13" s="53">
        <v>1322531</v>
      </c>
    </row>
    <row r="14" spans="1:9" s="52" customFormat="1" ht="24.75" customHeight="1" x14ac:dyDescent="0.25">
      <c r="A14" s="49">
        <v>6</v>
      </c>
      <c r="B14" s="50" t="s">
        <v>438</v>
      </c>
      <c r="C14" s="51">
        <v>1778400</v>
      </c>
      <c r="D14" s="51">
        <v>381054.75</v>
      </c>
      <c r="E14" s="51">
        <f t="shared" si="0"/>
        <v>2159454.75</v>
      </c>
      <c r="F14" s="53">
        <v>1871284</v>
      </c>
      <c r="G14" s="53">
        <v>1985869</v>
      </c>
    </row>
    <row r="15" spans="1:9" s="57" customFormat="1" ht="24.75" customHeight="1" x14ac:dyDescent="0.25">
      <c r="A15" s="54"/>
      <c r="B15" s="55" t="s">
        <v>439</v>
      </c>
      <c r="C15" s="56">
        <f>SUM(C10:C14)</f>
        <v>7317800</v>
      </c>
      <c r="D15" s="56">
        <f t="shared" ref="D15:E15" si="1">SUM(D10:D14)</f>
        <v>1567973.08</v>
      </c>
      <c r="E15" s="56">
        <f t="shared" si="1"/>
        <v>8885773.0800000001</v>
      </c>
      <c r="F15" s="56">
        <f t="shared" ref="F15:G15" si="2">SUM(F9:F14)</f>
        <v>7700000</v>
      </c>
      <c r="G15" s="56">
        <f t="shared" si="2"/>
        <v>8171500</v>
      </c>
    </row>
  </sheetData>
  <mergeCells count="6">
    <mergeCell ref="E2:G2"/>
    <mergeCell ref="E1:G1"/>
    <mergeCell ref="C5:G5"/>
    <mergeCell ref="B6:G6"/>
    <mergeCell ref="E4:G4"/>
    <mergeCell ref="E3:G3"/>
  </mergeCells>
  <pageMargins left="0.70866141732283472" right="0.51181102362204722" top="0.55118110236220474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5"/>
  <sheetViews>
    <sheetView workbookViewId="0">
      <pane xSplit="3" ySplit="7" topLeftCell="D8" activePane="bottomRight" state="frozen"/>
      <selection activeCell="BE4" sqref="BE4"/>
      <selection pane="topRight" activeCell="BE4" sqref="BE4"/>
      <selection pane="bottomLeft" activeCell="BE4" sqref="BE4"/>
      <selection pane="bottomRight" activeCell="BE4" sqref="BE4"/>
    </sheetView>
  </sheetViews>
  <sheetFormatPr defaultRowHeight="15" x14ac:dyDescent="0.25"/>
  <cols>
    <col min="1" max="1" width="4.42578125" style="99" customWidth="1"/>
    <col min="2" max="2" width="23" style="99" customWidth="1"/>
    <col min="3" max="4" width="17.140625" style="1" customWidth="1"/>
    <col min="5" max="5" width="14.7109375" style="1" customWidth="1"/>
    <col min="6" max="7" width="12.140625" style="1" customWidth="1"/>
    <col min="8" max="255" width="9.140625" style="1"/>
    <col min="256" max="256" width="4.42578125" style="1" customWidth="1"/>
    <col min="257" max="257" width="23" style="1" customWidth="1"/>
    <col min="258" max="258" width="17.140625" style="1" customWidth="1"/>
    <col min="259" max="259" width="34.85546875" style="1" customWidth="1"/>
    <col min="260" max="262" width="13.140625" style="1" customWidth="1"/>
    <col min="263" max="511" width="9.140625" style="1"/>
    <col min="512" max="512" width="4.42578125" style="1" customWidth="1"/>
    <col min="513" max="513" width="23" style="1" customWidth="1"/>
    <col min="514" max="514" width="17.140625" style="1" customWidth="1"/>
    <col min="515" max="515" width="34.85546875" style="1" customWidth="1"/>
    <col min="516" max="518" width="13.140625" style="1" customWidth="1"/>
    <col min="519" max="767" width="9.140625" style="1"/>
    <col min="768" max="768" width="4.42578125" style="1" customWidth="1"/>
    <col min="769" max="769" width="23" style="1" customWidth="1"/>
    <col min="770" max="770" width="17.140625" style="1" customWidth="1"/>
    <col min="771" max="771" width="34.85546875" style="1" customWidth="1"/>
    <col min="772" max="774" width="13.140625" style="1" customWidth="1"/>
    <col min="775" max="1023" width="9.140625" style="1"/>
    <col min="1024" max="1024" width="4.42578125" style="1" customWidth="1"/>
    <col min="1025" max="1025" width="23" style="1" customWidth="1"/>
    <col min="1026" max="1026" width="17.140625" style="1" customWidth="1"/>
    <col min="1027" max="1027" width="34.85546875" style="1" customWidth="1"/>
    <col min="1028" max="1030" width="13.140625" style="1" customWidth="1"/>
    <col min="1031" max="1279" width="9.140625" style="1"/>
    <col min="1280" max="1280" width="4.42578125" style="1" customWidth="1"/>
    <col min="1281" max="1281" width="23" style="1" customWidth="1"/>
    <col min="1282" max="1282" width="17.140625" style="1" customWidth="1"/>
    <col min="1283" max="1283" width="34.85546875" style="1" customWidth="1"/>
    <col min="1284" max="1286" width="13.140625" style="1" customWidth="1"/>
    <col min="1287" max="1535" width="9.140625" style="1"/>
    <col min="1536" max="1536" width="4.42578125" style="1" customWidth="1"/>
    <col min="1537" max="1537" width="23" style="1" customWidth="1"/>
    <col min="1538" max="1538" width="17.140625" style="1" customWidth="1"/>
    <col min="1539" max="1539" width="34.85546875" style="1" customWidth="1"/>
    <col min="1540" max="1542" width="13.140625" style="1" customWidth="1"/>
    <col min="1543" max="1791" width="9.140625" style="1"/>
    <col min="1792" max="1792" width="4.42578125" style="1" customWidth="1"/>
    <col min="1793" max="1793" width="23" style="1" customWidth="1"/>
    <col min="1794" max="1794" width="17.140625" style="1" customWidth="1"/>
    <col min="1795" max="1795" width="34.85546875" style="1" customWidth="1"/>
    <col min="1796" max="1798" width="13.140625" style="1" customWidth="1"/>
    <col min="1799" max="2047" width="9.140625" style="1"/>
    <col min="2048" max="2048" width="4.42578125" style="1" customWidth="1"/>
    <col min="2049" max="2049" width="23" style="1" customWidth="1"/>
    <col min="2050" max="2050" width="17.140625" style="1" customWidth="1"/>
    <col min="2051" max="2051" width="34.85546875" style="1" customWidth="1"/>
    <col min="2052" max="2054" width="13.140625" style="1" customWidth="1"/>
    <col min="2055" max="2303" width="9.140625" style="1"/>
    <col min="2304" max="2304" width="4.42578125" style="1" customWidth="1"/>
    <col min="2305" max="2305" width="23" style="1" customWidth="1"/>
    <col min="2306" max="2306" width="17.140625" style="1" customWidth="1"/>
    <col min="2307" max="2307" width="34.85546875" style="1" customWidth="1"/>
    <col min="2308" max="2310" width="13.140625" style="1" customWidth="1"/>
    <col min="2311" max="2559" width="9.140625" style="1"/>
    <col min="2560" max="2560" width="4.42578125" style="1" customWidth="1"/>
    <col min="2561" max="2561" width="23" style="1" customWidth="1"/>
    <col min="2562" max="2562" width="17.140625" style="1" customWidth="1"/>
    <col min="2563" max="2563" width="34.85546875" style="1" customWidth="1"/>
    <col min="2564" max="2566" width="13.140625" style="1" customWidth="1"/>
    <col min="2567" max="2815" width="9.140625" style="1"/>
    <col min="2816" max="2816" width="4.42578125" style="1" customWidth="1"/>
    <col min="2817" max="2817" width="23" style="1" customWidth="1"/>
    <col min="2818" max="2818" width="17.140625" style="1" customWidth="1"/>
    <col min="2819" max="2819" width="34.85546875" style="1" customWidth="1"/>
    <col min="2820" max="2822" width="13.140625" style="1" customWidth="1"/>
    <col min="2823" max="3071" width="9.140625" style="1"/>
    <col min="3072" max="3072" width="4.42578125" style="1" customWidth="1"/>
    <col min="3073" max="3073" width="23" style="1" customWidth="1"/>
    <col min="3074" max="3074" width="17.140625" style="1" customWidth="1"/>
    <col min="3075" max="3075" width="34.85546875" style="1" customWidth="1"/>
    <col min="3076" max="3078" width="13.140625" style="1" customWidth="1"/>
    <col min="3079" max="3327" width="9.140625" style="1"/>
    <col min="3328" max="3328" width="4.42578125" style="1" customWidth="1"/>
    <col min="3329" max="3329" width="23" style="1" customWidth="1"/>
    <col min="3330" max="3330" width="17.140625" style="1" customWidth="1"/>
    <col min="3331" max="3331" width="34.85546875" style="1" customWidth="1"/>
    <col min="3332" max="3334" width="13.140625" style="1" customWidth="1"/>
    <col min="3335" max="3583" width="9.140625" style="1"/>
    <col min="3584" max="3584" width="4.42578125" style="1" customWidth="1"/>
    <col min="3585" max="3585" width="23" style="1" customWidth="1"/>
    <col min="3586" max="3586" width="17.140625" style="1" customWidth="1"/>
    <col min="3587" max="3587" width="34.85546875" style="1" customWidth="1"/>
    <col min="3588" max="3590" width="13.140625" style="1" customWidth="1"/>
    <col min="3591" max="3839" width="9.140625" style="1"/>
    <col min="3840" max="3840" width="4.42578125" style="1" customWidth="1"/>
    <col min="3841" max="3841" width="23" style="1" customWidth="1"/>
    <col min="3842" max="3842" width="17.140625" style="1" customWidth="1"/>
    <col min="3843" max="3843" width="34.85546875" style="1" customWidth="1"/>
    <col min="3844" max="3846" width="13.140625" style="1" customWidth="1"/>
    <col min="3847" max="4095" width="9.140625" style="1"/>
    <col min="4096" max="4096" width="4.42578125" style="1" customWidth="1"/>
    <col min="4097" max="4097" width="23" style="1" customWidth="1"/>
    <col min="4098" max="4098" width="17.140625" style="1" customWidth="1"/>
    <col min="4099" max="4099" width="34.85546875" style="1" customWidth="1"/>
    <col min="4100" max="4102" width="13.140625" style="1" customWidth="1"/>
    <col min="4103" max="4351" width="9.140625" style="1"/>
    <col min="4352" max="4352" width="4.42578125" style="1" customWidth="1"/>
    <col min="4353" max="4353" width="23" style="1" customWidth="1"/>
    <col min="4354" max="4354" width="17.140625" style="1" customWidth="1"/>
    <col min="4355" max="4355" width="34.85546875" style="1" customWidth="1"/>
    <col min="4356" max="4358" width="13.140625" style="1" customWidth="1"/>
    <col min="4359" max="4607" width="9.140625" style="1"/>
    <col min="4608" max="4608" width="4.42578125" style="1" customWidth="1"/>
    <col min="4609" max="4609" width="23" style="1" customWidth="1"/>
    <col min="4610" max="4610" width="17.140625" style="1" customWidth="1"/>
    <col min="4611" max="4611" width="34.85546875" style="1" customWidth="1"/>
    <col min="4612" max="4614" width="13.140625" style="1" customWidth="1"/>
    <col min="4615" max="4863" width="9.140625" style="1"/>
    <col min="4864" max="4864" width="4.42578125" style="1" customWidth="1"/>
    <col min="4865" max="4865" width="23" style="1" customWidth="1"/>
    <col min="4866" max="4866" width="17.140625" style="1" customWidth="1"/>
    <col min="4867" max="4867" width="34.85546875" style="1" customWidth="1"/>
    <col min="4868" max="4870" width="13.140625" style="1" customWidth="1"/>
    <col min="4871" max="5119" width="9.140625" style="1"/>
    <col min="5120" max="5120" width="4.42578125" style="1" customWidth="1"/>
    <col min="5121" max="5121" width="23" style="1" customWidth="1"/>
    <col min="5122" max="5122" width="17.140625" style="1" customWidth="1"/>
    <col min="5123" max="5123" width="34.85546875" style="1" customWidth="1"/>
    <col min="5124" max="5126" width="13.140625" style="1" customWidth="1"/>
    <col min="5127" max="5375" width="9.140625" style="1"/>
    <col min="5376" max="5376" width="4.42578125" style="1" customWidth="1"/>
    <col min="5377" max="5377" width="23" style="1" customWidth="1"/>
    <col min="5378" max="5378" width="17.140625" style="1" customWidth="1"/>
    <col min="5379" max="5379" width="34.85546875" style="1" customWidth="1"/>
    <col min="5380" max="5382" width="13.140625" style="1" customWidth="1"/>
    <col min="5383" max="5631" width="9.140625" style="1"/>
    <col min="5632" max="5632" width="4.42578125" style="1" customWidth="1"/>
    <col min="5633" max="5633" width="23" style="1" customWidth="1"/>
    <col min="5634" max="5634" width="17.140625" style="1" customWidth="1"/>
    <col min="5635" max="5635" width="34.85546875" style="1" customWidth="1"/>
    <col min="5636" max="5638" width="13.140625" style="1" customWidth="1"/>
    <col min="5639" max="5887" width="9.140625" style="1"/>
    <col min="5888" max="5888" width="4.42578125" style="1" customWidth="1"/>
    <col min="5889" max="5889" width="23" style="1" customWidth="1"/>
    <col min="5890" max="5890" width="17.140625" style="1" customWidth="1"/>
    <col min="5891" max="5891" width="34.85546875" style="1" customWidth="1"/>
    <col min="5892" max="5894" width="13.140625" style="1" customWidth="1"/>
    <col min="5895" max="6143" width="9.140625" style="1"/>
    <col min="6144" max="6144" width="4.42578125" style="1" customWidth="1"/>
    <col min="6145" max="6145" width="23" style="1" customWidth="1"/>
    <col min="6146" max="6146" width="17.140625" style="1" customWidth="1"/>
    <col min="6147" max="6147" width="34.85546875" style="1" customWidth="1"/>
    <col min="6148" max="6150" width="13.140625" style="1" customWidth="1"/>
    <col min="6151" max="6399" width="9.140625" style="1"/>
    <col min="6400" max="6400" width="4.42578125" style="1" customWidth="1"/>
    <col min="6401" max="6401" width="23" style="1" customWidth="1"/>
    <col min="6402" max="6402" width="17.140625" style="1" customWidth="1"/>
    <col min="6403" max="6403" width="34.85546875" style="1" customWidth="1"/>
    <col min="6404" max="6406" width="13.140625" style="1" customWidth="1"/>
    <col min="6407" max="6655" width="9.140625" style="1"/>
    <col min="6656" max="6656" width="4.42578125" style="1" customWidth="1"/>
    <col min="6657" max="6657" width="23" style="1" customWidth="1"/>
    <col min="6658" max="6658" width="17.140625" style="1" customWidth="1"/>
    <col min="6659" max="6659" width="34.85546875" style="1" customWidth="1"/>
    <col min="6660" max="6662" width="13.140625" style="1" customWidth="1"/>
    <col min="6663" max="6911" width="9.140625" style="1"/>
    <col min="6912" max="6912" width="4.42578125" style="1" customWidth="1"/>
    <col min="6913" max="6913" width="23" style="1" customWidth="1"/>
    <col min="6914" max="6914" width="17.140625" style="1" customWidth="1"/>
    <col min="6915" max="6915" width="34.85546875" style="1" customWidth="1"/>
    <col min="6916" max="6918" width="13.140625" style="1" customWidth="1"/>
    <col min="6919" max="7167" width="9.140625" style="1"/>
    <col min="7168" max="7168" width="4.42578125" style="1" customWidth="1"/>
    <col min="7169" max="7169" width="23" style="1" customWidth="1"/>
    <col min="7170" max="7170" width="17.140625" style="1" customWidth="1"/>
    <col min="7171" max="7171" width="34.85546875" style="1" customWidth="1"/>
    <col min="7172" max="7174" width="13.140625" style="1" customWidth="1"/>
    <col min="7175" max="7423" width="9.140625" style="1"/>
    <col min="7424" max="7424" width="4.42578125" style="1" customWidth="1"/>
    <col min="7425" max="7425" width="23" style="1" customWidth="1"/>
    <col min="7426" max="7426" width="17.140625" style="1" customWidth="1"/>
    <col min="7427" max="7427" width="34.85546875" style="1" customWidth="1"/>
    <col min="7428" max="7430" width="13.140625" style="1" customWidth="1"/>
    <col min="7431" max="7679" width="9.140625" style="1"/>
    <col min="7680" max="7680" width="4.42578125" style="1" customWidth="1"/>
    <col min="7681" max="7681" width="23" style="1" customWidth="1"/>
    <col min="7682" max="7682" width="17.140625" style="1" customWidth="1"/>
    <col min="7683" max="7683" width="34.85546875" style="1" customWidth="1"/>
    <col min="7684" max="7686" width="13.140625" style="1" customWidth="1"/>
    <col min="7687" max="7935" width="9.140625" style="1"/>
    <col min="7936" max="7936" width="4.42578125" style="1" customWidth="1"/>
    <col min="7937" max="7937" width="23" style="1" customWidth="1"/>
    <col min="7938" max="7938" width="17.140625" style="1" customWidth="1"/>
    <col min="7939" max="7939" width="34.85546875" style="1" customWidth="1"/>
    <col min="7940" max="7942" width="13.140625" style="1" customWidth="1"/>
    <col min="7943" max="8191" width="9.140625" style="1"/>
    <col min="8192" max="8192" width="4.42578125" style="1" customWidth="1"/>
    <col min="8193" max="8193" width="23" style="1" customWidth="1"/>
    <col min="8194" max="8194" width="17.140625" style="1" customWidth="1"/>
    <col min="8195" max="8195" width="34.85546875" style="1" customWidth="1"/>
    <col min="8196" max="8198" width="13.140625" style="1" customWidth="1"/>
    <col min="8199" max="8447" width="9.140625" style="1"/>
    <col min="8448" max="8448" width="4.42578125" style="1" customWidth="1"/>
    <col min="8449" max="8449" width="23" style="1" customWidth="1"/>
    <col min="8450" max="8450" width="17.140625" style="1" customWidth="1"/>
    <col min="8451" max="8451" width="34.85546875" style="1" customWidth="1"/>
    <col min="8452" max="8454" width="13.140625" style="1" customWidth="1"/>
    <col min="8455" max="8703" width="9.140625" style="1"/>
    <col min="8704" max="8704" width="4.42578125" style="1" customWidth="1"/>
    <col min="8705" max="8705" width="23" style="1" customWidth="1"/>
    <col min="8706" max="8706" width="17.140625" style="1" customWidth="1"/>
    <col min="8707" max="8707" width="34.85546875" style="1" customWidth="1"/>
    <col min="8708" max="8710" width="13.140625" style="1" customWidth="1"/>
    <col min="8711" max="8959" width="9.140625" style="1"/>
    <col min="8960" max="8960" width="4.42578125" style="1" customWidth="1"/>
    <col min="8961" max="8961" width="23" style="1" customWidth="1"/>
    <col min="8962" max="8962" width="17.140625" style="1" customWidth="1"/>
    <col min="8963" max="8963" width="34.85546875" style="1" customWidth="1"/>
    <col min="8964" max="8966" width="13.140625" style="1" customWidth="1"/>
    <col min="8967" max="9215" width="9.140625" style="1"/>
    <col min="9216" max="9216" width="4.42578125" style="1" customWidth="1"/>
    <col min="9217" max="9217" width="23" style="1" customWidth="1"/>
    <col min="9218" max="9218" width="17.140625" style="1" customWidth="1"/>
    <col min="9219" max="9219" width="34.85546875" style="1" customWidth="1"/>
    <col min="9220" max="9222" width="13.140625" style="1" customWidth="1"/>
    <col min="9223" max="9471" width="9.140625" style="1"/>
    <col min="9472" max="9472" width="4.42578125" style="1" customWidth="1"/>
    <col min="9473" max="9473" width="23" style="1" customWidth="1"/>
    <col min="9474" max="9474" width="17.140625" style="1" customWidth="1"/>
    <col min="9475" max="9475" width="34.85546875" style="1" customWidth="1"/>
    <col min="9476" max="9478" width="13.140625" style="1" customWidth="1"/>
    <col min="9479" max="9727" width="9.140625" style="1"/>
    <col min="9728" max="9728" width="4.42578125" style="1" customWidth="1"/>
    <col min="9729" max="9729" width="23" style="1" customWidth="1"/>
    <col min="9730" max="9730" width="17.140625" style="1" customWidth="1"/>
    <col min="9731" max="9731" width="34.85546875" style="1" customWidth="1"/>
    <col min="9732" max="9734" width="13.140625" style="1" customWidth="1"/>
    <col min="9735" max="9983" width="9.140625" style="1"/>
    <col min="9984" max="9984" width="4.42578125" style="1" customWidth="1"/>
    <col min="9985" max="9985" width="23" style="1" customWidth="1"/>
    <col min="9986" max="9986" width="17.140625" style="1" customWidth="1"/>
    <col min="9987" max="9987" width="34.85546875" style="1" customWidth="1"/>
    <col min="9988" max="9990" width="13.140625" style="1" customWidth="1"/>
    <col min="9991" max="10239" width="9.140625" style="1"/>
    <col min="10240" max="10240" width="4.42578125" style="1" customWidth="1"/>
    <col min="10241" max="10241" width="23" style="1" customWidth="1"/>
    <col min="10242" max="10242" width="17.140625" style="1" customWidth="1"/>
    <col min="10243" max="10243" width="34.85546875" style="1" customWidth="1"/>
    <col min="10244" max="10246" width="13.140625" style="1" customWidth="1"/>
    <col min="10247" max="10495" width="9.140625" style="1"/>
    <col min="10496" max="10496" width="4.42578125" style="1" customWidth="1"/>
    <col min="10497" max="10497" width="23" style="1" customWidth="1"/>
    <col min="10498" max="10498" width="17.140625" style="1" customWidth="1"/>
    <col min="10499" max="10499" width="34.85546875" style="1" customWidth="1"/>
    <col min="10500" max="10502" width="13.140625" style="1" customWidth="1"/>
    <col min="10503" max="10751" width="9.140625" style="1"/>
    <col min="10752" max="10752" width="4.42578125" style="1" customWidth="1"/>
    <col min="10753" max="10753" width="23" style="1" customWidth="1"/>
    <col min="10754" max="10754" width="17.140625" style="1" customWidth="1"/>
    <col min="10755" max="10755" width="34.85546875" style="1" customWidth="1"/>
    <col min="10756" max="10758" width="13.140625" style="1" customWidth="1"/>
    <col min="10759" max="11007" width="9.140625" style="1"/>
    <col min="11008" max="11008" width="4.42578125" style="1" customWidth="1"/>
    <col min="11009" max="11009" width="23" style="1" customWidth="1"/>
    <col min="11010" max="11010" width="17.140625" style="1" customWidth="1"/>
    <col min="11011" max="11011" width="34.85546875" style="1" customWidth="1"/>
    <col min="11012" max="11014" width="13.140625" style="1" customWidth="1"/>
    <col min="11015" max="11263" width="9.140625" style="1"/>
    <col min="11264" max="11264" width="4.42578125" style="1" customWidth="1"/>
    <col min="11265" max="11265" width="23" style="1" customWidth="1"/>
    <col min="11266" max="11266" width="17.140625" style="1" customWidth="1"/>
    <col min="11267" max="11267" width="34.85546875" style="1" customWidth="1"/>
    <col min="11268" max="11270" width="13.140625" style="1" customWidth="1"/>
    <col min="11271" max="11519" width="9.140625" style="1"/>
    <col min="11520" max="11520" width="4.42578125" style="1" customWidth="1"/>
    <col min="11521" max="11521" width="23" style="1" customWidth="1"/>
    <col min="11522" max="11522" width="17.140625" style="1" customWidth="1"/>
    <col min="11523" max="11523" width="34.85546875" style="1" customWidth="1"/>
    <col min="11524" max="11526" width="13.140625" style="1" customWidth="1"/>
    <col min="11527" max="11775" width="9.140625" style="1"/>
    <col min="11776" max="11776" width="4.42578125" style="1" customWidth="1"/>
    <col min="11777" max="11777" width="23" style="1" customWidth="1"/>
    <col min="11778" max="11778" width="17.140625" style="1" customWidth="1"/>
    <col min="11779" max="11779" width="34.85546875" style="1" customWidth="1"/>
    <col min="11780" max="11782" width="13.140625" style="1" customWidth="1"/>
    <col min="11783" max="12031" width="9.140625" style="1"/>
    <col min="12032" max="12032" width="4.42578125" style="1" customWidth="1"/>
    <col min="12033" max="12033" width="23" style="1" customWidth="1"/>
    <col min="12034" max="12034" width="17.140625" style="1" customWidth="1"/>
    <col min="12035" max="12035" width="34.85546875" style="1" customWidth="1"/>
    <col min="12036" max="12038" width="13.140625" style="1" customWidth="1"/>
    <col min="12039" max="12287" width="9.140625" style="1"/>
    <col min="12288" max="12288" width="4.42578125" style="1" customWidth="1"/>
    <col min="12289" max="12289" width="23" style="1" customWidth="1"/>
    <col min="12290" max="12290" width="17.140625" style="1" customWidth="1"/>
    <col min="12291" max="12291" width="34.85546875" style="1" customWidth="1"/>
    <col min="12292" max="12294" width="13.140625" style="1" customWidth="1"/>
    <col min="12295" max="12543" width="9.140625" style="1"/>
    <col min="12544" max="12544" width="4.42578125" style="1" customWidth="1"/>
    <col min="12545" max="12545" width="23" style="1" customWidth="1"/>
    <col min="12546" max="12546" width="17.140625" style="1" customWidth="1"/>
    <col min="12547" max="12547" width="34.85546875" style="1" customWidth="1"/>
    <col min="12548" max="12550" width="13.140625" style="1" customWidth="1"/>
    <col min="12551" max="12799" width="9.140625" style="1"/>
    <col min="12800" max="12800" width="4.42578125" style="1" customWidth="1"/>
    <col min="12801" max="12801" width="23" style="1" customWidth="1"/>
    <col min="12802" max="12802" width="17.140625" style="1" customWidth="1"/>
    <col min="12803" max="12803" width="34.85546875" style="1" customWidth="1"/>
    <col min="12804" max="12806" width="13.140625" style="1" customWidth="1"/>
    <col min="12807" max="13055" width="9.140625" style="1"/>
    <col min="13056" max="13056" width="4.42578125" style="1" customWidth="1"/>
    <col min="13057" max="13057" width="23" style="1" customWidth="1"/>
    <col min="13058" max="13058" width="17.140625" style="1" customWidth="1"/>
    <col min="13059" max="13059" width="34.85546875" style="1" customWidth="1"/>
    <col min="13060" max="13062" width="13.140625" style="1" customWidth="1"/>
    <col min="13063" max="13311" width="9.140625" style="1"/>
    <col min="13312" max="13312" width="4.42578125" style="1" customWidth="1"/>
    <col min="13313" max="13313" width="23" style="1" customWidth="1"/>
    <col min="13314" max="13314" width="17.140625" style="1" customWidth="1"/>
    <col min="13315" max="13315" width="34.85546875" style="1" customWidth="1"/>
    <col min="13316" max="13318" width="13.140625" style="1" customWidth="1"/>
    <col min="13319" max="13567" width="9.140625" style="1"/>
    <col min="13568" max="13568" width="4.42578125" style="1" customWidth="1"/>
    <col min="13569" max="13569" width="23" style="1" customWidth="1"/>
    <col min="13570" max="13570" width="17.140625" style="1" customWidth="1"/>
    <col min="13571" max="13571" width="34.85546875" style="1" customWidth="1"/>
    <col min="13572" max="13574" width="13.140625" style="1" customWidth="1"/>
    <col min="13575" max="13823" width="9.140625" style="1"/>
    <col min="13824" max="13824" width="4.42578125" style="1" customWidth="1"/>
    <col min="13825" max="13825" width="23" style="1" customWidth="1"/>
    <col min="13826" max="13826" width="17.140625" style="1" customWidth="1"/>
    <col min="13827" max="13827" width="34.85546875" style="1" customWidth="1"/>
    <col min="13828" max="13830" width="13.140625" style="1" customWidth="1"/>
    <col min="13831" max="14079" width="9.140625" style="1"/>
    <col min="14080" max="14080" width="4.42578125" style="1" customWidth="1"/>
    <col min="14081" max="14081" width="23" style="1" customWidth="1"/>
    <col min="14082" max="14082" width="17.140625" style="1" customWidth="1"/>
    <col min="14083" max="14083" width="34.85546875" style="1" customWidth="1"/>
    <col min="14084" max="14086" width="13.140625" style="1" customWidth="1"/>
    <col min="14087" max="14335" width="9.140625" style="1"/>
    <col min="14336" max="14336" width="4.42578125" style="1" customWidth="1"/>
    <col min="14337" max="14337" width="23" style="1" customWidth="1"/>
    <col min="14338" max="14338" width="17.140625" style="1" customWidth="1"/>
    <col min="14339" max="14339" width="34.85546875" style="1" customWidth="1"/>
    <col min="14340" max="14342" width="13.140625" style="1" customWidth="1"/>
    <col min="14343" max="14591" width="9.140625" style="1"/>
    <col min="14592" max="14592" width="4.42578125" style="1" customWidth="1"/>
    <col min="14593" max="14593" width="23" style="1" customWidth="1"/>
    <col min="14594" max="14594" width="17.140625" style="1" customWidth="1"/>
    <col min="14595" max="14595" width="34.85546875" style="1" customWidth="1"/>
    <col min="14596" max="14598" width="13.140625" style="1" customWidth="1"/>
    <col min="14599" max="14847" width="9.140625" style="1"/>
    <col min="14848" max="14848" width="4.42578125" style="1" customWidth="1"/>
    <col min="14849" max="14849" width="23" style="1" customWidth="1"/>
    <col min="14850" max="14850" width="17.140625" style="1" customWidth="1"/>
    <col min="14851" max="14851" width="34.85546875" style="1" customWidth="1"/>
    <col min="14852" max="14854" width="13.140625" style="1" customWidth="1"/>
    <col min="14855" max="15103" width="9.140625" style="1"/>
    <col min="15104" max="15104" width="4.42578125" style="1" customWidth="1"/>
    <col min="15105" max="15105" width="23" style="1" customWidth="1"/>
    <col min="15106" max="15106" width="17.140625" style="1" customWidth="1"/>
    <col min="15107" max="15107" width="34.85546875" style="1" customWidth="1"/>
    <col min="15108" max="15110" width="13.140625" style="1" customWidth="1"/>
    <col min="15111" max="15359" width="9.140625" style="1"/>
    <col min="15360" max="15360" width="4.42578125" style="1" customWidth="1"/>
    <col min="15361" max="15361" width="23" style="1" customWidth="1"/>
    <col min="15362" max="15362" width="17.140625" style="1" customWidth="1"/>
    <col min="15363" max="15363" width="34.85546875" style="1" customWidth="1"/>
    <col min="15364" max="15366" width="13.140625" style="1" customWidth="1"/>
    <col min="15367" max="15615" width="9.140625" style="1"/>
    <col min="15616" max="15616" width="4.42578125" style="1" customWidth="1"/>
    <col min="15617" max="15617" width="23" style="1" customWidth="1"/>
    <col min="15618" max="15618" width="17.140625" style="1" customWidth="1"/>
    <col min="15619" max="15619" width="34.85546875" style="1" customWidth="1"/>
    <col min="15620" max="15622" width="13.140625" style="1" customWidth="1"/>
    <col min="15623" max="15871" width="9.140625" style="1"/>
    <col min="15872" max="15872" width="4.42578125" style="1" customWidth="1"/>
    <col min="15873" max="15873" width="23" style="1" customWidth="1"/>
    <col min="15874" max="15874" width="17.140625" style="1" customWidth="1"/>
    <col min="15875" max="15875" width="34.85546875" style="1" customWidth="1"/>
    <col min="15876" max="15878" width="13.140625" style="1" customWidth="1"/>
    <col min="15879" max="16127" width="9.140625" style="1"/>
    <col min="16128" max="16128" width="4.42578125" style="1" customWidth="1"/>
    <col min="16129" max="16129" width="23" style="1" customWidth="1"/>
    <col min="16130" max="16130" width="17.140625" style="1" customWidth="1"/>
    <col min="16131" max="16131" width="34.85546875" style="1" customWidth="1"/>
    <col min="16132" max="16134" width="13.140625" style="1" customWidth="1"/>
    <col min="16135" max="16384" width="9.140625" style="1"/>
  </cols>
  <sheetData>
    <row r="1" spans="1:11" x14ac:dyDescent="0.25">
      <c r="E1" s="199" t="s">
        <v>426</v>
      </c>
      <c r="F1" s="199"/>
      <c r="G1" s="199"/>
    </row>
    <row r="2" spans="1:11" ht="105.75" customHeight="1" x14ac:dyDescent="0.25">
      <c r="E2" s="202" t="s">
        <v>800</v>
      </c>
      <c r="F2" s="202"/>
      <c r="G2" s="202"/>
    </row>
    <row r="3" spans="1:11" s="9" customFormat="1" ht="15" customHeight="1" x14ac:dyDescent="0.25">
      <c r="A3" s="10"/>
      <c r="B3" s="10"/>
      <c r="C3" s="29"/>
      <c r="E3" s="199" t="s">
        <v>444</v>
      </c>
      <c r="F3" s="199"/>
      <c r="G3" s="199"/>
    </row>
    <row r="4" spans="1:11" s="8" customFormat="1" ht="77.25" customHeight="1" x14ac:dyDescent="0.25">
      <c r="A4" s="7"/>
      <c r="B4" s="99"/>
      <c r="E4" s="202" t="s">
        <v>425</v>
      </c>
      <c r="F4" s="202"/>
      <c r="G4" s="202"/>
      <c r="H4" s="14"/>
      <c r="I4" s="14"/>
      <c r="J4" s="14"/>
      <c r="K4" s="14"/>
    </row>
    <row r="5" spans="1:11" s="9" customFormat="1" ht="15" customHeight="1" x14ac:dyDescent="0.25">
      <c r="A5" s="201" t="s">
        <v>393</v>
      </c>
      <c r="B5" s="201"/>
      <c r="C5" s="201"/>
      <c r="D5" s="201"/>
      <c r="E5" s="201"/>
      <c r="F5" s="201"/>
      <c r="G5" s="201"/>
    </row>
    <row r="6" spans="1:11" s="9" customFormat="1" ht="36" customHeight="1" x14ac:dyDescent="0.25">
      <c r="A6" s="201" t="s">
        <v>445</v>
      </c>
      <c r="B6" s="201"/>
      <c r="C6" s="201"/>
      <c r="D6" s="201"/>
      <c r="E6" s="201"/>
      <c r="F6" s="201"/>
      <c r="G6" s="201"/>
    </row>
    <row r="7" spans="1:11" s="9" customFormat="1" ht="15.75" customHeight="1" x14ac:dyDescent="0.25">
      <c r="A7" s="10"/>
      <c r="B7" s="10"/>
      <c r="G7" s="59" t="s">
        <v>407</v>
      </c>
    </row>
    <row r="8" spans="1:11" s="8" customFormat="1" ht="28.5" customHeight="1" x14ac:dyDescent="0.25">
      <c r="A8" s="4"/>
      <c r="B8" s="102" t="s">
        <v>310</v>
      </c>
      <c r="C8" s="207" t="s">
        <v>311</v>
      </c>
      <c r="D8" s="207"/>
      <c r="E8" s="48" t="s">
        <v>427</v>
      </c>
      <c r="F8" s="48" t="s">
        <v>428</v>
      </c>
      <c r="G8" s="48" t="s">
        <v>429</v>
      </c>
      <c r="H8" s="9"/>
      <c r="I8" s="9"/>
      <c r="J8" s="9"/>
      <c r="K8" s="9"/>
    </row>
    <row r="9" spans="1:11" s="9" customFormat="1" ht="31.5" customHeight="1" x14ac:dyDescent="0.25">
      <c r="A9" s="4">
        <v>853</v>
      </c>
      <c r="B9" s="102" t="s">
        <v>394</v>
      </c>
      <c r="C9" s="208" t="s">
        <v>395</v>
      </c>
      <c r="D9" s="208"/>
      <c r="E9" s="40">
        <f>E15</f>
        <v>14848809.970000001</v>
      </c>
      <c r="F9" s="40">
        <v>0</v>
      </c>
      <c r="G9" s="40">
        <v>0</v>
      </c>
    </row>
    <row r="10" spans="1:11" ht="33.75" hidden="1" customHeight="1" x14ac:dyDescent="0.25">
      <c r="A10" s="102">
        <v>853</v>
      </c>
      <c r="B10" s="102" t="s">
        <v>396</v>
      </c>
      <c r="C10" s="206" t="s">
        <v>312</v>
      </c>
      <c r="D10" s="206"/>
      <c r="E10" s="6">
        <v>0</v>
      </c>
      <c r="F10" s="6">
        <v>0</v>
      </c>
      <c r="G10" s="6">
        <v>0</v>
      </c>
    </row>
    <row r="11" spans="1:11" s="9" customFormat="1" ht="24.75" hidden="1" customHeight="1" x14ac:dyDescent="0.25">
      <c r="A11" s="4">
        <v>853</v>
      </c>
      <c r="B11" s="102" t="s">
        <v>397</v>
      </c>
      <c r="C11" s="206" t="s">
        <v>313</v>
      </c>
      <c r="D11" s="206"/>
      <c r="E11" s="6">
        <f>E12</f>
        <v>0</v>
      </c>
      <c r="F11" s="6">
        <f t="shared" ref="F11:F13" si="0">F12</f>
        <v>0</v>
      </c>
      <c r="G11" s="6">
        <v>0</v>
      </c>
    </row>
    <row r="12" spans="1:11" s="9" customFormat="1" ht="36.75" hidden="1" customHeight="1" x14ac:dyDescent="0.25">
      <c r="A12" s="4">
        <v>853</v>
      </c>
      <c r="B12" s="102" t="s">
        <v>398</v>
      </c>
      <c r="C12" s="206" t="s">
        <v>314</v>
      </c>
      <c r="D12" s="206"/>
      <c r="E12" s="6">
        <f>E13</f>
        <v>0</v>
      </c>
      <c r="F12" s="6">
        <f t="shared" si="0"/>
        <v>0</v>
      </c>
      <c r="G12" s="6">
        <v>0</v>
      </c>
    </row>
    <row r="13" spans="1:11" s="9" customFormat="1" ht="36.75" hidden="1" customHeight="1" x14ac:dyDescent="0.25">
      <c r="A13" s="4">
        <v>853</v>
      </c>
      <c r="B13" s="102" t="s">
        <v>399</v>
      </c>
      <c r="C13" s="206" t="s">
        <v>315</v>
      </c>
      <c r="D13" s="206"/>
      <c r="E13" s="6">
        <f>E14</f>
        <v>0</v>
      </c>
      <c r="F13" s="6">
        <f t="shared" si="0"/>
        <v>0</v>
      </c>
      <c r="G13" s="6">
        <v>0</v>
      </c>
    </row>
    <row r="14" spans="1:11" s="9" customFormat="1" ht="35.25" hidden="1" customHeight="1" x14ac:dyDescent="0.25">
      <c r="A14" s="4">
        <v>853</v>
      </c>
      <c r="B14" s="102" t="s">
        <v>400</v>
      </c>
      <c r="C14" s="206" t="s">
        <v>316</v>
      </c>
      <c r="D14" s="206"/>
      <c r="E14" s="6">
        <v>0</v>
      </c>
      <c r="F14" s="6">
        <v>0</v>
      </c>
      <c r="G14" s="6">
        <v>0</v>
      </c>
    </row>
    <row r="15" spans="1:11" s="9" customFormat="1" ht="33.75" customHeight="1" x14ac:dyDescent="0.25">
      <c r="A15" s="4">
        <v>853</v>
      </c>
      <c r="B15" s="102" t="s">
        <v>401</v>
      </c>
      <c r="C15" s="206" t="s">
        <v>317</v>
      </c>
      <c r="D15" s="206"/>
      <c r="E15" s="6">
        <f>E16</f>
        <v>14848809.970000001</v>
      </c>
      <c r="F15" s="6">
        <v>0</v>
      </c>
      <c r="G15" s="6">
        <v>0</v>
      </c>
    </row>
    <row r="16" spans="1:11" s="9" customFormat="1" ht="36.75" customHeight="1" x14ac:dyDescent="0.25">
      <c r="A16" s="4">
        <v>853</v>
      </c>
      <c r="B16" s="102" t="s">
        <v>402</v>
      </c>
      <c r="C16" s="206" t="s">
        <v>318</v>
      </c>
      <c r="D16" s="206"/>
      <c r="E16" s="6">
        <f>E17</f>
        <v>14848809.970000001</v>
      </c>
      <c r="F16" s="6">
        <v>0</v>
      </c>
      <c r="G16" s="6">
        <v>0</v>
      </c>
    </row>
    <row r="17" spans="1:7" s="9" customFormat="1" ht="35.25" customHeight="1" x14ac:dyDescent="0.25">
      <c r="A17" s="4">
        <v>853</v>
      </c>
      <c r="B17" s="102" t="s">
        <v>403</v>
      </c>
      <c r="C17" s="206" t="s">
        <v>319</v>
      </c>
      <c r="D17" s="206"/>
      <c r="E17" s="6">
        <f>E18</f>
        <v>14848809.970000001</v>
      </c>
      <c r="F17" s="6">
        <v>0</v>
      </c>
      <c r="G17" s="6">
        <v>0</v>
      </c>
    </row>
    <row r="18" spans="1:7" s="9" customFormat="1" ht="48.75" customHeight="1" x14ac:dyDescent="0.25">
      <c r="A18" s="4">
        <v>853</v>
      </c>
      <c r="B18" s="102" t="s">
        <v>404</v>
      </c>
      <c r="C18" s="206" t="s">
        <v>320</v>
      </c>
      <c r="D18" s="206"/>
      <c r="E18" s="6">
        <v>14848809.970000001</v>
      </c>
      <c r="F18" s="6">
        <v>0</v>
      </c>
      <c r="G18" s="6">
        <v>0</v>
      </c>
    </row>
    <row r="19" spans="1:7" s="9" customFormat="1" ht="34.5" customHeight="1" x14ac:dyDescent="0.25">
      <c r="A19" s="189"/>
      <c r="B19" s="102"/>
      <c r="C19" s="206" t="s">
        <v>321</v>
      </c>
      <c r="D19" s="206"/>
      <c r="E19" s="6">
        <f>E9</f>
        <v>14848809.970000001</v>
      </c>
      <c r="F19" s="6">
        <v>0</v>
      </c>
      <c r="G19" s="6">
        <v>0</v>
      </c>
    </row>
    <row r="21" spans="1:7" x14ac:dyDescent="0.25">
      <c r="E21" s="13"/>
      <c r="F21" s="30"/>
    </row>
    <row r="22" spans="1:7" x14ac:dyDescent="0.25">
      <c r="C22" s="31"/>
      <c r="D22" s="31" t="s">
        <v>405</v>
      </c>
      <c r="E22" s="32">
        <f>[1]Дох.!C131</f>
        <v>192134889.22999999</v>
      </c>
      <c r="F22" s="32">
        <f>[1]Дох.!D131</f>
        <v>193147789.22999999</v>
      </c>
      <c r="G22" s="32">
        <f>[1]Дох.!E131</f>
        <v>52107712.379999995</v>
      </c>
    </row>
    <row r="23" spans="1:7" x14ac:dyDescent="0.25">
      <c r="C23" s="31"/>
      <c r="D23" s="31" t="s">
        <v>406</v>
      </c>
      <c r="E23" s="32">
        <f>[1]Функц.!P441</f>
        <v>201209350.22999999</v>
      </c>
      <c r="F23" s="32">
        <f>[1]Функц.!Q441</f>
        <v>202222250.22999999</v>
      </c>
      <c r="G23" s="32">
        <f>[1]Функц.!R441</f>
        <v>50516008.289999999</v>
      </c>
    </row>
    <row r="24" spans="1:7" x14ac:dyDescent="0.25">
      <c r="C24" s="31"/>
      <c r="D24" s="31"/>
      <c r="E24" s="32">
        <f>E22-E23</f>
        <v>-9074461</v>
      </c>
      <c r="F24" s="32">
        <f>F22-F23</f>
        <v>-9074461</v>
      </c>
      <c r="G24" s="32">
        <f>G22-G23</f>
        <v>1591704.0899999961</v>
      </c>
    </row>
    <row r="25" spans="1:7" x14ac:dyDescent="0.25">
      <c r="C25" s="31"/>
      <c r="D25" s="31"/>
      <c r="E25" s="31"/>
      <c r="F25" s="31"/>
      <c r="G25" s="31"/>
    </row>
    <row r="26" spans="1:7" x14ac:dyDescent="0.25">
      <c r="C26" s="31"/>
      <c r="D26" s="31"/>
      <c r="E26" s="31"/>
      <c r="F26" s="31"/>
      <c r="G26" s="31"/>
    </row>
    <row r="27" spans="1:7" x14ac:dyDescent="0.25">
      <c r="C27" s="31"/>
      <c r="D27" s="31"/>
      <c r="E27" s="31"/>
      <c r="F27" s="31"/>
      <c r="G27" s="31"/>
    </row>
    <row r="28" spans="1:7" x14ac:dyDescent="0.25">
      <c r="C28" s="31"/>
      <c r="D28" s="31"/>
      <c r="E28" s="31"/>
      <c r="F28" s="31"/>
      <c r="G28" s="31"/>
    </row>
    <row r="29" spans="1:7" x14ac:dyDescent="0.25">
      <c r="C29" s="31"/>
      <c r="D29" s="31"/>
      <c r="E29" s="31"/>
      <c r="F29" s="31"/>
      <c r="G29" s="31"/>
    </row>
    <row r="30" spans="1:7" x14ac:dyDescent="0.25">
      <c r="C30" s="31"/>
      <c r="D30" s="33"/>
      <c r="E30" s="33"/>
      <c r="F30" s="31"/>
      <c r="G30" s="31"/>
    </row>
    <row r="31" spans="1:7" x14ac:dyDescent="0.25">
      <c r="C31" s="31"/>
      <c r="D31" s="33"/>
      <c r="E31" s="33"/>
      <c r="F31" s="31"/>
      <c r="G31" s="31"/>
    </row>
    <row r="32" spans="1:7" x14ac:dyDescent="0.25">
      <c r="C32" s="31"/>
      <c r="D32" s="31"/>
      <c r="E32" s="31"/>
      <c r="F32" s="31"/>
      <c r="G32" s="31"/>
    </row>
    <row r="33" spans="1:7" x14ac:dyDescent="0.25">
      <c r="C33" s="31"/>
      <c r="D33" s="31"/>
      <c r="E33" s="31"/>
      <c r="F33" s="31"/>
      <c r="G33" s="31"/>
    </row>
    <row r="35" spans="1:7" x14ac:dyDescent="0.25">
      <c r="A35" s="1"/>
      <c r="B35" s="1"/>
      <c r="D35" s="34"/>
      <c r="E35" s="34"/>
    </row>
  </sheetData>
  <mergeCells count="18">
    <mergeCell ref="E1:G1"/>
    <mergeCell ref="E2:G2"/>
    <mergeCell ref="E3:G3"/>
    <mergeCell ref="E4:G4"/>
    <mergeCell ref="A5:G5"/>
    <mergeCell ref="C16:D16"/>
    <mergeCell ref="C17:D17"/>
    <mergeCell ref="C18:D18"/>
    <mergeCell ref="C19:D19"/>
    <mergeCell ref="A6:G6"/>
    <mergeCell ref="C11:D11"/>
    <mergeCell ref="C12:D12"/>
    <mergeCell ref="C13:D13"/>
    <mergeCell ref="C14:D14"/>
    <mergeCell ref="C15:D15"/>
    <mergeCell ref="C8:D8"/>
    <mergeCell ref="C9:D9"/>
    <mergeCell ref="C10:D10"/>
  </mergeCells>
  <pageMargins left="0.59055118110236227" right="0.39370078740157483" top="0.35433070866141736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1.Дох</vt:lpstr>
      <vt:lpstr>6.ВС</vt:lpstr>
      <vt:lpstr>7.ФС</vt:lpstr>
      <vt:lpstr>8.ПС</vt:lpstr>
      <vt:lpstr>11.1.Сбал</vt:lpstr>
      <vt:lpstr>11.2.Дороги</vt:lpstr>
      <vt:lpstr>12.Ист</vt:lpstr>
      <vt:lpstr>'1.Дох'!Заголовки_для_печати</vt:lpstr>
      <vt:lpstr>'6.ВС'!Заголовки_для_печати</vt:lpstr>
      <vt:lpstr>'7.ФС'!Заголовки_для_печати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2020-03-17T08:19:07Z</dcterms:modified>
</cp:coreProperties>
</file>