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1.Дох" sheetId="15" r:id="rId1"/>
  </sheets>
  <definedNames>
    <definedName name="_xlnm.Print_Titles" localSheetId="0">'1.Дох'!$7:$8</definedName>
  </definedNames>
  <calcPr calcId="145621"/>
</workbook>
</file>

<file path=xl/calcChain.xml><?xml version="1.0" encoding="utf-8"?>
<calcChain xmlns="http://schemas.openxmlformats.org/spreadsheetml/2006/main">
  <c r="D78" i="15" l="1"/>
  <c r="F78" i="15"/>
  <c r="G78" i="15"/>
  <c r="I78" i="15"/>
  <c r="J78" i="15"/>
  <c r="F68" i="15"/>
  <c r="G68" i="15"/>
  <c r="G9" i="15" s="1"/>
  <c r="I68" i="15"/>
  <c r="J68" i="15"/>
  <c r="J9" i="15" s="1"/>
  <c r="D68" i="15"/>
  <c r="J179" i="15" l="1"/>
  <c r="G179" i="15"/>
  <c r="J178" i="15"/>
  <c r="J176" i="15" s="1"/>
  <c r="I178" i="15"/>
  <c r="G178" i="15"/>
  <c r="F178" i="15"/>
  <c r="D178" i="15"/>
  <c r="C178" i="15"/>
  <c r="J177" i="15"/>
  <c r="G177" i="15"/>
  <c r="C177" i="15"/>
  <c r="J175" i="15"/>
  <c r="I175" i="15"/>
  <c r="G175" i="15"/>
  <c r="F175" i="15"/>
  <c r="D175" i="15"/>
  <c r="C175" i="15"/>
  <c r="J174" i="15"/>
  <c r="G174" i="15"/>
  <c r="I167" i="15"/>
  <c r="F167" i="15"/>
  <c r="I165" i="15"/>
  <c r="C165" i="15"/>
  <c r="I164" i="15"/>
  <c r="I160" i="15"/>
  <c r="I158" i="15"/>
  <c r="K153" i="15"/>
  <c r="K152" i="15" s="1"/>
  <c r="H153" i="15"/>
  <c r="H152" i="15" s="1"/>
  <c r="C153" i="15"/>
  <c r="E153" i="15" s="1"/>
  <c r="I152" i="15"/>
  <c r="F152" i="15"/>
  <c r="D152" i="15"/>
  <c r="I151" i="15"/>
  <c r="I179" i="15" s="1"/>
  <c r="H151" i="15"/>
  <c r="H179" i="15" s="1"/>
  <c r="F151" i="15"/>
  <c r="F179" i="15" s="1"/>
  <c r="D151" i="15"/>
  <c r="D179" i="15" s="1"/>
  <c r="C151" i="15"/>
  <c r="C179" i="15" s="1"/>
  <c r="K150" i="15"/>
  <c r="K175" i="15" s="1"/>
  <c r="H150" i="15"/>
  <c r="H175" i="15" s="1"/>
  <c r="E150" i="15"/>
  <c r="E175" i="15" s="1"/>
  <c r="K149" i="15"/>
  <c r="K178" i="15" s="1"/>
  <c r="H149" i="15"/>
  <c r="H178" i="15" s="1"/>
  <c r="H176" i="15" s="1"/>
  <c r="E149" i="15"/>
  <c r="E148" i="15" s="1"/>
  <c r="E147" i="15" s="1"/>
  <c r="J148" i="15"/>
  <c r="I148" i="15"/>
  <c r="I147" i="15" s="1"/>
  <c r="H148" i="15"/>
  <c r="H147" i="15" s="1"/>
  <c r="H144" i="15" s="1"/>
  <c r="G148" i="15"/>
  <c r="F148" i="15"/>
  <c r="F147" i="15" s="1"/>
  <c r="F166" i="15" s="1"/>
  <c r="D148" i="15"/>
  <c r="C148" i="15"/>
  <c r="D147" i="15"/>
  <c r="C147" i="15"/>
  <c r="K146" i="15"/>
  <c r="K145" i="15" s="1"/>
  <c r="K177" i="15" s="1"/>
  <c r="H146" i="15"/>
  <c r="E146" i="15"/>
  <c r="E145" i="15" s="1"/>
  <c r="E177" i="15" s="1"/>
  <c r="I145" i="15"/>
  <c r="I177" i="15" s="1"/>
  <c r="I176" i="15" s="1"/>
  <c r="H145" i="15"/>
  <c r="H177" i="15" s="1"/>
  <c r="F145" i="15"/>
  <c r="F177" i="15" s="1"/>
  <c r="F176" i="15" s="1"/>
  <c r="D145" i="15"/>
  <c r="D177" i="15" s="1"/>
  <c r="D176" i="15" s="1"/>
  <c r="C145" i="15"/>
  <c r="K143" i="15"/>
  <c r="K142" i="15" s="1"/>
  <c r="H143" i="15"/>
  <c r="H142" i="15" s="1"/>
  <c r="E143" i="15"/>
  <c r="E142" i="15" s="1"/>
  <c r="I142" i="15"/>
  <c r="F142" i="15"/>
  <c r="D142" i="15"/>
  <c r="C142" i="15"/>
  <c r="K141" i="15"/>
  <c r="K140" i="15" s="1"/>
  <c r="H141" i="15"/>
  <c r="H140" i="15" s="1"/>
  <c r="E141" i="15"/>
  <c r="E140" i="15" s="1"/>
  <c r="I140" i="15"/>
  <c r="F140" i="15"/>
  <c r="D140" i="15"/>
  <c r="C140" i="15"/>
  <c r="K139" i="15"/>
  <c r="K138" i="15" s="1"/>
  <c r="H139" i="15"/>
  <c r="H138" i="15" s="1"/>
  <c r="E139" i="15"/>
  <c r="E138" i="15" s="1"/>
  <c r="I138" i="15"/>
  <c r="F138" i="15"/>
  <c r="D138" i="15"/>
  <c r="C138" i="15"/>
  <c r="K137" i="15"/>
  <c r="K136" i="15" s="1"/>
  <c r="H137" i="15"/>
  <c r="H136" i="15" s="1"/>
  <c r="E137" i="15"/>
  <c r="E136" i="15" s="1"/>
  <c r="I136" i="15"/>
  <c r="F136" i="15"/>
  <c r="D136" i="15"/>
  <c r="C136" i="15"/>
  <c r="K135" i="15"/>
  <c r="K134" i="15" s="1"/>
  <c r="H135" i="15"/>
  <c r="H134" i="15" s="1"/>
  <c r="E135" i="15"/>
  <c r="E134" i="15" s="1"/>
  <c r="I134" i="15"/>
  <c r="F134" i="15"/>
  <c r="D134" i="15"/>
  <c r="C134" i="15"/>
  <c r="K133" i="15"/>
  <c r="H133" i="15"/>
  <c r="E133" i="15"/>
  <c r="K132" i="15"/>
  <c r="H132" i="15"/>
  <c r="E132" i="15"/>
  <c r="K131" i="15"/>
  <c r="H131" i="15"/>
  <c r="E131" i="15"/>
  <c r="K130" i="15"/>
  <c r="H130" i="15"/>
  <c r="E130" i="15"/>
  <c r="K129" i="15"/>
  <c r="H129" i="15"/>
  <c r="E129" i="15"/>
  <c r="K128" i="15"/>
  <c r="H128" i="15"/>
  <c r="E128" i="15"/>
  <c r="K127" i="15"/>
  <c r="I127" i="15"/>
  <c r="F127" i="15"/>
  <c r="H127" i="15" s="1"/>
  <c r="H125" i="15" s="1"/>
  <c r="H124" i="15" s="1"/>
  <c r="E127" i="15"/>
  <c r="C127" i="15"/>
  <c r="K126" i="15"/>
  <c r="H126" i="15"/>
  <c r="E126" i="15"/>
  <c r="I125" i="15"/>
  <c r="I124" i="15" s="1"/>
  <c r="I123" i="15" s="1"/>
  <c r="I174" i="15" s="1"/>
  <c r="E125" i="15"/>
  <c r="E124" i="15" s="1"/>
  <c r="D125" i="15"/>
  <c r="C125" i="15"/>
  <c r="C124" i="15" s="1"/>
  <c r="C123" i="15" s="1"/>
  <c r="D124" i="15"/>
  <c r="K122" i="15"/>
  <c r="H122" i="15"/>
  <c r="E122" i="15"/>
  <c r="K121" i="15"/>
  <c r="H121" i="15"/>
  <c r="E121" i="15"/>
  <c r="K120" i="15"/>
  <c r="H120" i="15"/>
  <c r="E120" i="15"/>
  <c r="K119" i="15"/>
  <c r="H119" i="15"/>
  <c r="E119" i="15"/>
  <c r="K118" i="15"/>
  <c r="H118" i="15"/>
  <c r="F118" i="15"/>
  <c r="E118" i="15"/>
  <c r="C118" i="15"/>
  <c r="K117" i="15"/>
  <c r="K115" i="15" s="1"/>
  <c r="K114" i="15" s="1"/>
  <c r="H117" i="15"/>
  <c r="E117" i="15"/>
  <c r="K116" i="15"/>
  <c r="H116" i="15"/>
  <c r="H115" i="15" s="1"/>
  <c r="H114" i="15" s="1"/>
  <c r="E116" i="15"/>
  <c r="E115" i="15" s="1"/>
  <c r="E114" i="15" s="1"/>
  <c r="J115" i="15"/>
  <c r="I115" i="15"/>
  <c r="I114" i="15" s="1"/>
  <c r="G115" i="15"/>
  <c r="G114" i="15" s="1"/>
  <c r="G89" i="15" s="1"/>
  <c r="G173" i="15" s="1"/>
  <c r="F115" i="15"/>
  <c r="F114" i="15" s="1"/>
  <c r="D115" i="15"/>
  <c r="D114" i="15" s="1"/>
  <c r="C115" i="15"/>
  <c r="C114" i="15" s="1"/>
  <c r="J114" i="15"/>
  <c r="J89" i="15" s="1"/>
  <c r="J173" i="15" s="1"/>
  <c r="K113" i="15"/>
  <c r="H113" i="15"/>
  <c r="E113" i="15"/>
  <c r="K112" i="15"/>
  <c r="H112" i="15"/>
  <c r="D112" i="15"/>
  <c r="E112" i="15" s="1"/>
  <c r="K111" i="15"/>
  <c r="H111" i="15"/>
  <c r="E111" i="15"/>
  <c r="E110" i="15" s="1"/>
  <c r="K110" i="15"/>
  <c r="I110" i="15"/>
  <c r="H110" i="15"/>
  <c r="F110" i="15"/>
  <c r="D110" i="15"/>
  <c r="C110" i="15"/>
  <c r="K109" i="15"/>
  <c r="K108" i="15" s="1"/>
  <c r="H109" i="15"/>
  <c r="E109" i="15"/>
  <c r="E108" i="15" s="1"/>
  <c r="I108" i="15"/>
  <c r="H108" i="15"/>
  <c r="F108" i="15"/>
  <c r="D108" i="15"/>
  <c r="C108" i="15"/>
  <c r="K107" i="15"/>
  <c r="H107" i="15"/>
  <c r="E107" i="15"/>
  <c r="E106" i="15" s="1"/>
  <c r="K106" i="15"/>
  <c r="I106" i="15"/>
  <c r="H106" i="15"/>
  <c r="F106" i="15"/>
  <c r="D106" i="15"/>
  <c r="C106" i="15"/>
  <c r="K97" i="15"/>
  <c r="H97" i="15"/>
  <c r="H96" i="15" s="1"/>
  <c r="F97" i="15"/>
  <c r="E97" i="15"/>
  <c r="E96" i="15" s="1"/>
  <c r="K96" i="15"/>
  <c r="I96" i="15"/>
  <c r="F96" i="15"/>
  <c r="D96" i="15"/>
  <c r="C96" i="15"/>
  <c r="K95" i="15"/>
  <c r="K94" i="15" s="1"/>
  <c r="H95" i="15"/>
  <c r="E95" i="15"/>
  <c r="E94" i="15" s="1"/>
  <c r="I94" i="15"/>
  <c r="I166" i="15" s="1"/>
  <c r="H94" i="15"/>
  <c r="F94" i="15"/>
  <c r="D94" i="15"/>
  <c r="C94" i="15"/>
  <c r="K93" i="15"/>
  <c r="H93" i="15"/>
  <c r="C93" i="15"/>
  <c r="E93" i="15" s="1"/>
  <c r="E91" i="15" s="1"/>
  <c r="E90" i="15" s="1"/>
  <c r="K92" i="15"/>
  <c r="K91" i="15" s="1"/>
  <c r="K90" i="15" s="1"/>
  <c r="H92" i="15"/>
  <c r="E92" i="15"/>
  <c r="I91" i="15"/>
  <c r="I163" i="15" s="1"/>
  <c r="H91" i="15"/>
  <c r="G91" i="15"/>
  <c r="F91" i="15"/>
  <c r="D91" i="15"/>
  <c r="D90" i="15" s="1"/>
  <c r="H90" i="15"/>
  <c r="F90" i="15"/>
  <c r="K88" i="15"/>
  <c r="K87" i="15" s="1"/>
  <c r="H88" i="15"/>
  <c r="E88" i="15"/>
  <c r="E87" i="15" s="1"/>
  <c r="I87" i="15"/>
  <c r="I159" i="15" s="1"/>
  <c r="H87" i="15"/>
  <c r="F87" i="15"/>
  <c r="D87" i="15"/>
  <c r="C87" i="15"/>
  <c r="K86" i="15"/>
  <c r="K85" i="15" s="1"/>
  <c r="H86" i="15"/>
  <c r="E86" i="15"/>
  <c r="E85" i="15" s="1"/>
  <c r="E84" i="15" s="1"/>
  <c r="I85" i="15"/>
  <c r="I84" i="15" s="1"/>
  <c r="H85" i="15"/>
  <c r="H84" i="15" s="1"/>
  <c r="F85" i="15"/>
  <c r="D85" i="15"/>
  <c r="D84" i="15" s="1"/>
  <c r="C85" i="15"/>
  <c r="J84" i="15"/>
  <c r="J172" i="15" s="1"/>
  <c r="J171" i="15" s="1"/>
  <c r="G84" i="15"/>
  <c r="G172" i="15" s="1"/>
  <c r="K81" i="15"/>
  <c r="H81" i="15"/>
  <c r="E81" i="15"/>
  <c r="I80" i="15"/>
  <c r="K80" i="15" s="1"/>
  <c r="F80" i="15"/>
  <c r="H80" i="15" s="1"/>
  <c r="C80" i="15"/>
  <c r="E80" i="15" s="1"/>
  <c r="K79" i="15"/>
  <c r="K78" i="15" s="1"/>
  <c r="H79" i="15"/>
  <c r="H78" i="15" s="1"/>
  <c r="E79" i="15"/>
  <c r="E78" i="15" s="1"/>
  <c r="C78" i="15"/>
  <c r="K77" i="15"/>
  <c r="H77" i="15"/>
  <c r="E77" i="15"/>
  <c r="I76" i="15"/>
  <c r="K76" i="15" s="1"/>
  <c r="F76" i="15"/>
  <c r="C76" i="15"/>
  <c r="E76" i="15" s="1"/>
  <c r="K75" i="15"/>
  <c r="H75" i="15"/>
  <c r="E75" i="15"/>
  <c r="K74" i="15"/>
  <c r="F74" i="15"/>
  <c r="E74" i="15"/>
  <c r="C74" i="15"/>
  <c r="K73" i="15"/>
  <c r="H73" i="15"/>
  <c r="E73" i="15"/>
  <c r="I72" i="15"/>
  <c r="K72" i="15" s="1"/>
  <c r="F72" i="15"/>
  <c r="H72" i="15" s="1"/>
  <c r="C72" i="15"/>
  <c r="E72" i="15" s="1"/>
  <c r="K71" i="15"/>
  <c r="H71" i="15"/>
  <c r="E71" i="15"/>
  <c r="I70" i="15"/>
  <c r="I69" i="15" s="1"/>
  <c r="K69" i="15" s="1"/>
  <c r="F70" i="15"/>
  <c r="H70" i="15" s="1"/>
  <c r="E70" i="15"/>
  <c r="C70" i="15"/>
  <c r="C68" i="15"/>
  <c r="K67" i="15"/>
  <c r="H67" i="15"/>
  <c r="E67" i="15"/>
  <c r="K66" i="15"/>
  <c r="H66" i="15"/>
  <c r="E66" i="15"/>
  <c r="I65" i="15"/>
  <c r="I64" i="15" s="1"/>
  <c r="I63" i="15" s="1"/>
  <c r="K63" i="15" s="1"/>
  <c r="F65" i="15"/>
  <c r="H65" i="15" s="1"/>
  <c r="C65" i="15"/>
  <c r="E65" i="15" s="1"/>
  <c r="K62" i="15"/>
  <c r="H62" i="15"/>
  <c r="E62" i="15"/>
  <c r="I61" i="15"/>
  <c r="K61" i="15" s="1"/>
  <c r="F61" i="15"/>
  <c r="H61" i="15" s="1"/>
  <c r="C61" i="15"/>
  <c r="E61" i="15" s="1"/>
  <c r="K60" i="15"/>
  <c r="H60" i="15"/>
  <c r="E60" i="15"/>
  <c r="I59" i="15"/>
  <c r="K59" i="15" s="1"/>
  <c r="F59" i="15"/>
  <c r="H59" i="15" s="1"/>
  <c r="C59" i="15"/>
  <c r="E59" i="15" s="1"/>
  <c r="I58" i="15"/>
  <c r="K58" i="15" s="1"/>
  <c r="F58" i="15"/>
  <c r="F57" i="15" s="1"/>
  <c r="H57" i="15" s="1"/>
  <c r="C58" i="15"/>
  <c r="E58" i="15" s="1"/>
  <c r="K56" i="15"/>
  <c r="H56" i="15"/>
  <c r="E56" i="15"/>
  <c r="K55" i="15"/>
  <c r="H55" i="15"/>
  <c r="E55" i="15"/>
  <c r="I54" i="15"/>
  <c r="K54" i="15" s="1"/>
  <c r="F54" i="15"/>
  <c r="H54" i="15" s="1"/>
  <c r="E54" i="15"/>
  <c r="C54" i="15"/>
  <c r="K53" i="15"/>
  <c r="H53" i="15"/>
  <c r="E53" i="15"/>
  <c r="K52" i="15"/>
  <c r="H52" i="15"/>
  <c r="E52" i="15"/>
  <c r="K51" i="15"/>
  <c r="I51" i="15"/>
  <c r="I50" i="15" s="1"/>
  <c r="K50" i="15" s="1"/>
  <c r="F51" i="15"/>
  <c r="H51" i="15" s="1"/>
  <c r="C51" i="15"/>
  <c r="C50" i="15" s="1"/>
  <c r="E50" i="15" s="1"/>
  <c r="K49" i="15"/>
  <c r="H49" i="15"/>
  <c r="E49" i="15"/>
  <c r="I48" i="15"/>
  <c r="K48" i="15" s="1"/>
  <c r="F48" i="15"/>
  <c r="H48" i="15" s="1"/>
  <c r="C48" i="15"/>
  <c r="C47" i="15" s="1"/>
  <c r="E47" i="15" s="1"/>
  <c r="K46" i="15"/>
  <c r="H46" i="15"/>
  <c r="E46" i="15"/>
  <c r="I45" i="15"/>
  <c r="I44" i="15" s="1"/>
  <c r="K44" i="15" s="1"/>
  <c r="F45" i="15"/>
  <c r="H45" i="15" s="1"/>
  <c r="C45" i="15"/>
  <c r="E45" i="15" s="1"/>
  <c r="K43" i="15"/>
  <c r="H43" i="15"/>
  <c r="E43" i="15"/>
  <c r="I42" i="15"/>
  <c r="K42" i="15" s="1"/>
  <c r="F42" i="15"/>
  <c r="H42" i="15" s="1"/>
  <c r="C42" i="15"/>
  <c r="E42" i="15" s="1"/>
  <c r="K41" i="15"/>
  <c r="H41" i="15"/>
  <c r="E41" i="15"/>
  <c r="K40" i="15"/>
  <c r="H40" i="15"/>
  <c r="E40" i="15"/>
  <c r="I39" i="15"/>
  <c r="K39" i="15" s="1"/>
  <c r="F39" i="15"/>
  <c r="H39" i="15" s="1"/>
  <c r="C39" i="15"/>
  <c r="E39" i="15" s="1"/>
  <c r="K36" i="15"/>
  <c r="H36" i="15"/>
  <c r="E36" i="15"/>
  <c r="K35" i="15"/>
  <c r="H35" i="15"/>
  <c r="E35" i="15"/>
  <c r="I34" i="15"/>
  <c r="K34" i="15" s="1"/>
  <c r="F34" i="15"/>
  <c r="H34" i="15" s="1"/>
  <c r="C34" i="15"/>
  <c r="E34" i="15" s="1"/>
  <c r="K33" i="15"/>
  <c r="H33" i="15"/>
  <c r="E33" i="15"/>
  <c r="I32" i="15"/>
  <c r="F32" i="15"/>
  <c r="H32" i="15" s="1"/>
  <c r="C32" i="15"/>
  <c r="E32" i="15" s="1"/>
  <c r="K31" i="15"/>
  <c r="H31" i="15"/>
  <c r="E31" i="15"/>
  <c r="I30" i="15"/>
  <c r="K30" i="15" s="1"/>
  <c r="F30" i="15"/>
  <c r="H30" i="15" s="1"/>
  <c r="C30" i="15"/>
  <c r="E30" i="15" s="1"/>
  <c r="K29" i="15"/>
  <c r="H29" i="15"/>
  <c r="E29" i="15"/>
  <c r="K28" i="15"/>
  <c r="H28" i="15"/>
  <c r="E28" i="15"/>
  <c r="I27" i="15"/>
  <c r="K27" i="15" s="1"/>
  <c r="F27" i="15"/>
  <c r="H27" i="15" s="1"/>
  <c r="C27" i="15"/>
  <c r="E27" i="15" s="1"/>
  <c r="K25" i="15"/>
  <c r="H25" i="15"/>
  <c r="E25" i="15"/>
  <c r="K24" i="15"/>
  <c r="H24" i="15"/>
  <c r="E24" i="15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H19" i="15"/>
  <c r="E19" i="15"/>
  <c r="K18" i="15"/>
  <c r="H18" i="15"/>
  <c r="E18" i="15"/>
  <c r="I17" i="15"/>
  <c r="F17" i="15"/>
  <c r="H17" i="15" s="1"/>
  <c r="C17" i="15"/>
  <c r="E17" i="15" s="1"/>
  <c r="K15" i="15"/>
  <c r="H15" i="15"/>
  <c r="E15" i="15"/>
  <c r="K14" i="15"/>
  <c r="H14" i="15"/>
  <c r="E14" i="15"/>
  <c r="K13" i="15"/>
  <c r="H13" i="15"/>
  <c r="E13" i="15"/>
  <c r="K12" i="15"/>
  <c r="H12" i="15"/>
  <c r="E12" i="15"/>
  <c r="I11" i="15"/>
  <c r="F11" i="15"/>
  <c r="F10" i="15" s="1"/>
  <c r="D11" i="15"/>
  <c r="D10" i="15" s="1"/>
  <c r="D9" i="15" s="1"/>
  <c r="C11" i="15"/>
  <c r="C10" i="15" s="1"/>
  <c r="D89" i="15" l="1"/>
  <c r="D173" i="15" s="1"/>
  <c r="H123" i="15"/>
  <c r="H174" i="15" s="1"/>
  <c r="I162" i="15"/>
  <c r="C91" i="15"/>
  <c r="C90" i="15" s="1"/>
  <c r="I144" i="15"/>
  <c r="G176" i="15"/>
  <c r="F84" i="15"/>
  <c r="F161" i="15" s="1"/>
  <c r="C144" i="15"/>
  <c r="C176" i="15"/>
  <c r="J170" i="15"/>
  <c r="J169" i="15" s="1"/>
  <c r="H89" i="15"/>
  <c r="H173" i="15" s="1"/>
  <c r="I90" i="15"/>
  <c r="F125" i="15"/>
  <c r="F124" i="15" s="1"/>
  <c r="F123" i="15" s="1"/>
  <c r="F163" i="15" s="1"/>
  <c r="K125" i="15"/>
  <c r="K124" i="15" s="1"/>
  <c r="K123" i="15" s="1"/>
  <c r="K174" i="15" s="1"/>
  <c r="K151" i="15"/>
  <c r="K179" i="15" s="1"/>
  <c r="E51" i="15"/>
  <c r="F64" i="15"/>
  <c r="H64" i="15" s="1"/>
  <c r="K70" i="15"/>
  <c r="H68" i="15"/>
  <c r="I26" i="15"/>
  <c r="K26" i="15" s="1"/>
  <c r="F44" i="15"/>
  <c r="H44" i="15" s="1"/>
  <c r="K68" i="15"/>
  <c r="F50" i="15"/>
  <c r="H50" i="15" s="1"/>
  <c r="E68" i="15"/>
  <c r="K11" i="15"/>
  <c r="K10" i="15" s="1"/>
  <c r="K32" i="15"/>
  <c r="C44" i="15"/>
  <c r="E44" i="15" s="1"/>
  <c r="K45" i="15"/>
  <c r="I47" i="15"/>
  <c r="K47" i="15" s="1"/>
  <c r="I57" i="15"/>
  <c r="K57" i="15" s="1"/>
  <c r="H58" i="15"/>
  <c r="C64" i="15"/>
  <c r="C63" i="15" s="1"/>
  <c r="E63" i="15" s="1"/>
  <c r="K65" i="15"/>
  <c r="C57" i="15"/>
  <c r="E57" i="15" s="1"/>
  <c r="C69" i="15"/>
  <c r="E69" i="15" s="1"/>
  <c r="K84" i="15"/>
  <c r="K172" i="15" s="1"/>
  <c r="I89" i="15"/>
  <c r="I173" i="15" s="1"/>
  <c r="K89" i="15"/>
  <c r="K173" i="15" s="1"/>
  <c r="K176" i="15"/>
  <c r="E144" i="15"/>
  <c r="E151" i="15"/>
  <c r="E179" i="15" s="1"/>
  <c r="E152" i="15"/>
  <c r="H11" i="15"/>
  <c r="H10" i="15" s="1"/>
  <c r="C16" i="15"/>
  <c r="E16" i="15" s="1"/>
  <c r="F69" i="15"/>
  <c r="H69" i="15" s="1"/>
  <c r="I16" i="15"/>
  <c r="K16" i="15" s="1"/>
  <c r="C26" i="15"/>
  <c r="E26" i="15" s="1"/>
  <c r="H76" i="15"/>
  <c r="J83" i="15"/>
  <c r="J82" i="15" s="1"/>
  <c r="J154" i="15" s="1"/>
  <c r="C84" i="15"/>
  <c r="C172" i="15" s="1"/>
  <c r="D144" i="15"/>
  <c r="K148" i="15"/>
  <c r="K147" i="15" s="1"/>
  <c r="F165" i="15"/>
  <c r="F164" i="15" s="1"/>
  <c r="C167" i="15"/>
  <c r="H83" i="15"/>
  <c r="H82" i="15" s="1"/>
  <c r="C89" i="15"/>
  <c r="C162" i="15" s="1"/>
  <c r="E89" i="15"/>
  <c r="E173" i="15" s="1"/>
  <c r="F144" i="15"/>
  <c r="I157" i="15"/>
  <c r="E178" i="15"/>
  <c r="E176" i="15" s="1"/>
  <c r="I156" i="15"/>
  <c r="F38" i="15"/>
  <c r="H38" i="15" s="1"/>
  <c r="E48" i="15"/>
  <c r="D123" i="15"/>
  <c r="D174" i="15" s="1"/>
  <c r="C152" i="15"/>
  <c r="E11" i="15"/>
  <c r="E10" i="15" s="1"/>
  <c r="E123" i="15"/>
  <c r="E174" i="15" s="1"/>
  <c r="F89" i="15"/>
  <c r="G171" i="15"/>
  <c r="C83" i="15"/>
  <c r="C82" i="15" s="1"/>
  <c r="C173" i="15"/>
  <c r="C174" i="15"/>
  <c r="C163" i="15"/>
  <c r="F16" i="15"/>
  <c r="H16" i="15" s="1"/>
  <c r="F26" i="15"/>
  <c r="H26" i="15" s="1"/>
  <c r="C38" i="15"/>
  <c r="I38" i="15"/>
  <c r="F47" i="15"/>
  <c r="H47" i="15" s="1"/>
  <c r="K64" i="15"/>
  <c r="G83" i="15"/>
  <c r="G82" i="15" s="1"/>
  <c r="G154" i="15" s="1"/>
  <c r="K144" i="15"/>
  <c r="D172" i="15"/>
  <c r="D171" i="15" s="1"/>
  <c r="D170" i="15" s="1"/>
  <c r="D169" i="15" s="1"/>
  <c r="H172" i="15"/>
  <c r="H171" i="15" s="1"/>
  <c r="H170" i="15" s="1"/>
  <c r="H169" i="15" s="1"/>
  <c r="F174" i="15"/>
  <c r="I10" i="15"/>
  <c r="K17" i="15"/>
  <c r="C166" i="15"/>
  <c r="C164" i="15" s="1"/>
  <c r="E172" i="15"/>
  <c r="I172" i="15"/>
  <c r="F172" i="15" l="1"/>
  <c r="K171" i="15"/>
  <c r="K170" i="15" s="1"/>
  <c r="K169" i="15" s="1"/>
  <c r="G170" i="15"/>
  <c r="G169" i="15" s="1"/>
  <c r="J181" i="15"/>
  <c r="F63" i="15"/>
  <c r="H63" i="15" s="1"/>
  <c r="E64" i="15"/>
  <c r="I171" i="15"/>
  <c r="I170" i="15" s="1"/>
  <c r="I169" i="15" s="1"/>
  <c r="I161" i="15"/>
  <c r="C161" i="15"/>
  <c r="C160" i="15" s="1"/>
  <c r="C158" i="15" s="1"/>
  <c r="I83" i="15"/>
  <c r="I82" i="15" s="1"/>
  <c r="E171" i="15"/>
  <c r="E170" i="15" s="1"/>
  <c r="E169" i="15" s="1"/>
  <c r="K83" i="15"/>
  <c r="K82" i="15" s="1"/>
  <c r="E83" i="15"/>
  <c r="E82" i="15" s="1"/>
  <c r="D83" i="15"/>
  <c r="D82" i="15" s="1"/>
  <c r="D154" i="15" s="1"/>
  <c r="D181" i="15" s="1"/>
  <c r="G181" i="15"/>
  <c r="I37" i="15"/>
  <c r="K37" i="15" s="1"/>
  <c r="K9" i="15" s="1"/>
  <c r="K154" i="15" s="1"/>
  <c r="K38" i="15"/>
  <c r="C37" i="15"/>
  <c r="E38" i="15"/>
  <c r="F173" i="15"/>
  <c r="F171" i="15" s="1"/>
  <c r="F170" i="15" s="1"/>
  <c r="F169" i="15" s="1"/>
  <c r="F83" i="15"/>
  <c r="F82" i="15" s="1"/>
  <c r="F162" i="15"/>
  <c r="F160" i="15" s="1"/>
  <c r="F37" i="15"/>
  <c r="H37" i="15" s="1"/>
  <c r="H9" i="15" s="1"/>
  <c r="C171" i="15"/>
  <c r="C170" i="15" s="1"/>
  <c r="C169" i="15" s="1"/>
  <c r="K181" i="15" l="1"/>
  <c r="I155" i="15"/>
  <c r="F9" i="15"/>
  <c r="H154" i="15"/>
  <c r="H181" i="15" s="1"/>
  <c r="I9" i="15"/>
  <c r="I154" i="15" s="1"/>
  <c r="I181" i="15" s="1"/>
  <c r="E37" i="15"/>
  <c r="C9" i="15"/>
  <c r="F157" i="15"/>
  <c r="F154" i="15"/>
  <c r="C159" i="15"/>
  <c r="F158" i="15"/>
  <c r="F156" i="15" s="1"/>
  <c r="F159" i="15"/>
  <c r="E9" i="15" l="1"/>
  <c r="E154" i="15" s="1"/>
  <c r="E181" i="15" s="1"/>
  <c r="F181" i="15"/>
  <c r="F155" i="15"/>
  <c r="C154" i="15"/>
  <c r="C157" i="15"/>
  <c r="C156" i="15" s="1"/>
  <c r="E168" i="15" l="1"/>
  <c r="C181" i="15"/>
  <c r="C155" i="15"/>
</calcChain>
</file>

<file path=xl/sharedStrings.xml><?xml version="1.0" encoding="utf-8"?>
<sst xmlns="http://schemas.openxmlformats.org/spreadsheetml/2006/main" count="305" uniqueCount="296">
  <si>
    <t>Иные межбюджетные трансферты</t>
  </si>
  <si>
    <t>рублей</t>
  </si>
  <si>
    <t>Приложение 1</t>
  </si>
  <si>
    <t>2020 год</t>
  </si>
  <si>
    <t>2021 год</t>
  </si>
  <si>
    <t>2022 год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</si>
  <si>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2020 год и на плановый период 2021 и 2022 годов" 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</si>
  <si>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</si>
  <si>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</si>
  <si>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</si>
  <si>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</si>
  <si>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 xml:space="preserve"> Сумма на 2021 год</t>
  </si>
  <si>
    <t xml:space="preserve"> Сумма на 2022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</si>
  <si>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</si>
  <si>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</si>
  <si>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</si>
  <si>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</si>
  <si>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</si>
  <si>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</si>
  <si>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</si>
  <si>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</si>
  <si>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</si>
  <si>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</si>
  <si>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</si>
  <si>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</si>
  <si>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</si>
  <si>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</si>
  <si>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</si>
  <si>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</si>
  <si>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</si>
  <si>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</si>
  <si>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</si>
  <si>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</si>
  <si>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</si>
  <si>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</si>
  <si>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</si>
  <si>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</si>
  <si>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</si>
  <si>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</si>
  <si>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</si>
  <si>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</si>
  <si>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</si>
  <si>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</si>
  <si>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</si>
  <si>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</si>
  <si>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</si>
  <si>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</si>
  <si>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</si>
  <si>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</si>
  <si>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</si>
  <si>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</si>
  <si>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</si>
  <si>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</si>
  <si>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</si>
  <si>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</si>
  <si>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</si>
  <si>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</si>
  <si>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</si>
  <si>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</si>
  <si>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</si>
  <si>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</si>
  <si>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</si>
  <si>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</si>
  <si>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</si>
  <si>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</si>
  <si>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</si>
  <si>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</si>
  <si>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</si>
  <si>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</si>
  <si>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</si>
  <si>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</si>
  <si>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</si>
  <si>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</si>
  <si>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</si>
  <si>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</si>
  <si>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</si>
  <si>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</si>
  <si>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</si>
  <si>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</si>
  <si>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</si>
  <si>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</si>
  <si>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</si>
  <si>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</si>
  <si>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</si>
  <si>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</si>
  <si>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</si>
  <si>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</si>
  <si>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</si>
  <si>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</si>
  <si>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</si>
  <si>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</si>
  <si>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</si>
  <si>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</si>
  <si>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</si>
  <si>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</si>
  <si>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</si>
  <si>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</si>
  <si>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</si>
  <si>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</si>
  <si>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</si>
  <si>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</si>
  <si>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</si>
  <si>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</si>
  <si>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</si>
  <si>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</si>
  <si>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</si>
  <si>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</si>
  <si>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</si>
  <si>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</si>
  <si>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</si>
  <si>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</si>
  <si>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</si>
  <si>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</si>
  <si>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</si>
  <si>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</si>
  <si>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</si>
  <si>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</si>
  <si>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</si>
  <si>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</si>
  <si>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</si>
  <si>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</si>
  <si>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</si>
  <si>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</si>
  <si>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</si>
  <si>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</si>
  <si>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</si>
  <si>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</si>
  <si>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</si>
  <si>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</si>
  <si>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</si>
  <si>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</si>
  <si>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</si>
  <si>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</si>
  <si>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</si>
  <si>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</si>
  <si>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</si>
  <si>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</si>
  <si>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</si>
  <si>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</si>
  <si>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</si>
  <si>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</si>
  <si>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</si>
  <si>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</si>
  <si>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</si>
  <si>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</si>
  <si>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</si>
  <si>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</si>
  <si>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</si>
  <si>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</si>
  <si>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</si>
  <si>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</si>
  <si>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</si>
  <si>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</si>
  <si>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</si>
  <si>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</si>
  <si>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</si>
  <si>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</si>
  <si>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</si>
  <si>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</si>
  <si>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</si>
  <si>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</si>
  <si>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</si>
  <si>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</si>
  <si>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</si>
  <si>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</si>
  <si>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</si>
  <si>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</si>
  <si>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</si>
  <si>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</si>
  <si>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</si>
  <si>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</si>
  <si>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</si>
  <si>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</si>
  <si>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</si>
  <si>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</si>
  <si>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</si>
  <si>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</si>
  <si>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</si>
  <si>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</si>
  <si>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</si>
  <si>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</si>
  <si>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</si>
  <si>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</si>
  <si>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</si>
  <si>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</si>
  <si>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</si>
  <si>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</si>
  <si>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</si>
  <si>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</si>
  <si>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</si>
  <si>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</si>
  <si>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</si>
  <si>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</si>
  <si>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</si>
  <si>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</si>
  <si>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</si>
  <si>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</si>
  <si>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</si>
  <si>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</si>
  <si>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</si>
  <si>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</si>
  <si>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</si>
  <si>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</si>
  <si>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</si>
  <si>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2 02 25519 05 0000 150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</si>
  <si>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</si>
  <si>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</si>
  <si>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</si>
  <si>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1 12 01040 01 0000 120</t>
  </si>
  <si>
    <t>Плата за размещение отходов производства и потребления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</si>
  <si>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</si>
  <si>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</si>
  <si>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</si>
  <si>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</si>
  <si>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</si>
  <si>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</si>
  <si>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</si>
  <si>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</si>
  <si>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</si>
  <si>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</si>
  <si>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</si>
  <si>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</si>
  <si>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</si>
  <si>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</si>
  <si>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</si>
  <si>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</si>
  <si>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</si>
  <si>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</si>
  <si>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</si>
  <si>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</si>
  <si>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</si>
  <si>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</si>
  <si>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</si>
  <si>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</si>
  <si>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</si>
  <si>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</si>
  <si>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</si>
  <si>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</si>
  <si>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</si>
  <si>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</si>
  <si>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</si>
  <si>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</si>
  <si>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</si>
  <si>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</si>
  <si>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</si>
  <si>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</si>
  <si>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</si>
  <si>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1 16 01120 01 0000 140 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</si>
  <si>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 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</si>
  <si>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</si>
  <si>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</si>
  <si>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</si>
  <si>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</si>
  <si>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</si>
  <si>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</si>
  <si>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</si>
  <si>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</si>
  <si>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</si>
  <si>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</si>
  <si>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</si>
  <si>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</si>
  <si>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</si>
  <si>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</si>
  <si>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</si>
  <si>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</si>
  <si>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2 02 25497 00 0000 150</t>
  </si>
  <si>
    <t>2 02 25519 00 0000 150</t>
  </si>
  <si>
    <t xml:space="preserve"> Сумма на 2021 год с изм.марта</t>
  </si>
  <si>
    <t xml:space="preserve"> Сумма на 2022 год с изм.марта</t>
  </si>
  <si>
    <t>Сумма на 2020 год (на 01.04.20.)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</si>
  <si>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</si>
  <si>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</si>
  <si>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 xml:space="preserve"> - реконструкция водоснабжения в н.п.Синицкое - н.п.Мичурино Клетнянского района Брянской области</t>
  </si>
  <si>
    <t xml:space="preserve"> - реконструкция водоснабжения в н.п.Новотроицкое Клетнянского района Брянской области</t>
  </si>
  <si>
    <t xml:space="preserve"> - реконструкция водоснабжения в н.п.Мужиново Клетнянского района Брянской области</t>
  </si>
  <si>
    <t xml:space="preserve"> - реконструкция водоснабжения в н.п.Алень Клетнянского района Брянской области</t>
  </si>
  <si>
    <t xml:space="preserve"> - реконструкция водоснабжения в н.п.Строительная Слобода Клетнянского района Брянской области</t>
  </si>
  <si>
    <t xml:space="preserve"> - реконструкция водоснабжения в н.п.Коршево Клетнянского района Брянской области</t>
  </si>
  <si>
    <t xml:space="preserve"> - реконструкция водоснабжения в н.п.Харитоновка Клетнянского района Брянской области</t>
  </si>
  <si>
    <t xml:space="preserve"> - реконструкция водоснабжения в н.п.Осиновка Клетнянского района Брянской области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</si>
  <si>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</si>
  <si>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</si>
  <si>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</si>
  <si>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</si>
  <si>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</si>
  <si>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</si>
  <si>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</si>
  <si>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</si>
  <si>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</si>
  <si>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</si>
  <si>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 xml:space="preserve"> - из областного бюджета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</si>
  <si>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</si>
  <si>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</si>
  <si>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Приложение 1.1.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</si>
  <si>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</si>
  <si>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Изменение прогнозируемых доходов бюджета Клетнянского муниципального района Брянской области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</si>
</sst>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i/>
      <sz val="10"/>
      <color rgb="FF0000FF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49" fontId="10" fillId="0" borderId="3">
      <alignment horizontal="center"/>
    </xf>
    <xf numFmtId="0" fontId="10" fillId="0" borderId="4">
      <alignment horizontal="left" wrapText="1" indent="2"/>
    </xf>
  </cellStyleXfs>
  <cellXfs count="89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 shrinkToFi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1" applyFont="1" applyFill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 shrinkToFit="1"/>
    </xf>
    <xf numFmtId="49" fontId="3" fillId="3" borderId="1" xfId="0" applyNumberFormat="1" applyFont="1" applyFill="1" applyBorder="1" applyAlignment="1">
      <alignment horizontal="center" vertical="top" wrapText="1" shrinkToFit="1"/>
    </xf>
    <xf numFmtId="4" fontId="4" fillId="0" borderId="0" xfId="0" applyNumberFormat="1" applyFont="1" applyFill="1" applyAlignment="1">
      <alignment vertical="top"/>
    </xf>
    <xf numFmtId="4" fontId="6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6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2" fontId="3" fillId="0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</cellXfs>
  <cellStyles count="4">
    <cellStyle name="xl31" xfId="3"/>
    <cellStyle name="xl43" xfId="2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CCFF99"/>
      <color rgb="FF0000FF"/>
      <color rgb="FFFFCCCC"/>
      <color rgb="FFFF0066"/>
      <color rgb="FFFFCC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470"/>
  <sheetViews>
    <sheetView tabSelected="1" zoomScale="110" zoomScaleNormal="110" workbookViewId="0">
      <pane xSplit="1" ySplit="6" topLeftCell="B112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21" style="17" customWidth="1"/>
    <col min="2" max="2" width="34" style="47" customWidth="1"/>
    <col min="3" max="3" width="15.5703125" style="47" hidden="1" customWidth="1"/>
    <col min="4" max="4" width="14.28515625" style="30" customWidth="1"/>
    <col min="5" max="5" width="15.5703125" style="47" hidden="1" customWidth="1"/>
    <col min="6" max="6" width="16.28515625" style="47" hidden="1" customWidth="1"/>
    <col min="7" max="7" width="14.28515625" style="47" customWidth="1"/>
    <col min="8" max="8" width="16.28515625" style="47" hidden="1" customWidth="1"/>
    <col min="9" max="9" width="15.28515625" style="47" hidden="1" customWidth="1"/>
    <col min="10" max="10" width="14.28515625" style="47" customWidth="1"/>
    <col min="11" max="11" width="15" style="47" hidden="1" customWidth="1"/>
    <col min="12" max="178" width="9.140625" style="47"/>
    <col min="179" max="179" width="25.42578125" style="47" customWidth="1"/>
    <col min="180" max="180" width="56.28515625" style="47" customWidth="1"/>
    <col min="181" max="181" width="14" style="47" customWidth="1"/>
    <col min="182" max="183" width="14.5703125" style="47" customWidth="1"/>
    <col min="184" max="184" width="14.140625" style="47" customWidth="1"/>
    <col min="185" max="185" width="15.140625" style="47" customWidth="1"/>
    <col min="186" max="186" width="13.85546875" style="47" customWidth="1"/>
    <col min="187" max="188" width="14.7109375" style="47" customWidth="1"/>
    <col min="189" max="189" width="12.85546875" style="47" customWidth="1"/>
    <col min="190" max="190" width="13.5703125" style="47" customWidth="1"/>
    <col min="191" max="191" width="12.7109375" style="47" customWidth="1"/>
    <col min="192" max="192" width="13.42578125" style="47" customWidth="1"/>
    <col min="193" max="193" width="13.140625" style="47" customWidth="1"/>
    <col min="194" max="194" width="14.7109375" style="47" customWidth="1"/>
    <col min="195" max="195" width="14.5703125" style="47" customWidth="1"/>
    <col min="196" max="196" width="13" style="47" customWidth="1"/>
    <col min="197" max="197" width="15" style="47" customWidth="1"/>
    <col min="198" max="199" width="12.140625" style="47" customWidth="1"/>
    <col min="200" max="200" width="12" style="47" customWidth="1"/>
    <col min="201" max="201" width="13.5703125" style="47" customWidth="1"/>
    <col min="202" max="202" width="14" style="47" customWidth="1"/>
    <col min="203" max="203" width="12.28515625" style="47" customWidth="1"/>
    <col min="204" max="204" width="14.140625" style="47" customWidth="1"/>
    <col min="205" max="205" width="13" style="47" customWidth="1"/>
    <col min="206" max="206" width="13.5703125" style="47" customWidth="1"/>
    <col min="207" max="207" width="12.42578125" style="47" customWidth="1"/>
    <col min="208" max="208" width="12.5703125" style="47" customWidth="1"/>
    <col min="209" max="209" width="11.7109375" style="47" customWidth="1"/>
    <col min="210" max="210" width="13.7109375" style="47" customWidth="1"/>
    <col min="211" max="211" width="13.28515625" style="47" customWidth="1"/>
    <col min="212" max="212" width="13.140625" style="47" customWidth="1"/>
    <col min="213" max="213" width="12" style="47" customWidth="1"/>
    <col min="214" max="214" width="12.140625" style="47" customWidth="1"/>
    <col min="215" max="215" width="12.28515625" style="47" customWidth="1"/>
    <col min="216" max="216" width="12.140625" style="47" customWidth="1"/>
    <col min="217" max="217" width="12.5703125" style="47" customWidth="1"/>
    <col min="218" max="434" width="9.140625" style="47"/>
    <col min="435" max="435" width="25.42578125" style="47" customWidth="1"/>
    <col min="436" max="436" width="56.28515625" style="47" customWidth="1"/>
    <col min="437" max="437" width="14" style="47" customWidth="1"/>
    <col min="438" max="439" width="14.5703125" style="47" customWidth="1"/>
    <col min="440" max="440" width="14.140625" style="47" customWidth="1"/>
    <col min="441" max="441" width="15.140625" style="47" customWidth="1"/>
    <col min="442" max="442" width="13.85546875" style="47" customWidth="1"/>
    <col min="443" max="444" width="14.7109375" style="47" customWidth="1"/>
    <col min="445" max="445" width="12.85546875" style="47" customWidth="1"/>
    <col min="446" max="446" width="13.5703125" style="47" customWidth="1"/>
    <col min="447" max="447" width="12.7109375" style="47" customWidth="1"/>
    <col min="448" max="448" width="13.42578125" style="47" customWidth="1"/>
    <col min="449" max="449" width="13.140625" style="47" customWidth="1"/>
    <col min="450" max="450" width="14.7109375" style="47" customWidth="1"/>
    <col min="451" max="451" width="14.5703125" style="47" customWidth="1"/>
    <col min="452" max="452" width="13" style="47" customWidth="1"/>
    <col min="453" max="453" width="15" style="47" customWidth="1"/>
    <col min="454" max="455" width="12.140625" style="47" customWidth="1"/>
    <col min="456" max="456" width="12" style="47" customWidth="1"/>
    <col min="457" max="457" width="13.5703125" style="47" customWidth="1"/>
    <col min="458" max="458" width="14" style="47" customWidth="1"/>
    <col min="459" max="459" width="12.28515625" style="47" customWidth="1"/>
    <col min="460" max="460" width="14.140625" style="47" customWidth="1"/>
    <col min="461" max="461" width="13" style="47" customWidth="1"/>
    <col min="462" max="462" width="13.5703125" style="47" customWidth="1"/>
    <col min="463" max="463" width="12.42578125" style="47" customWidth="1"/>
    <col min="464" max="464" width="12.5703125" style="47" customWidth="1"/>
    <col min="465" max="465" width="11.7109375" style="47" customWidth="1"/>
    <col min="466" max="466" width="13.7109375" style="47" customWidth="1"/>
    <col min="467" max="467" width="13.28515625" style="47" customWidth="1"/>
    <col min="468" max="468" width="13.140625" style="47" customWidth="1"/>
    <col min="469" max="469" width="12" style="47" customWidth="1"/>
    <col min="470" max="470" width="12.140625" style="47" customWidth="1"/>
    <col min="471" max="471" width="12.28515625" style="47" customWidth="1"/>
    <col min="472" max="472" width="12.140625" style="47" customWidth="1"/>
    <col min="473" max="473" width="12.5703125" style="47" customWidth="1"/>
    <col min="474" max="690" width="9.140625" style="47"/>
    <col min="691" max="691" width="25.42578125" style="47" customWidth="1"/>
    <col min="692" max="692" width="56.28515625" style="47" customWidth="1"/>
    <col min="693" max="693" width="14" style="47" customWidth="1"/>
    <col min="694" max="695" width="14.5703125" style="47" customWidth="1"/>
    <col min="696" max="696" width="14.140625" style="47" customWidth="1"/>
    <col min="697" max="697" width="15.140625" style="47" customWidth="1"/>
    <col min="698" max="698" width="13.85546875" style="47" customWidth="1"/>
    <col min="699" max="700" width="14.7109375" style="47" customWidth="1"/>
    <col min="701" max="701" width="12.85546875" style="47" customWidth="1"/>
    <col min="702" max="702" width="13.5703125" style="47" customWidth="1"/>
    <col min="703" max="703" width="12.7109375" style="47" customWidth="1"/>
    <col min="704" max="704" width="13.42578125" style="47" customWidth="1"/>
    <col min="705" max="705" width="13.140625" style="47" customWidth="1"/>
    <col min="706" max="706" width="14.7109375" style="47" customWidth="1"/>
    <col min="707" max="707" width="14.5703125" style="47" customWidth="1"/>
    <col min="708" max="708" width="13" style="47" customWidth="1"/>
    <col min="709" max="709" width="15" style="47" customWidth="1"/>
    <col min="710" max="711" width="12.140625" style="47" customWidth="1"/>
    <col min="712" max="712" width="12" style="47" customWidth="1"/>
    <col min="713" max="713" width="13.5703125" style="47" customWidth="1"/>
    <col min="714" max="714" width="14" style="47" customWidth="1"/>
    <col min="715" max="715" width="12.28515625" style="47" customWidth="1"/>
    <col min="716" max="716" width="14.140625" style="47" customWidth="1"/>
    <col min="717" max="717" width="13" style="47" customWidth="1"/>
    <col min="718" max="718" width="13.5703125" style="47" customWidth="1"/>
    <col min="719" max="719" width="12.42578125" style="47" customWidth="1"/>
    <col min="720" max="720" width="12.5703125" style="47" customWidth="1"/>
    <col min="721" max="721" width="11.7109375" style="47" customWidth="1"/>
    <col min="722" max="722" width="13.7109375" style="47" customWidth="1"/>
    <col min="723" max="723" width="13.28515625" style="47" customWidth="1"/>
    <col min="724" max="724" width="13.140625" style="47" customWidth="1"/>
    <col min="725" max="725" width="12" style="47" customWidth="1"/>
    <col min="726" max="726" width="12.140625" style="47" customWidth="1"/>
    <col min="727" max="727" width="12.28515625" style="47" customWidth="1"/>
    <col min="728" max="728" width="12.140625" style="47" customWidth="1"/>
    <col min="729" max="729" width="12.5703125" style="47" customWidth="1"/>
    <col min="730" max="946" width="9.140625" style="47"/>
    <col min="947" max="947" width="25.42578125" style="47" customWidth="1"/>
    <col min="948" max="948" width="56.28515625" style="47" customWidth="1"/>
    <col min="949" max="949" width="14" style="47" customWidth="1"/>
    <col min="950" max="951" width="14.5703125" style="47" customWidth="1"/>
    <col min="952" max="952" width="14.140625" style="47" customWidth="1"/>
    <col min="953" max="953" width="15.140625" style="47" customWidth="1"/>
    <col min="954" max="954" width="13.85546875" style="47" customWidth="1"/>
    <col min="955" max="956" width="14.7109375" style="47" customWidth="1"/>
    <col min="957" max="957" width="12.85546875" style="47" customWidth="1"/>
    <col min="958" max="958" width="13.5703125" style="47" customWidth="1"/>
    <col min="959" max="959" width="12.7109375" style="47" customWidth="1"/>
    <col min="960" max="960" width="13.42578125" style="47" customWidth="1"/>
    <col min="961" max="961" width="13.140625" style="47" customWidth="1"/>
    <col min="962" max="962" width="14.7109375" style="47" customWidth="1"/>
    <col min="963" max="963" width="14.5703125" style="47" customWidth="1"/>
    <col min="964" max="964" width="13" style="47" customWidth="1"/>
    <col min="965" max="965" width="15" style="47" customWidth="1"/>
    <col min="966" max="967" width="12.140625" style="47" customWidth="1"/>
    <col min="968" max="968" width="12" style="47" customWidth="1"/>
    <col min="969" max="969" width="13.5703125" style="47" customWidth="1"/>
    <col min="970" max="970" width="14" style="47" customWidth="1"/>
    <col min="971" max="971" width="12.28515625" style="47" customWidth="1"/>
    <col min="972" max="972" width="14.140625" style="47" customWidth="1"/>
    <col min="973" max="973" width="13" style="47" customWidth="1"/>
    <col min="974" max="974" width="13.5703125" style="47" customWidth="1"/>
    <col min="975" max="975" width="12.42578125" style="47" customWidth="1"/>
    <col min="976" max="976" width="12.5703125" style="47" customWidth="1"/>
    <col min="977" max="977" width="11.7109375" style="47" customWidth="1"/>
    <col min="978" max="978" width="13.7109375" style="47" customWidth="1"/>
    <col min="979" max="979" width="13.28515625" style="47" customWidth="1"/>
    <col min="980" max="980" width="13.140625" style="47" customWidth="1"/>
    <col min="981" max="981" width="12" style="47" customWidth="1"/>
    <col min="982" max="982" width="12.140625" style="47" customWidth="1"/>
    <col min="983" max="983" width="12.28515625" style="47" customWidth="1"/>
    <col min="984" max="984" width="12.140625" style="47" customWidth="1"/>
    <col min="985" max="985" width="12.5703125" style="47" customWidth="1"/>
    <col min="986" max="1202" width="9.140625" style="47"/>
    <col min="1203" max="1203" width="25.42578125" style="47" customWidth="1"/>
    <col min="1204" max="1204" width="56.28515625" style="47" customWidth="1"/>
    <col min="1205" max="1205" width="14" style="47" customWidth="1"/>
    <col min="1206" max="1207" width="14.5703125" style="47" customWidth="1"/>
    <col min="1208" max="1208" width="14.140625" style="47" customWidth="1"/>
    <col min="1209" max="1209" width="15.140625" style="47" customWidth="1"/>
    <col min="1210" max="1210" width="13.85546875" style="47" customWidth="1"/>
    <col min="1211" max="1212" width="14.7109375" style="47" customWidth="1"/>
    <col min="1213" max="1213" width="12.85546875" style="47" customWidth="1"/>
    <col min="1214" max="1214" width="13.5703125" style="47" customWidth="1"/>
    <col min="1215" max="1215" width="12.7109375" style="47" customWidth="1"/>
    <col min="1216" max="1216" width="13.42578125" style="47" customWidth="1"/>
    <col min="1217" max="1217" width="13.140625" style="47" customWidth="1"/>
    <col min="1218" max="1218" width="14.7109375" style="47" customWidth="1"/>
    <col min="1219" max="1219" width="14.5703125" style="47" customWidth="1"/>
    <col min="1220" max="1220" width="13" style="47" customWidth="1"/>
    <col min="1221" max="1221" width="15" style="47" customWidth="1"/>
    <col min="1222" max="1223" width="12.140625" style="47" customWidth="1"/>
    <col min="1224" max="1224" width="12" style="47" customWidth="1"/>
    <col min="1225" max="1225" width="13.5703125" style="47" customWidth="1"/>
    <col min="1226" max="1226" width="14" style="47" customWidth="1"/>
    <col min="1227" max="1227" width="12.28515625" style="47" customWidth="1"/>
    <col min="1228" max="1228" width="14.140625" style="47" customWidth="1"/>
    <col min="1229" max="1229" width="13" style="47" customWidth="1"/>
    <col min="1230" max="1230" width="13.5703125" style="47" customWidth="1"/>
    <col min="1231" max="1231" width="12.42578125" style="47" customWidth="1"/>
    <col min="1232" max="1232" width="12.5703125" style="47" customWidth="1"/>
    <col min="1233" max="1233" width="11.7109375" style="47" customWidth="1"/>
    <col min="1234" max="1234" width="13.7109375" style="47" customWidth="1"/>
    <col min="1235" max="1235" width="13.28515625" style="47" customWidth="1"/>
    <col min="1236" max="1236" width="13.140625" style="47" customWidth="1"/>
    <col min="1237" max="1237" width="12" style="47" customWidth="1"/>
    <col min="1238" max="1238" width="12.140625" style="47" customWidth="1"/>
    <col min="1239" max="1239" width="12.28515625" style="47" customWidth="1"/>
    <col min="1240" max="1240" width="12.140625" style="47" customWidth="1"/>
    <col min="1241" max="1241" width="12.5703125" style="47" customWidth="1"/>
    <col min="1242" max="1458" width="9.140625" style="47"/>
    <col min="1459" max="1459" width="25.42578125" style="47" customWidth="1"/>
    <col min="1460" max="1460" width="56.28515625" style="47" customWidth="1"/>
    <col min="1461" max="1461" width="14" style="47" customWidth="1"/>
    <col min="1462" max="1463" width="14.5703125" style="47" customWidth="1"/>
    <col min="1464" max="1464" width="14.140625" style="47" customWidth="1"/>
    <col min="1465" max="1465" width="15.140625" style="47" customWidth="1"/>
    <col min="1466" max="1466" width="13.85546875" style="47" customWidth="1"/>
    <col min="1467" max="1468" width="14.7109375" style="47" customWidth="1"/>
    <col min="1469" max="1469" width="12.85546875" style="47" customWidth="1"/>
    <col min="1470" max="1470" width="13.5703125" style="47" customWidth="1"/>
    <col min="1471" max="1471" width="12.7109375" style="47" customWidth="1"/>
    <col min="1472" max="1472" width="13.42578125" style="47" customWidth="1"/>
    <col min="1473" max="1473" width="13.140625" style="47" customWidth="1"/>
    <col min="1474" max="1474" width="14.7109375" style="47" customWidth="1"/>
    <col min="1475" max="1475" width="14.5703125" style="47" customWidth="1"/>
    <col min="1476" max="1476" width="13" style="47" customWidth="1"/>
    <col min="1477" max="1477" width="15" style="47" customWidth="1"/>
    <col min="1478" max="1479" width="12.140625" style="47" customWidth="1"/>
    <col min="1480" max="1480" width="12" style="47" customWidth="1"/>
    <col min="1481" max="1481" width="13.5703125" style="47" customWidth="1"/>
    <col min="1482" max="1482" width="14" style="47" customWidth="1"/>
    <col min="1483" max="1483" width="12.28515625" style="47" customWidth="1"/>
    <col min="1484" max="1484" width="14.140625" style="47" customWidth="1"/>
    <col min="1485" max="1485" width="13" style="47" customWidth="1"/>
    <col min="1486" max="1486" width="13.5703125" style="47" customWidth="1"/>
    <col min="1487" max="1487" width="12.42578125" style="47" customWidth="1"/>
    <col min="1488" max="1488" width="12.5703125" style="47" customWidth="1"/>
    <col min="1489" max="1489" width="11.7109375" style="47" customWidth="1"/>
    <col min="1490" max="1490" width="13.7109375" style="47" customWidth="1"/>
    <col min="1491" max="1491" width="13.28515625" style="47" customWidth="1"/>
    <col min="1492" max="1492" width="13.140625" style="47" customWidth="1"/>
    <col min="1493" max="1493" width="12" style="47" customWidth="1"/>
    <col min="1494" max="1494" width="12.140625" style="47" customWidth="1"/>
    <col min="1495" max="1495" width="12.28515625" style="47" customWidth="1"/>
    <col min="1496" max="1496" width="12.140625" style="47" customWidth="1"/>
    <col min="1497" max="1497" width="12.5703125" style="47" customWidth="1"/>
    <col min="1498" max="1714" width="9.140625" style="47"/>
    <col min="1715" max="1715" width="25.42578125" style="47" customWidth="1"/>
    <col min="1716" max="1716" width="56.28515625" style="47" customWidth="1"/>
    <col min="1717" max="1717" width="14" style="47" customWidth="1"/>
    <col min="1718" max="1719" width="14.5703125" style="47" customWidth="1"/>
    <col min="1720" max="1720" width="14.140625" style="47" customWidth="1"/>
    <col min="1721" max="1721" width="15.140625" style="47" customWidth="1"/>
    <col min="1722" max="1722" width="13.85546875" style="47" customWidth="1"/>
    <col min="1723" max="1724" width="14.7109375" style="47" customWidth="1"/>
    <col min="1725" max="1725" width="12.85546875" style="47" customWidth="1"/>
    <col min="1726" max="1726" width="13.5703125" style="47" customWidth="1"/>
    <col min="1727" max="1727" width="12.7109375" style="47" customWidth="1"/>
    <col min="1728" max="1728" width="13.42578125" style="47" customWidth="1"/>
    <col min="1729" max="1729" width="13.140625" style="47" customWidth="1"/>
    <col min="1730" max="1730" width="14.7109375" style="47" customWidth="1"/>
    <col min="1731" max="1731" width="14.5703125" style="47" customWidth="1"/>
    <col min="1732" max="1732" width="13" style="47" customWidth="1"/>
    <col min="1733" max="1733" width="15" style="47" customWidth="1"/>
    <col min="1734" max="1735" width="12.140625" style="47" customWidth="1"/>
    <col min="1736" max="1736" width="12" style="47" customWidth="1"/>
    <col min="1737" max="1737" width="13.5703125" style="47" customWidth="1"/>
    <col min="1738" max="1738" width="14" style="47" customWidth="1"/>
    <col min="1739" max="1739" width="12.28515625" style="47" customWidth="1"/>
    <col min="1740" max="1740" width="14.140625" style="47" customWidth="1"/>
    <col min="1741" max="1741" width="13" style="47" customWidth="1"/>
    <col min="1742" max="1742" width="13.5703125" style="47" customWidth="1"/>
    <col min="1743" max="1743" width="12.42578125" style="47" customWidth="1"/>
    <col min="1744" max="1744" width="12.5703125" style="47" customWidth="1"/>
    <col min="1745" max="1745" width="11.7109375" style="47" customWidth="1"/>
    <col min="1746" max="1746" width="13.7109375" style="47" customWidth="1"/>
    <col min="1747" max="1747" width="13.28515625" style="47" customWidth="1"/>
    <col min="1748" max="1748" width="13.140625" style="47" customWidth="1"/>
    <col min="1749" max="1749" width="12" style="47" customWidth="1"/>
    <col min="1750" max="1750" width="12.140625" style="47" customWidth="1"/>
    <col min="1751" max="1751" width="12.28515625" style="47" customWidth="1"/>
    <col min="1752" max="1752" width="12.140625" style="47" customWidth="1"/>
    <col min="1753" max="1753" width="12.5703125" style="47" customWidth="1"/>
    <col min="1754" max="1970" width="9.140625" style="47"/>
    <col min="1971" max="1971" width="25.42578125" style="47" customWidth="1"/>
    <col min="1972" max="1972" width="56.28515625" style="47" customWidth="1"/>
    <col min="1973" max="1973" width="14" style="47" customWidth="1"/>
    <col min="1974" max="1975" width="14.5703125" style="47" customWidth="1"/>
    <col min="1976" max="1976" width="14.140625" style="47" customWidth="1"/>
    <col min="1977" max="1977" width="15.140625" style="47" customWidth="1"/>
    <col min="1978" max="1978" width="13.85546875" style="47" customWidth="1"/>
    <col min="1979" max="1980" width="14.7109375" style="47" customWidth="1"/>
    <col min="1981" max="1981" width="12.85546875" style="47" customWidth="1"/>
    <col min="1982" max="1982" width="13.5703125" style="47" customWidth="1"/>
    <col min="1983" max="1983" width="12.7109375" style="47" customWidth="1"/>
    <col min="1984" max="1984" width="13.42578125" style="47" customWidth="1"/>
    <col min="1985" max="1985" width="13.140625" style="47" customWidth="1"/>
    <col min="1986" max="1986" width="14.7109375" style="47" customWidth="1"/>
    <col min="1987" max="1987" width="14.5703125" style="47" customWidth="1"/>
    <col min="1988" max="1988" width="13" style="47" customWidth="1"/>
    <col min="1989" max="1989" width="15" style="47" customWidth="1"/>
    <col min="1990" max="1991" width="12.140625" style="47" customWidth="1"/>
    <col min="1992" max="1992" width="12" style="47" customWidth="1"/>
    <col min="1993" max="1993" width="13.5703125" style="47" customWidth="1"/>
    <col min="1994" max="1994" width="14" style="47" customWidth="1"/>
    <col min="1995" max="1995" width="12.28515625" style="47" customWidth="1"/>
    <col min="1996" max="1996" width="14.140625" style="47" customWidth="1"/>
    <col min="1997" max="1997" width="13" style="47" customWidth="1"/>
    <col min="1998" max="1998" width="13.5703125" style="47" customWidth="1"/>
    <col min="1999" max="1999" width="12.42578125" style="47" customWidth="1"/>
    <col min="2000" max="2000" width="12.5703125" style="47" customWidth="1"/>
    <col min="2001" max="2001" width="11.7109375" style="47" customWidth="1"/>
    <col min="2002" max="2002" width="13.7109375" style="47" customWidth="1"/>
    <col min="2003" max="2003" width="13.28515625" style="47" customWidth="1"/>
    <col min="2004" max="2004" width="13.140625" style="47" customWidth="1"/>
    <col min="2005" max="2005" width="12" style="47" customWidth="1"/>
    <col min="2006" max="2006" width="12.140625" style="47" customWidth="1"/>
    <col min="2007" max="2007" width="12.28515625" style="47" customWidth="1"/>
    <col min="2008" max="2008" width="12.140625" style="47" customWidth="1"/>
    <col min="2009" max="2009" width="12.5703125" style="47" customWidth="1"/>
    <col min="2010" max="2226" width="9.140625" style="47"/>
    <col min="2227" max="2227" width="25.42578125" style="47" customWidth="1"/>
    <col min="2228" max="2228" width="56.28515625" style="47" customWidth="1"/>
    <col min="2229" max="2229" width="14" style="47" customWidth="1"/>
    <col min="2230" max="2231" width="14.5703125" style="47" customWidth="1"/>
    <col min="2232" max="2232" width="14.140625" style="47" customWidth="1"/>
    <col min="2233" max="2233" width="15.140625" style="47" customWidth="1"/>
    <col min="2234" max="2234" width="13.85546875" style="47" customWidth="1"/>
    <col min="2235" max="2236" width="14.7109375" style="47" customWidth="1"/>
    <col min="2237" max="2237" width="12.85546875" style="47" customWidth="1"/>
    <col min="2238" max="2238" width="13.5703125" style="47" customWidth="1"/>
    <col min="2239" max="2239" width="12.7109375" style="47" customWidth="1"/>
    <col min="2240" max="2240" width="13.42578125" style="47" customWidth="1"/>
    <col min="2241" max="2241" width="13.140625" style="47" customWidth="1"/>
    <col min="2242" max="2242" width="14.7109375" style="47" customWidth="1"/>
    <col min="2243" max="2243" width="14.5703125" style="47" customWidth="1"/>
    <col min="2244" max="2244" width="13" style="47" customWidth="1"/>
    <col min="2245" max="2245" width="15" style="47" customWidth="1"/>
    <col min="2246" max="2247" width="12.140625" style="47" customWidth="1"/>
    <col min="2248" max="2248" width="12" style="47" customWidth="1"/>
    <col min="2249" max="2249" width="13.5703125" style="47" customWidth="1"/>
    <col min="2250" max="2250" width="14" style="47" customWidth="1"/>
    <col min="2251" max="2251" width="12.28515625" style="47" customWidth="1"/>
    <col min="2252" max="2252" width="14.140625" style="47" customWidth="1"/>
    <col min="2253" max="2253" width="13" style="47" customWidth="1"/>
    <col min="2254" max="2254" width="13.5703125" style="47" customWidth="1"/>
    <col min="2255" max="2255" width="12.42578125" style="47" customWidth="1"/>
    <col min="2256" max="2256" width="12.5703125" style="47" customWidth="1"/>
    <col min="2257" max="2257" width="11.7109375" style="47" customWidth="1"/>
    <col min="2258" max="2258" width="13.7109375" style="47" customWidth="1"/>
    <col min="2259" max="2259" width="13.28515625" style="47" customWidth="1"/>
    <col min="2260" max="2260" width="13.140625" style="47" customWidth="1"/>
    <col min="2261" max="2261" width="12" style="47" customWidth="1"/>
    <col min="2262" max="2262" width="12.140625" style="47" customWidth="1"/>
    <col min="2263" max="2263" width="12.28515625" style="47" customWidth="1"/>
    <col min="2264" max="2264" width="12.140625" style="47" customWidth="1"/>
    <col min="2265" max="2265" width="12.5703125" style="47" customWidth="1"/>
    <col min="2266" max="2482" width="9.140625" style="47"/>
    <col min="2483" max="2483" width="25.42578125" style="47" customWidth="1"/>
    <col min="2484" max="2484" width="56.28515625" style="47" customWidth="1"/>
    <col min="2485" max="2485" width="14" style="47" customWidth="1"/>
    <col min="2486" max="2487" width="14.5703125" style="47" customWidth="1"/>
    <col min="2488" max="2488" width="14.140625" style="47" customWidth="1"/>
    <col min="2489" max="2489" width="15.140625" style="47" customWidth="1"/>
    <col min="2490" max="2490" width="13.85546875" style="47" customWidth="1"/>
    <col min="2491" max="2492" width="14.7109375" style="47" customWidth="1"/>
    <col min="2493" max="2493" width="12.85546875" style="47" customWidth="1"/>
    <col min="2494" max="2494" width="13.5703125" style="47" customWidth="1"/>
    <col min="2495" max="2495" width="12.7109375" style="47" customWidth="1"/>
    <col min="2496" max="2496" width="13.42578125" style="47" customWidth="1"/>
    <col min="2497" max="2497" width="13.140625" style="47" customWidth="1"/>
    <col min="2498" max="2498" width="14.7109375" style="47" customWidth="1"/>
    <col min="2499" max="2499" width="14.5703125" style="47" customWidth="1"/>
    <col min="2500" max="2500" width="13" style="47" customWidth="1"/>
    <col min="2501" max="2501" width="15" style="47" customWidth="1"/>
    <col min="2502" max="2503" width="12.140625" style="47" customWidth="1"/>
    <col min="2504" max="2504" width="12" style="47" customWidth="1"/>
    <col min="2505" max="2505" width="13.5703125" style="47" customWidth="1"/>
    <col min="2506" max="2506" width="14" style="47" customWidth="1"/>
    <col min="2507" max="2507" width="12.28515625" style="47" customWidth="1"/>
    <col min="2508" max="2508" width="14.140625" style="47" customWidth="1"/>
    <col min="2509" max="2509" width="13" style="47" customWidth="1"/>
    <col min="2510" max="2510" width="13.5703125" style="47" customWidth="1"/>
    <col min="2511" max="2511" width="12.42578125" style="47" customWidth="1"/>
    <col min="2512" max="2512" width="12.5703125" style="47" customWidth="1"/>
    <col min="2513" max="2513" width="11.7109375" style="47" customWidth="1"/>
    <col min="2514" max="2514" width="13.7109375" style="47" customWidth="1"/>
    <col min="2515" max="2515" width="13.28515625" style="47" customWidth="1"/>
    <col min="2516" max="2516" width="13.140625" style="47" customWidth="1"/>
    <col min="2517" max="2517" width="12" style="47" customWidth="1"/>
    <col min="2518" max="2518" width="12.140625" style="47" customWidth="1"/>
    <col min="2519" max="2519" width="12.28515625" style="47" customWidth="1"/>
    <col min="2520" max="2520" width="12.140625" style="47" customWidth="1"/>
    <col min="2521" max="2521" width="12.5703125" style="47" customWidth="1"/>
    <col min="2522" max="2738" width="9.140625" style="47"/>
    <col min="2739" max="2739" width="25.42578125" style="47" customWidth="1"/>
    <col min="2740" max="2740" width="56.28515625" style="47" customWidth="1"/>
    <col min="2741" max="2741" width="14" style="47" customWidth="1"/>
    <col min="2742" max="2743" width="14.5703125" style="47" customWidth="1"/>
    <col min="2744" max="2744" width="14.140625" style="47" customWidth="1"/>
    <col min="2745" max="2745" width="15.140625" style="47" customWidth="1"/>
    <col min="2746" max="2746" width="13.85546875" style="47" customWidth="1"/>
    <col min="2747" max="2748" width="14.7109375" style="47" customWidth="1"/>
    <col min="2749" max="2749" width="12.85546875" style="47" customWidth="1"/>
    <col min="2750" max="2750" width="13.5703125" style="47" customWidth="1"/>
    <col min="2751" max="2751" width="12.7109375" style="47" customWidth="1"/>
    <col min="2752" max="2752" width="13.42578125" style="47" customWidth="1"/>
    <col min="2753" max="2753" width="13.140625" style="47" customWidth="1"/>
    <col min="2754" max="2754" width="14.7109375" style="47" customWidth="1"/>
    <col min="2755" max="2755" width="14.5703125" style="47" customWidth="1"/>
    <col min="2756" max="2756" width="13" style="47" customWidth="1"/>
    <col min="2757" max="2757" width="15" style="47" customWidth="1"/>
    <col min="2758" max="2759" width="12.140625" style="47" customWidth="1"/>
    <col min="2760" max="2760" width="12" style="47" customWidth="1"/>
    <col min="2761" max="2761" width="13.5703125" style="47" customWidth="1"/>
    <col min="2762" max="2762" width="14" style="47" customWidth="1"/>
    <col min="2763" max="2763" width="12.28515625" style="47" customWidth="1"/>
    <col min="2764" max="2764" width="14.140625" style="47" customWidth="1"/>
    <col min="2765" max="2765" width="13" style="47" customWidth="1"/>
    <col min="2766" max="2766" width="13.5703125" style="47" customWidth="1"/>
    <col min="2767" max="2767" width="12.42578125" style="47" customWidth="1"/>
    <col min="2768" max="2768" width="12.5703125" style="47" customWidth="1"/>
    <col min="2769" max="2769" width="11.7109375" style="47" customWidth="1"/>
    <col min="2770" max="2770" width="13.7109375" style="47" customWidth="1"/>
    <col min="2771" max="2771" width="13.28515625" style="47" customWidth="1"/>
    <col min="2772" max="2772" width="13.140625" style="47" customWidth="1"/>
    <col min="2773" max="2773" width="12" style="47" customWidth="1"/>
    <col min="2774" max="2774" width="12.140625" style="47" customWidth="1"/>
    <col min="2775" max="2775" width="12.28515625" style="47" customWidth="1"/>
    <col min="2776" max="2776" width="12.140625" style="47" customWidth="1"/>
    <col min="2777" max="2777" width="12.5703125" style="47" customWidth="1"/>
    <col min="2778" max="2994" width="9.140625" style="47"/>
    <col min="2995" max="2995" width="25.42578125" style="47" customWidth="1"/>
    <col min="2996" max="2996" width="56.28515625" style="47" customWidth="1"/>
    <col min="2997" max="2997" width="14" style="47" customWidth="1"/>
    <col min="2998" max="2999" width="14.5703125" style="47" customWidth="1"/>
    <col min="3000" max="3000" width="14.140625" style="47" customWidth="1"/>
    <col min="3001" max="3001" width="15.140625" style="47" customWidth="1"/>
    <col min="3002" max="3002" width="13.85546875" style="47" customWidth="1"/>
    <col min="3003" max="3004" width="14.7109375" style="47" customWidth="1"/>
    <col min="3005" max="3005" width="12.85546875" style="47" customWidth="1"/>
    <col min="3006" max="3006" width="13.5703125" style="47" customWidth="1"/>
    <col min="3007" max="3007" width="12.7109375" style="47" customWidth="1"/>
    <col min="3008" max="3008" width="13.42578125" style="47" customWidth="1"/>
    <col min="3009" max="3009" width="13.140625" style="47" customWidth="1"/>
    <col min="3010" max="3010" width="14.7109375" style="47" customWidth="1"/>
    <col min="3011" max="3011" width="14.5703125" style="47" customWidth="1"/>
    <col min="3012" max="3012" width="13" style="47" customWidth="1"/>
    <col min="3013" max="3013" width="15" style="47" customWidth="1"/>
    <col min="3014" max="3015" width="12.140625" style="47" customWidth="1"/>
    <col min="3016" max="3016" width="12" style="47" customWidth="1"/>
    <col min="3017" max="3017" width="13.5703125" style="47" customWidth="1"/>
    <col min="3018" max="3018" width="14" style="47" customWidth="1"/>
    <col min="3019" max="3019" width="12.28515625" style="47" customWidth="1"/>
    <col min="3020" max="3020" width="14.140625" style="47" customWidth="1"/>
    <col min="3021" max="3021" width="13" style="47" customWidth="1"/>
    <col min="3022" max="3022" width="13.5703125" style="47" customWidth="1"/>
    <col min="3023" max="3023" width="12.42578125" style="47" customWidth="1"/>
    <col min="3024" max="3024" width="12.5703125" style="47" customWidth="1"/>
    <col min="3025" max="3025" width="11.7109375" style="47" customWidth="1"/>
    <col min="3026" max="3026" width="13.7109375" style="47" customWidth="1"/>
    <col min="3027" max="3027" width="13.28515625" style="47" customWidth="1"/>
    <col min="3028" max="3028" width="13.140625" style="47" customWidth="1"/>
    <col min="3029" max="3029" width="12" style="47" customWidth="1"/>
    <col min="3030" max="3030" width="12.140625" style="47" customWidth="1"/>
    <col min="3031" max="3031" width="12.28515625" style="47" customWidth="1"/>
    <col min="3032" max="3032" width="12.140625" style="47" customWidth="1"/>
    <col min="3033" max="3033" width="12.5703125" style="47" customWidth="1"/>
    <col min="3034" max="3250" width="9.140625" style="47"/>
    <col min="3251" max="3251" width="25.42578125" style="47" customWidth="1"/>
    <col min="3252" max="3252" width="56.28515625" style="47" customWidth="1"/>
    <col min="3253" max="3253" width="14" style="47" customWidth="1"/>
    <col min="3254" max="3255" width="14.5703125" style="47" customWidth="1"/>
    <col min="3256" max="3256" width="14.140625" style="47" customWidth="1"/>
    <col min="3257" max="3257" width="15.140625" style="47" customWidth="1"/>
    <col min="3258" max="3258" width="13.85546875" style="47" customWidth="1"/>
    <col min="3259" max="3260" width="14.7109375" style="47" customWidth="1"/>
    <col min="3261" max="3261" width="12.85546875" style="47" customWidth="1"/>
    <col min="3262" max="3262" width="13.5703125" style="47" customWidth="1"/>
    <col min="3263" max="3263" width="12.7109375" style="47" customWidth="1"/>
    <col min="3264" max="3264" width="13.42578125" style="47" customWidth="1"/>
    <col min="3265" max="3265" width="13.140625" style="47" customWidth="1"/>
    <col min="3266" max="3266" width="14.7109375" style="47" customWidth="1"/>
    <col min="3267" max="3267" width="14.5703125" style="47" customWidth="1"/>
    <col min="3268" max="3268" width="13" style="47" customWidth="1"/>
    <col min="3269" max="3269" width="15" style="47" customWidth="1"/>
    <col min="3270" max="3271" width="12.140625" style="47" customWidth="1"/>
    <col min="3272" max="3272" width="12" style="47" customWidth="1"/>
    <col min="3273" max="3273" width="13.5703125" style="47" customWidth="1"/>
    <col min="3274" max="3274" width="14" style="47" customWidth="1"/>
    <col min="3275" max="3275" width="12.28515625" style="47" customWidth="1"/>
    <col min="3276" max="3276" width="14.140625" style="47" customWidth="1"/>
    <col min="3277" max="3277" width="13" style="47" customWidth="1"/>
    <col min="3278" max="3278" width="13.5703125" style="47" customWidth="1"/>
    <col min="3279" max="3279" width="12.42578125" style="47" customWidth="1"/>
    <col min="3280" max="3280" width="12.5703125" style="47" customWidth="1"/>
    <col min="3281" max="3281" width="11.7109375" style="47" customWidth="1"/>
    <col min="3282" max="3282" width="13.7109375" style="47" customWidth="1"/>
    <col min="3283" max="3283" width="13.28515625" style="47" customWidth="1"/>
    <col min="3284" max="3284" width="13.140625" style="47" customWidth="1"/>
    <col min="3285" max="3285" width="12" style="47" customWidth="1"/>
    <col min="3286" max="3286" width="12.140625" style="47" customWidth="1"/>
    <col min="3287" max="3287" width="12.28515625" style="47" customWidth="1"/>
    <col min="3288" max="3288" width="12.140625" style="47" customWidth="1"/>
    <col min="3289" max="3289" width="12.5703125" style="47" customWidth="1"/>
    <col min="3290" max="3506" width="9.140625" style="47"/>
    <col min="3507" max="3507" width="25.42578125" style="47" customWidth="1"/>
    <col min="3508" max="3508" width="56.28515625" style="47" customWidth="1"/>
    <col min="3509" max="3509" width="14" style="47" customWidth="1"/>
    <col min="3510" max="3511" width="14.5703125" style="47" customWidth="1"/>
    <col min="3512" max="3512" width="14.140625" style="47" customWidth="1"/>
    <col min="3513" max="3513" width="15.140625" style="47" customWidth="1"/>
    <col min="3514" max="3514" width="13.85546875" style="47" customWidth="1"/>
    <col min="3515" max="3516" width="14.7109375" style="47" customWidth="1"/>
    <col min="3517" max="3517" width="12.85546875" style="47" customWidth="1"/>
    <col min="3518" max="3518" width="13.5703125" style="47" customWidth="1"/>
    <col min="3519" max="3519" width="12.7109375" style="47" customWidth="1"/>
    <col min="3520" max="3520" width="13.42578125" style="47" customWidth="1"/>
    <col min="3521" max="3521" width="13.140625" style="47" customWidth="1"/>
    <col min="3522" max="3522" width="14.7109375" style="47" customWidth="1"/>
    <col min="3523" max="3523" width="14.5703125" style="47" customWidth="1"/>
    <col min="3524" max="3524" width="13" style="47" customWidth="1"/>
    <col min="3525" max="3525" width="15" style="47" customWidth="1"/>
    <col min="3526" max="3527" width="12.140625" style="47" customWidth="1"/>
    <col min="3528" max="3528" width="12" style="47" customWidth="1"/>
    <col min="3529" max="3529" width="13.5703125" style="47" customWidth="1"/>
    <col min="3530" max="3530" width="14" style="47" customWidth="1"/>
    <col min="3531" max="3531" width="12.28515625" style="47" customWidth="1"/>
    <col min="3532" max="3532" width="14.140625" style="47" customWidth="1"/>
    <col min="3533" max="3533" width="13" style="47" customWidth="1"/>
    <col min="3534" max="3534" width="13.5703125" style="47" customWidth="1"/>
    <col min="3535" max="3535" width="12.42578125" style="47" customWidth="1"/>
    <col min="3536" max="3536" width="12.5703125" style="47" customWidth="1"/>
    <col min="3537" max="3537" width="11.7109375" style="47" customWidth="1"/>
    <col min="3538" max="3538" width="13.7109375" style="47" customWidth="1"/>
    <col min="3539" max="3539" width="13.28515625" style="47" customWidth="1"/>
    <col min="3540" max="3540" width="13.140625" style="47" customWidth="1"/>
    <col min="3541" max="3541" width="12" style="47" customWidth="1"/>
    <col min="3542" max="3542" width="12.140625" style="47" customWidth="1"/>
    <col min="3543" max="3543" width="12.28515625" style="47" customWidth="1"/>
    <col min="3544" max="3544" width="12.140625" style="47" customWidth="1"/>
    <col min="3545" max="3545" width="12.5703125" style="47" customWidth="1"/>
    <col min="3546" max="3762" width="9.140625" style="47"/>
    <col min="3763" max="3763" width="25.42578125" style="47" customWidth="1"/>
    <col min="3764" max="3764" width="56.28515625" style="47" customWidth="1"/>
    <col min="3765" max="3765" width="14" style="47" customWidth="1"/>
    <col min="3766" max="3767" width="14.5703125" style="47" customWidth="1"/>
    <col min="3768" max="3768" width="14.140625" style="47" customWidth="1"/>
    <col min="3769" max="3769" width="15.140625" style="47" customWidth="1"/>
    <col min="3770" max="3770" width="13.85546875" style="47" customWidth="1"/>
    <col min="3771" max="3772" width="14.7109375" style="47" customWidth="1"/>
    <col min="3773" max="3773" width="12.85546875" style="47" customWidth="1"/>
    <col min="3774" max="3774" width="13.5703125" style="47" customWidth="1"/>
    <col min="3775" max="3775" width="12.7109375" style="47" customWidth="1"/>
    <col min="3776" max="3776" width="13.42578125" style="47" customWidth="1"/>
    <col min="3777" max="3777" width="13.140625" style="47" customWidth="1"/>
    <col min="3778" max="3778" width="14.7109375" style="47" customWidth="1"/>
    <col min="3779" max="3779" width="14.5703125" style="47" customWidth="1"/>
    <col min="3780" max="3780" width="13" style="47" customWidth="1"/>
    <col min="3781" max="3781" width="15" style="47" customWidth="1"/>
    <col min="3782" max="3783" width="12.140625" style="47" customWidth="1"/>
    <col min="3784" max="3784" width="12" style="47" customWidth="1"/>
    <col min="3785" max="3785" width="13.5703125" style="47" customWidth="1"/>
    <col min="3786" max="3786" width="14" style="47" customWidth="1"/>
    <col min="3787" max="3787" width="12.28515625" style="47" customWidth="1"/>
    <col min="3788" max="3788" width="14.140625" style="47" customWidth="1"/>
    <col min="3789" max="3789" width="13" style="47" customWidth="1"/>
    <col min="3790" max="3790" width="13.5703125" style="47" customWidth="1"/>
    <col min="3791" max="3791" width="12.42578125" style="47" customWidth="1"/>
    <col min="3792" max="3792" width="12.5703125" style="47" customWidth="1"/>
    <col min="3793" max="3793" width="11.7109375" style="47" customWidth="1"/>
    <col min="3794" max="3794" width="13.7109375" style="47" customWidth="1"/>
    <col min="3795" max="3795" width="13.28515625" style="47" customWidth="1"/>
    <col min="3796" max="3796" width="13.140625" style="47" customWidth="1"/>
    <col min="3797" max="3797" width="12" style="47" customWidth="1"/>
    <col min="3798" max="3798" width="12.140625" style="47" customWidth="1"/>
    <col min="3799" max="3799" width="12.28515625" style="47" customWidth="1"/>
    <col min="3800" max="3800" width="12.140625" style="47" customWidth="1"/>
    <col min="3801" max="3801" width="12.5703125" style="47" customWidth="1"/>
    <col min="3802" max="4018" width="9.140625" style="47"/>
    <col min="4019" max="4019" width="25.42578125" style="47" customWidth="1"/>
    <col min="4020" max="4020" width="56.28515625" style="47" customWidth="1"/>
    <col min="4021" max="4021" width="14" style="47" customWidth="1"/>
    <col min="4022" max="4023" width="14.5703125" style="47" customWidth="1"/>
    <col min="4024" max="4024" width="14.140625" style="47" customWidth="1"/>
    <col min="4025" max="4025" width="15.140625" style="47" customWidth="1"/>
    <col min="4026" max="4026" width="13.85546875" style="47" customWidth="1"/>
    <col min="4027" max="4028" width="14.7109375" style="47" customWidth="1"/>
    <col min="4029" max="4029" width="12.85546875" style="47" customWidth="1"/>
    <col min="4030" max="4030" width="13.5703125" style="47" customWidth="1"/>
    <col min="4031" max="4031" width="12.7109375" style="47" customWidth="1"/>
    <col min="4032" max="4032" width="13.42578125" style="47" customWidth="1"/>
    <col min="4033" max="4033" width="13.140625" style="47" customWidth="1"/>
    <col min="4034" max="4034" width="14.7109375" style="47" customWidth="1"/>
    <col min="4035" max="4035" width="14.5703125" style="47" customWidth="1"/>
    <col min="4036" max="4036" width="13" style="47" customWidth="1"/>
    <col min="4037" max="4037" width="15" style="47" customWidth="1"/>
    <col min="4038" max="4039" width="12.140625" style="47" customWidth="1"/>
    <col min="4040" max="4040" width="12" style="47" customWidth="1"/>
    <col min="4041" max="4041" width="13.5703125" style="47" customWidth="1"/>
    <col min="4042" max="4042" width="14" style="47" customWidth="1"/>
    <col min="4043" max="4043" width="12.28515625" style="47" customWidth="1"/>
    <col min="4044" max="4044" width="14.140625" style="47" customWidth="1"/>
    <col min="4045" max="4045" width="13" style="47" customWidth="1"/>
    <col min="4046" max="4046" width="13.5703125" style="47" customWidth="1"/>
    <col min="4047" max="4047" width="12.42578125" style="47" customWidth="1"/>
    <col min="4048" max="4048" width="12.5703125" style="47" customWidth="1"/>
    <col min="4049" max="4049" width="11.7109375" style="47" customWidth="1"/>
    <col min="4050" max="4050" width="13.7109375" style="47" customWidth="1"/>
    <col min="4051" max="4051" width="13.28515625" style="47" customWidth="1"/>
    <col min="4052" max="4052" width="13.140625" style="47" customWidth="1"/>
    <col min="4053" max="4053" width="12" style="47" customWidth="1"/>
    <col min="4054" max="4054" width="12.140625" style="47" customWidth="1"/>
    <col min="4055" max="4055" width="12.28515625" style="47" customWidth="1"/>
    <col min="4056" max="4056" width="12.140625" style="47" customWidth="1"/>
    <col min="4057" max="4057" width="12.5703125" style="47" customWidth="1"/>
    <col min="4058" max="4274" width="9.140625" style="47"/>
    <col min="4275" max="4275" width="25.42578125" style="47" customWidth="1"/>
    <col min="4276" max="4276" width="56.28515625" style="47" customWidth="1"/>
    <col min="4277" max="4277" width="14" style="47" customWidth="1"/>
    <col min="4278" max="4279" width="14.5703125" style="47" customWidth="1"/>
    <col min="4280" max="4280" width="14.140625" style="47" customWidth="1"/>
    <col min="4281" max="4281" width="15.140625" style="47" customWidth="1"/>
    <col min="4282" max="4282" width="13.85546875" style="47" customWidth="1"/>
    <col min="4283" max="4284" width="14.7109375" style="47" customWidth="1"/>
    <col min="4285" max="4285" width="12.85546875" style="47" customWidth="1"/>
    <col min="4286" max="4286" width="13.5703125" style="47" customWidth="1"/>
    <col min="4287" max="4287" width="12.7109375" style="47" customWidth="1"/>
    <col min="4288" max="4288" width="13.42578125" style="47" customWidth="1"/>
    <col min="4289" max="4289" width="13.140625" style="47" customWidth="1"/>
    <col min="4290" max="4290" width="14.7109375" style="47" customWidth="1"/>
    <col min="4291" max="4291" width="14.5703125" style="47" customWidth="1"/>
    <col min="4292" max="4292" width="13" style="47" customWidth="1"/>
    <col min="4293" max="4293" width="15" style="47" customWidth="1"/>
    <col min="4294" max="4295" width="12.140625" style="47" customWidth="1"/>
    <col min="4296" max="4296" width="12" style="47" customWidth="1"/>
    <col min="4297" max="4297" width="13.5703125" style="47" customWidth="1"/>
    <col min="4298" max="4298" width="14" style="47" customWidth="1"/>
    <col min="4299" max="4299" width="12.28515625" style="47" customWidth="1"/>
    <col min="4300" max="4300" width="14.140625" style="47" customWidth="1"/>
    <col min="4301" max="4301" width="13" style="47" customWidth="1"/>
    <col min="4302" max="4302" width="13.5703125" style="47" customWidth="1"/>
    <col min="4303" max="4303" width="12.42578125" style="47" customWidth="1"/>
    <col min="4304" max="4304" width="12.5703125" style="47" customWidth="1"/>
    <col min="4305" max="4305" width="11.7109375" style="47" customWidth="1"/>
    <col min="4306" max="4306" width="13.7109375" style="47" customWidth="1"/>
    <col min="4307" max="4307" width="13.28515625" style="47" customWidth="1"/>
    <col min="4308" max="4308" width="13.140625" style="47" customWidth="1"/>
    <col min="4309" max="4309" width="12" style="47" customWidth="1"/>
    <col min="4310" max="4310" width="12.140625" style="47" customWidth="1"/>
    <col min="4311" max="4311" width="12.28515625" style="47" customWidth="1"/>
    <col min="4312" max="4312" width="12.140625" style="47" customWidth="1"/>
    <col min="4313" max="4313" width="12.5703125" style="47" customWidth="1"/>
    <col min="4314" max="4530" width="9.140625" style="47"/>
    <col min="4531" max="4531" width="25.42578125" style="47" customWidth="1"/>
    <col min="4532" max="4532" width="56.28515625" style="47" customWidth="1"/>
    <col min="4533" max="4533" width="14" style="47" customWidth="1"/>
    <col min="4534" max="4535" width="14.5703125" style="47" customWidth="1"/>
    <col min="4536" max="4536" width="14.140625" style="47" customWidth="1"/>
    <col min="4537" max="4537" width="15.140625" style="47" customWidth="1"/>
    <col min="4538" max="4538" width="13.85546875" style="47" customWidth="1"/>
    <col min="4539" max="4540" width="14.7109375" style="47" customWidth="1"/>
    <col min="4541" max="4541" width="12.85546875" style="47" customWidth="1"/>
    <col min="4542" max="4542" width="13.5703125" style="47" customWidth="1"/>
    <col min="4543" max="4543" width="12.7109375" style="47" customWidth="1"/>
    <col min="4544" max="4544" width="13.42578125" style="47" customWidth="1"/>
    <col min="4545" max="4545" width="13.140625" style="47" customWidth="1"/>
    <col min="4546" max="4546" width="14.7109375" style="47" customWidth="1"/>
    <col min="4547" max="4547" width="14.5703125" style="47" customWidth="1"/>
    <col min="4548" max="4548" width="13" style="47" customWidth="1"/>
    <col min="4549" max="4549" width="15" style="47" customWidth="1"/>
    <col min="4550" max="4551" width="12.140625" style="47" customWidth="1"/>
    <col min="4552" max="4552" width="12" style="47" customWidth="1"/>
    <col min="4553" max="4553" width="13.5703125" style="47" customWidth="1"/>
    <col min="4554" max="4554" width="14" style="47" customWidth="1"/>
    <col min="4555" max="4555" width="12.28515625" style="47" customWidth="1"/>
    <col min="4556" max="4556" width="14.140625" style="47" customWidth="1"/>
    <col min="4557" max="4557" width="13" style="47" customWidth="1"/>
    <col min="4558" max="4558" width="13.5703125" style="47" customWidth="1"/>
    <col min="4559" max="4559" width="12.42578125" style="47" customWidth="1"/>
    <col min="4560" max="4560" width="12.5703125" style="47" customWidth="1"/>
    <col min="4561" max="4561" width="11.7109375" style="47" customWidth="1"/>
    <col min="4562" max="4562" width="13.7109375" style="47" customWidth="1"/>
    <col min="4563" max="4563" width="13.28515625" style="47" customWidth="1"/>
    <col min="4564" max="4564" width="13.140625" style="47" customWidth="1"/>
    <col min="4565" max="4565" width="12" style="47" customWidth="1"/>
    <col min="4566" max="4566" width="12.140625" style="47" customWidth="1"/>
    <col min="4567" max="4567" width="12.28515625" style="47" customWidth="1"/>
    <col min="4568" max="4568" width="12.140625" style="47" customWidth="1"/>
    <col min="4569" max="4569" width="12.5703125" style="47" customWidth="1"/>
    <col min="4570" max="4786" width="9.140625" style="47"/>
    <col min="4787" max="4787" width="25.42578125" style="47" customWidth="1"/>
    <col min="4788" max="4788" width="56.28515625" style="47" customWidth="1"/>
    <col min="4789" max="4789" width="14" style="47" customWidth="1"/>
    <col min="4790" max="4791" width="14.5703125" style="47" customWidth="1"/>
    <col min="4792" max="4792" width="14.140625" style="47" customWidth="1"/>
    <col min="4793" max="4793" width="15.140625" style="47" customWidth="1"/>
    <col min="4794" max="4794" width="13.85546875" style="47" customWidth="1"/>
    <col min="4795" max="4796" width="14.7109375" style="47" customWidth="1"/>
    <col min="4797" max="4797" width="12.85546875" style="47" customWidth="1"/>
    <col min="4798" max="4798" width="13.5703125" style="47" customWidth="1"/>
    <col min="4799" max="4799" width="12.7109375" style="47" customWidth="1"/>
    <col min="4800" max="4800" width="13.42578125" style="47" customWidth="1"/>
    <col min="4801" max="4801" width="13.140625" style="47" customWidth="1"/>
    <col min="4802" max="4802" width="14.7109375" style="47" customWidth="1"/>
    <col min="4803" max="4803" width="14.5703125" style="47" customWidth="1"/>
    <col min="4804" max="4804" width="13" style="47" customWidth="1"/>
    <col min="4805" max="4805" width="15" style="47" customWidth="1"/>
    <col min="4806" max="4807" width="12.140625" style="47" customWidth="1"/>
    <col min="4808" max="4808" width="12" style="47" customWidth="1"/>
    <col min="4809" max="4809" width="13.5703125" style="47" customWidth="1"/>
    <col min="4810" max="4810" width="14" style="47" customWidth="1"/>
    <col min="4811" max="4811" width="12.28515625" style="47" customWidth="1"/>
    <col min="4812" max="4812" width="14.140625" style="47" customWidth="1"/>
    <col min="4813" max="4813" width="13" style="47" customWidth="1"/>
    <col min="4814" max="4814" width="13.5703125" style="47" customWidth="1"/>
    <col min="4815" max="4815" width="12.42578125" style="47" customWidth="1"/>
    <col min="4816" max="4816" width="12.5703125" style="47" customWidth="1"/>
    <col min="4817" max="4817" width="11.7109375" style="47" customWidth="1"/>
    <col min="4818" max="4818" width="13.7109375" style="47" customWidth="1"/>
    <col min="4819" max="4819" width="13.28515625" style="47" customWidth="1"/>
    <col min="4820" max="4820" width="13.140625" style="47" customWidth="1"/>
    <col min="4821" max="4821" width="12" style="47" customWidth="1"/>
    <col min="4822" max="4822" width="12.140625" style="47" customWidth="1"/>
    <col min="4823" max="4823" width="12.28515625" style="47" customWidth="1"/>
    <col min="4824" max="4824" width="12.140625" style="47" customWidth="1"/>
    <col min="4825" max="4825" width="12.5703125" style="47" customWidth="1"/>
    <col min="4826" max="5042" width="9.140625" style="47"/>
    <col min="5043" max="5043" width="25.42578125" style="47" customWidth="1"/>
    <col min="5044" max="5044" width="56.28515625" style="47" customWidth="1"/>
    <col min="5045" max="5045" width="14" style="47" customWidth="1"/>
    <col min="5046" max="5047" width="14.5703125" style="47" customWidth="1"/>
    <col min="5048" max="5048" width="14.140625" style="47" customWidth="1"/>
    <col min="5049" max="5049" width="15.140625" style="47" customWidth="1"/>
    <col min="5050" max="5050" width="13.85546875" style="47" customWidth="1"/>
    <col min="5051" max="5052" width="14.7109375" style="47" customWidth="1"/>
    <col min="5053" max="5053" width="12.85546875" style="47" customWidth="1"/>
    <col min="5054" max="5054" width="13.5703125" style="47" customWidth="1"/>
    <col min="5055" max="5055" width="12.7109375" style="47" customWidth="1"/>
    <col min="5056" max="5056" width="13.42578125" style="47" customWidth="1"/>
    <col min="5057" max="5057" width="13.140625" style="47" customWidth="1"/>
    <col min="5058" max="5058" width="14.7109375" style="47" customWidth="1"/>
    <col min="5059" max="5059" width="14.5703125" style="47" customWidth="1"/>
    <col min="5060" max="5060" width="13" style="47" customWidth="1"/>
    <col min="5061" max="5061" width="15" style="47" customWidth="1"/>
    <col min="5062" max="5063" width="12.140625" style="47" customWidth="1"/>
    <col min="5064" max="5064" width="12" style="47" customWidth="1"/>
    <col min="5065" max="5065" width="13.5703125" style="47" customWidth="1"/>
    <col min="5066" max="5066" width="14" style="47" customWidth="1"/>
    <col min="5067" max="5067" width="12.28515625" style="47" customWidth="1"/>
    <col min="5068" max="5068" width="14.140625" style="47" customWidth="1"/>
    <col min="5069" max="5069" width="13" style="47" customWidth="1"/>
    <col min="5070" max="5070" width="13.5703125" style="47" customWidth="1"/>
    <col min="5071" max="5071" width="12.42578125" style="47" customWidth="1"/>
    <col min="5072" max="5072" width="12.5703125" style="47" customWidth="1"/>
    <col min="5073" max="5073" width="11.7109375" style="47" customWidth="1"/>
    <col min="5074" max="5074" width="13.7109375" style="47" customWidth="1"/>
    <col min="5075" max="5075" width="13.28515625" style="47" customWidth="1"/>
    <col min="5076" max="5076" width="13.140625" style="47" customWidth="1"/>
    <col min="5077" max="5077" width="12" style="47" customWidth="1"/>
    <col min="5078" max="5078" width="12.140625" style="47" customWidth="1"/>
    <col min="5079" max="5079" width="12.28515625" style="47" customWidth="1"/>
    <col min="5080" max="5080" width="12.140625" style="47" customWidth="1"/>
    <col min="5081" max="5081" width="12.5703125" style="47" customWidth="1"/>
    <col min="5082" max="5298" width="9.140625" style="47"/>
    <col min="5299" max="5299" width="25.42578125" style="47" customWidth="1"/>
    <col min="5300" max="5300" width="56.28515625" style="47" customWidth="1"/>
    <col min="5301" max="5301" width="14" style="47" customWidth="1"/>
    <col min="5302" max="5303" width="14.5703125" style="47" customWidth="1"/>
    <col min="5304" max="5304" width="14.140625" style="47" customWidth="1"/>
    <col min="5305" max="5305" width="15.140625" style="47" customWidth="1"/>
    <col min="5306" max="5306" width="13.85546875" style="47" customWidth="1"/>
    <col min="5307" max="5308" width="14.7109375" style="47" customWidth="1"/>
    <col min="5309" max="5309" width="12.85546875" style="47" customWidth="1"/>
    <col min="5310" max="5310" width="13.5703125" style="47" customWidth="1"/>
    <col min="5311" max="5311" width="12.7109375" style="47" customWidth="1"/>
    <col min="5312" max="5312" width="13.42578125" style="47" customWidth="1"/>
    <col min="5313" max="5313" width="13.140625" style="47" customWidth="1"/>
    <col min="5314" max="5314" width="14.7109375" style="47" customWidth="1"/>
    <col min="5315" max="5315" width="14.5703125" style="47" customWidth="1"/>
    <col min="5316" max="5316" width="13" style="47" customWidth="1"/>
    <col min="5317" max="5317" width="15" style="47" customWidth="1"/>
    <col min="5318" max="5319" width="12.140625" style="47" customWidth="1"/>
    <col min="5320" max="5320" width="12" style="47" customWidth="1"/>
    <col min="5321" max="5321" width="13.5703125" style="47" customWidth="1"/>
    <col min="5322" max="5322" width="14" style="47" customWidth="1"/>
    <col min="5323" max="5323" width="12.28515625" style="47" customWidth="1"/>
    <col min="5324" max="5324" width="14.140625" style="47" customWidth="1"/>
    <col min="5325" max="5325" width="13" style="47" customWidth="1"/>
    <col min="5326" max="5326" width="13.5703125" style="47" customWidth="1"/>
    <col min="5327" max="5327" width="12.42578125" style="47" customWidth="1"/>
    <col min="5328" max="5328" width="12.5703125" style="47" customWidth="1"/>
    <col min="5329" max="5329" width="11.7109375" style="47" customWidth="1"/>
    <col min="5330" max="5330" width="13.7109375" style="47" customWidth="1"/>
    <col min="5331" max="5331" width="13.28515625" style="47" customWidth="1"/>
    <col min="5332" max="5332" width="13.140625" style="47" customWidth="1"/>
    <col min="5333" max="5333" width="12" style="47" customWidth="1"/>
    <col min="5334" max="5334" width="12.140625" style="47" customWidth="1"/>
    <col min="5335" max="5335" width="12.28515625" style="47" customWidth="1"/>
    <col min="5336" max="5336" width="12.140625" style="47" customWidth="1"/>
    <col min="5337" max="5337" width="12.5703125" style="47" customWidth="1"/>
    <col min="5338" max="5554" width="9.140625" style="47"/>
    <col min="5555" max="5555" width="25.42578125" style="47" customWidth="1"/>
    <col min="5556" max="5556" width="56.28515625" style="47" customWidth="1"/>
    <col min="5557" max="5557" width="14" style="47" customWidth="1"/>
    <col min="5558" max="5559" width="14.5703125" style="47" customWidth="1"/>
    <col min="5560" max="5560" width="14.140625" style="47" customWidth="1"/>
    <col min="5561" max="5561" width="15.140625" style="47" customWidth="1"/>
    <col min="5562" max="5562" width="13.85546875" style="47" customWidth="1"/>
    <col min="5563" max="5564" width="14.7109375" style="47" customWidth="1"/>
    <col min="5565" max="5565" width="12.85546875" style="47" customWidth="1"/>
    <col min="5566" max="5566" width="13.5703125" style="47" customWidth="1"/>
    <col min="5567" max="5567" width="12.7109375" style="47" customWidth="1"/>
    <col min="5568" max="5568" width="13.42578125" style="47" customWidth="1"/>
    <col min="5569" max="5569" width="13.140625" style="47" customWidth="1"/>
    <col min="5570" max="5570" width="14.7109375" style="47" customWidth="1"/>
    <col min="5571" max="5571" width="14.5703125" style="47" customWidth="1"/>
    <col min="5572" max="5572" width="13" style="47" customWidth="1"/>
    <col min="5573" max="5573" width="15" style="47" customWidth="1"/>
    <col min="5574" max="5575" width="12.140625" style="47" customWidth="1"/>
    <col min="5576" max="5576" width="12" style="47" customWidth="1"/>
    <col min="5577" max="5577" width="13.5703125" style="47" customWidth="1"/>
    <col min="5578" max="5578" width="14" style="47" customWidth="1"/>
    <col min="5579" max="5579" width="12.28515625" style="47" customWidth="1"/>
    <col min="5580" max="5580" width="14.140625" style="47" customWidth="1"/>
    <col min="5581" max="5581" width="13" style="47" customWidth="1"/>
    <col min="5582" max="5582" width="13.5703125" style="47" customWidth="1"/>
    <col min="5583" max="5583" width="12.42578125" style="47" customWidth="1"/>
    <col min="5584" max="5584" width="12.5703125" style="47" customWidth="1"/>
    <col min="5585" max="5585" width="11.7109375" style="47" customWidth="1"/>
    <col min="5586" max="5586" width="13.7109375" style="47" customWidth="1"/>
    <col min="5587" max="5587" width="13.28515625" style="47" customWidth="1"/>
    <col min="5588" max="5588" width="13.140625" style="47" customWidth="1"/>
    <col min="5589" max="5589" width="12" style="47" customWidth="1"/>
    <col min="5590" max="5590" width="12.140625" style="47" customWidth="1"/>
    <col min="5591" max="5591" width="12.28515625" style="47" customWidth="1"/>
    <col min="5592" max="5592" width="12.140625" style="47" customWidth="1"/>
    <col min="5593" max="5593" width="12.5703125" style="47" customWidth="1"/>
    <col min="5594" max="5810" width="9.140625" style="47"/>
    <col min="5811" max="5811" width="25.42578125" style="47" customWidth="1"/>
    <col min="5812" max="5812" width="56.28515625" style="47" customWidth="1"/>
    <col min="5813" max="5813" width="14" style="47" customWidth="1"/>
    <col min="5814" max="5815" width="14.5703125" style="47" customWidth="1"/>
    <col min="5816" max="5816" width="14.140625" style="47" customWidth="1"/>
    <col min="5817" max="5817" width="15.140625" style="47" customWidth="1"/>
    <col min="5818" max="5818" width="13.85546875" style="47" customWidth="1"/>
    <col min="5819" max="5820" width="14.7109375" style="47" customWidth="1"/>
    <col min="5821" max="5821" width="12.85546875" style="47" customWidth="1"/>
    <col min="5822" max="5822" width="13.5703125" style="47" customWidth="1"/>
    <col min="5823" max="5823" width="12.7109375" style="47" customWidth="1"/>
    <col min="5824" max="5824" width="13.42578125" style="47" customWidth="1"/>
    <col min="5825" max="5825" width="13.140625" style="47" customWidth="1"/>
    <col min="5826" max="5826" width="14.7109375" style="47" customWidth="1"/>
    <col min="5827" max="5827" width="14.5703125" style="47" customWidth="1"/>
    <col min="5828" max="5828" width="13" style="47" customWidth="1"/>
    <col min="5829" max="5829" width="15" style="47" customWidth="1"/>
    <col min="5830" max="5831" width="12.140625" style="47" customWidth="1"/>
    <col min="5832" max="5832" width="12" style="47" customWidth="1"/>
    <col min="5833" max="5833" width="13.5703125" style="47" customWidth="1"/>
    <col min="5834" max="5834" width="14" style="47" customWidth="1"/>
    <col min="5835" max="5835" width="12.28515625" style="47" customWidth="1"/>
    <col min="5836" max="5836" width="14.140625" style="47" customWidth="1"/>
    <col min="5837" max="5837" width="13" style="47" customWidth="1"/>
    <col min="5838" max="5838" width="13.5703125" style="47" customWidth="1"/>
    <col min="5839" max="5839" width="12.42578125" style="47" customWidth="1"/>
    <col min="5840" max="5840" width="12.5703125" style="47" customWidth="1"/>
    <col min="5841" max="5841" width="11.7109375" style="47" customWidth="1"/>
    <col min="5842" max="5842" width="13.7109375" style="47" customWidth="1"/>
    <col min="5843" max="5843" width="13.28515625" style="47" customWidth="1"/>
    <col min="5844" max="5844" width="13.140625" style="47" customWidth="1"/>
    <col min="5845" max="5845" width="12" style="47" customWidth="1"/>
    <col min="5846" max="5846" width="12.140625" style="47" customWidth="1"/>
    <col min="5847" max="5847" width="12.28515625" style="47" customWidth="1"/>
    <col min="5848" max="5848" width="12.140625" style="47" customWidth="1"/>
    <col min="5849" max="5849" width="12.5703125" style="47" customWidth="1"/>
    <col min="5850" max="6066" width="9.140625" style="47"/>
    <col min="6067" max="6067" width="25.42578125" style="47" customWidth="1"/>
    <col min="6068" max="6068" width="56.28515625" style="47" customWidth="1"/>
    <col min="6069" max="6069" width="14" style="47" customWidth="1"/>
    <col min="6070" max="6071" width="14.5703125" style="47" customWidth="1"/>
    <col min="6072" max="6072" width="14.140625" style="47" customWidth="1"/>
    <col min="6073" max="6073" width="15.140625" style="47" customWidth="1"/>
    <col min="6074" max="6074" width="13.85546875" style="47" customWidth="1"/>
    <col min="6075" max="6076" width="14.7109375" style="47" customWidth="1"/>
    <col min="6077" max="6077" width="12.85546875" style="47" customWidth="1"/>
    <col min="6078" max="6078" width="13.5703125" style="47" customWidth="1"/>
    <col min="6079" max="6079" width="12.7109375" style="47" customWidth="1"/>
    <col min="6080" max="6080" width="13.42578125" style="47" customWidth="1"/>
    <col min="6081" max="6081" width="13.140625" style="47" customWidth="1"/>
    <col min="6082" max="6082" width="14.7109375" style="47" customWidth="1"/>
    <col min="6083" max="6083" width="14.5703125" style="47" customWidth="1"/>
    <col min="6084" max="6084" width="13" style="47" customWidth="1"/>
    <col min="6085" max="6085" width="15" style="47" customWidth="1"/>
    <col min="6086" max="6087" width="12.140625" style="47" customWidth="1"/>
    <col min="6088" max="6088" width="12" style="47" customWidth="1"/>
    <col min="6089" max="6089" width="13.5703125" style="47" customWidth="1"/>
    <col min="6090" max="6090" width="14" style="47" customWidth="1"/>
    <col min="6091" max="6091" width="12.28515625" style="47" customWidth="1"/>
    <col min="6092" max="6092" width="14.140625" style="47" customWidth="1"/>
    <col min="6093" max="6093" width="13" style="47" customWidth="1"/>
    <col min="6094" max="6094" width="13.5703125" style="47" customWidth="1"/>
    <col min="6095" max="6095" width="12.42578125" style="47" customWidth="1"/>
    <col min="6096" max="6096" width="12.5703125" style="47" customWidth="1"/>
    <col min="6097" max="6097" width="11.7109375" style="47" customWidth="1"/>
    <col min="6098" max="6098" width="13.7109375" style="47" customWidth="1"/>
    <col min="6099" max="6099" width="13.28515625" style="47" customWidth="1"/>
    <col min="6100" max="6100" width="13.140625" style="47" customWidth="1"/>
    <col min="6101" max="6101" width="12" style="47" customWidth="1"/>
    <col min="6102" max="6102" width="12.140625" style="47" customWidth="1"/>
    <col min="6103" max="6103" width="12.28515625" style="47" customWidth="1"/>
    <col min="6104" max="6104" width="12.140625" style="47" customWidth="1"/>
    <col min="6105" max="6105" width="12.5703125" style="47" customWidth="1"/>
    <col min="6106" max="6322" width="9.140625" style="47"/>
    <col min="6323" max="6323" width="25.42578125" style="47" customWidth="1"/>
    <col min="6324" max="6324" width="56.28515625" style="47" customWidth="1"/>
    <col min="6325" max="6325" width="14" style="47" customWidth="1"/>
    <col min="6326" max="6327" width="14.5703125" style="47" customWidth="1"/>
    <col min="6328" max="6328" width="14.140625" style="47" customWidth="1"/>
    <col min="6329" max="6329" width="15.140625" style="47" customWidth="1"/>
    <col min="6330" max="6330" width="13.85546875" style="47" customWidth="1"/>
    <col min="6331" max="6332" width="14.7109375" style="47" customWidth="1"/>
    <col min="6333" max="6333" width="12.85546875" style="47" customWidth="1"/>
    <col min="6334" max="6334" width="13.5703125" style="47" customWidth="1"/>
    <col min="6335" max="6335" width="12.7109375" style="47" customWidth="1"/>
    <col min="6336" max="6336" width="13.42578125" style="47" customWidth="1"/>
    <col min="6337" max="6337" width="13.140625" style="47" customWidth="1"/>
    <col min="6338" max="6338" width="14.7109375" style="47" customWidth="1"/>
    <col min="6339" max="6339" width="14.5703125" style="47" customWidth="1"/>
    <col min="6340" max="6340" width="13" style="47" customWidth="1"/>
    <col min="6341" max="6341" width="15" style="47" customWidth="1"/>
    <col min="6342" max="6343" width="12.140625" style="47" customWidth="1"/>
    <col min="6344" max="6344" width="12" style="47" customWidth="1"/>
    <col min="6345" max="6345" width="13.5703125" style="47" customWidth="1"/>
    <col min="6346" max="6346" width="14" style="47" customWidth="1"/>
    <col min="6347" max="6347" width="12.28515625" style="47" customWidth="1"/>
    <col min="6348" max="6348" width="14.140625" style="47" customWidth="1"/>
    <col min="6349" max="6349" width="13" style="47" customWidth="1"/>
    <col min="6350" max="6350" width="13.5703125" style="47" customWidth="1"/>
    <col min="6351" max="6351" width="12.42578125" style="47" customWidth="1"/>
    <col min="6352" max="6352" width="12.5703125" style="47" customWidth="1"/>
    <col min="6353" max="6353" width="11.7109375" style="47" customWidth="1"/>
    <col min="6354" max="6354" width="13.7109375" style="47" customWidth="1"/>
    <col min="6355" max="6355" width="13.28515625" style="47" customWidth="1"/>
    <col min="6356" max="6356" width="13.140625" style="47" customWidth="1"/>
    <col min="6357" max="6357" width="12" style="47" customWidth="1"/>
    <col min="6358" max="6358" width="12.140625" style="47" customWidth="1"/>
    <col min="6359" max="6359" width="12.28515625" style="47" customWidth="1"/>
    <col min="6360" max="6360" width="12.140625" style="47" customWidth="1"/>
    <col min="6361" max="6361" width="12.5703125" style="47" customWidth="1"/>
    <col min="6362" max="6578" width="9.140625" style="47"/>
    <col min="6579" max="6579" width="25.42578125" style="47" customWidth="1"/>
    <col min="6580" max="6580" width="56.28515625" style="47" customWidth="1"/>
    <col min="6581" max="6581" width="14" style="47" customWidth="1"/>
    <col min="6582" max="6583" width="14.5703125" style="47" customWidth="1"/>
    <col min="6584" max="6584" width="14.140625" style="47" customWidth="1"/>
    <col min="6585" max="6585" width="15.140625" style="47" customWidth="1"/>
    <col min="6586" max="6586" width="13.85546875" style="47" customWidth="1"/>
    <col min="6587" max="6588" width="14.7109375" style="47" customWidth="1"/>
    <col min="6589" max="6589" width="12.85546875" style="47" customWidth="1"/>
    <col min="6590" max="6590" width="13.5703125" style="47" customWidth="1"/>
    <col min="6591" max="6591" width="12.7109375" style="47" customWidth="1"/>
    <col min="6592" max="6592" width="13.42578125" style="47" customWidth="1"/>
    <col min="6593" max="6593" width="13.140625" style="47" customWidth="1"/>
    <col min="6594" max="6594" width="14.7109375" style="47" customWidth="1"/>
    <col min="6595" max="6595" width="14.5703125" style="47" customWidth="1"/>
    <col min="6596" max="6596" width="13" style="47" customWidth="1"/>
    <col min="6597" max="6597" width="15" style="47" customWidth="1"/>
    <col min="6598" max="6599" width="12.140625" style="47" customWidth="1"/>
    <col min="6600" max="6600" width="12" style="47" customWidth="1"/>
    <col min="6601" max="6601" width="13.5703125" style="47" customWidth="1"/>
    <col min="6602" max="6602" width="14" style="47" customWidth="1"/>
    <col min="6603" max="6603" width="12.28515625" style="47" customWidth="1"/>
    <col min="6604" max="6604" width="14.140625" style="47" customWidth="1"/>
    <col min="6605" max="6605" width="13" style="47" customWidth="1"/>
    <col min="6606" max="6606" width="13.5703125" style="47" customWidth="1"/>
    <col min="6607" max="6607" width="12.42578125" style="47" customWidth="1"/>
    <col min="6608" max="6608" width="12.5703125" style="47" customWidth="1"/>
    <col min="6609" max="6609" width="11.7109375" style="47" customWidth="1"/>
    <col min="6610" max="6610" width="13.7109375" style="47" customWidth="1"/>
    <col min="6611" max="6611" width="13.28515625" style="47" customWidth="1"/>
    <col min="6612" max="6612" width="13.140625" style="47" customWidth="1"/>
    <col min="6613" max="6613" width="12" style="47" customWidth="1"/>
    <col min="6614" max="6614" width="12.140625" style="47" customWidth="1"/>
    <col min="6615" max="6615" width="12.28515625" style="47" customWidth="1"/>
    <col min="6616" max="6616" width="12.140625" style="47" customWidth="1"/>
    <col min="6617" max="6617" width="12.5703125" style="47" customWidth="1"/>
    <col min="6618" max="6834" width="9.140625" style="47"/>
    <col min="6835" max="6835" width="25.42578125" style="47" customWidth="1"/>
    <col min="6836" max="6836" width="56.28515625" style="47" customWidth="1"/>
    <col min="6837" max="6837" width="14" style="47" customWidth="1"/>
    <col min="6838" max="6839" width="14.5703125" style="47" customWidth="1"/>
    <col min="6840" max="6840" width="14.140625" style="47" customWidth="1"/>
    <col min="6841" max="6841" width="15.140625" style="47" customWidth="1"/>
    <col min="6842" max="6842" width="13.85546875" style="47" customWidth="1"/>
    <col min="6843" max="6844" width="14.7109375" style="47" customWidth="1"/>
    <col min="6845" max="6845" width="12.85546875" style="47" customWidth="1"/>
    <col min="6846" max="6846" width="13.5703125" style="47" customWidth="1"/>
    <col min="6847" max="6847" width="12.7109375" style="47" customWidth="1"/>
    <col min="6848" max="6848" width="13.42578125" style="47" customWidth="1"/>
    <col min="6849" max="6849" width="13.140625" style="47" customWidth="1"/>
    <col min="6850" max="6850" width="14.7109375" style="47" customWidth="1"/>
    <col min="6851" max="6851" width="14.5703125" style="47" customWidth="1"/>
    <col min="6852" max="6852" width="13" style="47" customWidth="1"/>
    <col min="6853" max="6853" width="15" style="47" customWidth="1"/>
    <col min="6854" max="6855" width="12.140625" style="47" customWidth="1"/>
    <col min="6856" max="6856" width="12" style="47" customWidth="1"/>
    <col min="6857" max="6857" width="13.5703125" style="47" customWidth="1"/>
    <col min="6858" max="6858" width="14" style="47" customWidth="1"/>
    <col min="6859" max="6859" width="12.28515625" style="47" customWidth="1"/>
    <col min="6860" max="6860" width="14.140625" style="47" customWidth="1"/>
    <col min="6861" max="6861" width="13" style="47" customWidth="1"/>
    <col min="6862" max="6862" width="13.5703125" style="47" customWidth="1"/>
    <col min="6863" max="6863" width="12.42578125" style="47" customWidth="1"/>
    <col min="6864" max="6864" width="12.5703125" style="47" customWidth="1"/>
    <col min="6865" max="6865" width="11.7109375" style="47" customWidth="1"/>
    <col min="6866" max="6866" width="13.7109375" style="47" customWidth="1"/>
    <col min="6867" max="6867" width="13.28515625" style="47" customWidth="1"/>
    <col min="6868" max="6868" width="13.140625" style="47" customWidth="1"/>
    <col min="6869" max="6869" width="12" style="47" customWidth="1"/>
    <col min="6870" max="6870" width="12.140625" style="47" customWidth="1"/>
    <col min="6871" max="6871" width="12.28515625" style="47" customWidth="1"/>
    <col min="6872" max="6872" width="12.140625" style="47" customWidth="1"/>
    <col min="6873" max="6873" width="12.5703125" style="47" customWidth="1"/>
    <col min="6874" max="7090" width="9.140625" style="47"/>
    <col min="7091" max="7091" width="25.42578125" style="47" customWidth="1"/>
    <col min="7092" max="7092" width="56.28515625" style="47" customWidth="1"/>
    <col min="7093" max="7093" width="14" style="47" customWidth="1"/>
    <col min="7094" max="7095" width="14.5703125" style="47" customWidth="1"/>
    <col min="7096" max="7096" width="14.140625" style="47" customWidth="1"/>
    <col min="7097" max="7097" width="15.140625" style="47" customWidth="1"/>
    <col min="7098" max="7098" width="13.85546875" style="47" customWidth="1"/>
    <col min="7099" max="7100" width="14.7109375" style="47" customWidth="1"/>
    <col min="7101" max="7101" width="12.85546875" style="47" customWidth="1"/>
    <col min="7102" max="7102" width="13.5703125" style="47" customWidth="1"/>
    <col min="7103" max="7103" width="12.7109375" style="47" customWidth="1"/>
    <col min="7104" max="7104" width="13.42578125" style="47" customWidth="1"/>
    <col min="7105" max="7105" width="13.140625" style="47" customWidth="1"/>
    <col min="7106" max="7106" width="14.7109375" style="47" customWidth="1"/>
    <col min="7107" max="7107" width="14.5703125" style="47" customWidth="1"/>
    <col min="7108" max="7108" width="13" style="47" customWidth="1"/>
    <col min="7109" max="7109" width="15" style="47" customWidth="1"/>
    <col min="7110" max="7111" width="12.140625" style="47" customWidth="1"/>
    <col min="7112" max="7112" width="12" style="47" customWidth="1"/>
    <col min="7113" max="7113" width="13.5703125" style="47" customWidth="1"/>
    <col min="7114" max="7114" width="14" style="47" customWidth="1"/>
    <col min="7115" max="7115" width="12.28515625" style="47" customWidth="1"/>
    <col min="7116" max="7116" width="14.140625" style="47" customWidth="1"/>
    <col min="7117" max="7117" width="13" style="47" customWidth="1"/>
    <col min="7118" max="7118" width="13.5703125" style="47" customWidth="1"/>
    <col min="7119" max="7119" width="12.42578125" style="47" customWidth="1"/>
    <col min="7120" max="7120" width="12.5703125" style="47" customWidth="1"/>
    <col min="7121" max="7121" width="11.7109375" style="47" customWidth="1"/>
    <col min="7122" max="7122" width="13.7109375" style="47" customWidth="1"/>
    <col min="7123" max="7123" width="13.28515625" style="47" customWidth="1"/>
    <col min="7124" max="7124" width="13.140625" style="47" customWidth="1"/>
    <col min="7125" max="7125" width="12" style="47" customWidth="1"/>
    <col min="7126" max="7126" width="12.140625" style="47" customWidth="1"/>
    <col min="7127" max="7127" width="12.28515625" style="47" customWidth="1"/>
    <col min="7128" max="7128" width="12.140625" style="47" customWidth="1"/>
    <col min="7129" max="7129" width="12.5703125" style="47" customWidth="1"/>
    <col min="7130" max="7346" width="9.140625" style="47"/>
    <col min="7347" max="7347" width="25.42578125" style="47" customWidth="1"/>
    <col min="7348" max="7348" width="56.28515625" style="47" customWidth="1"/>
    <col min="7349" max="7349" width="14" style="47" customWidth="1"/>
    <col min="7350" max="7351" width="14.5703125" style="47" customWidth="1"/>
    <col min="7352" max="7352" width="14.140625" style="47" customWidth="1"/>
    <col min="7353" max="7353" width="15.140625" style="47" customWidth="1"/>
    <col min="7354" max="7354" width="13.85546875" style="47" customWidth="1"/>
    <col min="7355" max="7356" width="14.7109375" style="47" customWidth="1"/>
    <col min="7357" max="7357" width="12.85546875" style="47" customWidth="1"/>
    <col min="7358" max="7358" width="13.5703125" style="47" customWidth="1"/>
    <col min="7359" max="7359" width="12.7109375" style="47" customWidth="1"/>
    <col min="7360" max="7360" width="13.42578125" style="47" customWidth="1"/>
    <col min="7361" max="7361" width="13.140625" style="47" customWidth="1"/>
    <col min="7362" max="7362" width="14.7109375" style="47" customWidth="1"/>
    <col min="7363" max="7363" width="14.5703125" style="47" customWidth="1"/>
    <col min="7364" max="7364" width="13" style="47" customWidth="1"/>
    <col min="7365" max="7365" width="15" style="47" customWidth="1"/>
    <col min="7366" max="7367" width="12.140625" style="47" customWidth="1"/>
    <col min="7368" max="7368" width="12" style="47" customWidth="1"/>
    <col min="7369" max="7369" width="13.5703125" style="47" customWidth="1"/>
    <col min="7370" max="7370" width="14" style="47" customWidth="1"/>
    <col min="7371" max="7371" width="12.28515625" style="47" customWidth="1"/>
    <col min="7372" max="7372" width="14.140625" style="47" customWidth="1"/>
    <col min="7373" max="7373" width="13" style="47" customWidth="1"/>
    <col min="7374" max="7374" width="13.5703125" style="47" customWidth="1"/>
    <col min="7375" max="7375" width="12.42578125" style="47" customWidth="1"/>
    <col min="7376" max="7376" width="12.5703125" style="47" customWidth="1"/>
    <col min="7377" max="7377" width="11.7109375" style="47" customWidth="1"/>
    <col min="7378" max="7378" width="13.7109375" style="47" customWidth="1"/>
    <col min="7379" max="7379" width="13.28515625" style="47" customWidth="1"/>
    <col min="7380" max="7380" width="13.140625" style="47" customWidth="1"/>
    <col min="7381" max="7381" width="12" style="47" customWidth="1"/>
    <col min="7382" max="7382" width="12.140625" style="47" customWidth="1"/>
    <col min="7383" max="7383" width="12.28515625" style="47" customWidth="1"/>
    <col min="7384" max="7384" width="12.140625" style="47" customWidth="1"/>
    <col min="7385" max="7385" width="12.5703125" style="47" customWidth="1"/>
    <col min="7386" max="7602" width="9.140625" style="47"/>
    <col min="7603" max="7603" width="25.42578125" style="47" customWidth="1"/>
    <col min="7604" max="7604" width="56.28515625" style="47" customWidth="1"/>
    <col min="7605" max="7605" width="14" style="47" customWidth="1"/>
    <col min="7606" max="7607" width="14.5703125" style="47" customWidth="1"/>
    <col min="7608" max="7608" width="14.140625" style="47" customWidth="1"/>
    <col min="7609" max="7609" width="15.140625" style="47" customWidth="1"/>
    <col min="7610" max="7610" width="13.85546875" style="47" customWidth="1"/>
    <col min="7611" max="7612" width="14.7109375" style="47" customWidth="1"/>
    <col min="7613" max="7613" width="12.85546875" style="47" customWidth="1"/>
    <col min="7614" max="7614" width="13.5703125" style="47" customWidth="1"/>
    <col min="7615" max="7615" width="12.7109375" style="47" customWidth="1"/>
    <col min="7616" max="7616" width="13.42578125" style="47" customWidth="1"/>
    <col min="7617" max="7617" width="13.140625" style="47" customWidth="1"/>
    <col min="7618" max="7618" width="14.7109375" style="47" customWidth="1"/>
    <col min="7619" max="7619" width="14.5703125" style="47" customWidth="1"/>
    <col min="7620" max="7620" width="13" style="47" customWidth="1"/>
    <col min="7621" max="7621" width="15" style="47" customWidth="1"/>
    <col min="7622" max="7623" width="12.140625" style="47" customWidth="1"/>
    <col min="7624" max="7624" width="12" style="47" customWidth="1"/>
    <col min="7625" max="7625" width="13.5703125" style="47" customWidth="1"/>
    <col min="7626" max="7626" width="14" style="47" customWidth="1"/>
    <col min="7627" max="7627" width="12.28515625" style="47" customWidth="1"/>
    <col min="7628" max="7628" width="14.140625" style="47" customWidth="1"/>
    <col min="7629" max="7629" width="13" style="47" customWidth="1"/>
    <col min="7630" max="7630" width="13.5703125" style="47" customWidth="1"/>
    <col min="7631" max="7631" width="12.42578125" style="47" customWidth="1"/>
    <col min="7632" max="7632" width="12.5703125" style="47" customWidth="1"/>
    <col min="7633" max="7633" width="11.7109375" style="47" customWidth="1"/>
    <col min="7634" max="7634" width="13.7109375" style="47" customWidth="1"/>
    <col min="7635" max="7635" width="13.28515625" style="47" customWidth="1"/>
    <col min="7636" max="7636" width="13.140625" style="47" customWidth="1"/>
    <col min="7637" max="7637" width="12" style="47" customWidth="1"/>
    <col min="7638" max="7638" width="12.140625" style="47" customWidth="1"/>
    <col min="7639" max="7639" width="12.28515625" style="47" customWidth="1"/>
    <col min="7640" max="7640" width="12.140625" style="47" customWidth="1"/>
    <col min="7641" max="7641" width="12.5703125" style="47" customWidth="1"/>
    <col min="7642" max="7858" width="9.140625" style="47"/>
    <col min="7859" max="7859" width="25.42578125" style="47" customWidth="1"/>
    <col min="7860" max="7860" width="56.28515625" style="47" customWidth="1"/>
    <col min="7861" max="7861" width="14" style="47" customWidth="1"/>
    <col min="7862" max="7863" width="14.5703125" style="47" customWidth="1"/>
    <col min="7864" max="7864" width="14.140625" style="47" customWidth="1"/>
    <col min="7865" max="7865" width="15.140625" style="47" customWidth="1"/>
    <col min="7866" max="7866" width="13.85546875" style="47" customWidth="1"/>
    <col min="7867" max="7868" width="14.7109375" style="47" customWidth="1"/>
    <col min="7869" max="7869" width="12.85546875" style="47" customWidth="1"/>
    <col min="7870" max="7870" width="13.5703125" style="47" customWidth="1"/>
    <col min="7871" max="7871" width="12.7109375" style="47" customWidth="1"/>
    <col min="7872" max="7872" width="13.42578125" style="47" customWidth="1"/>
    <col min="7873" max="7873" width="13.140625" style="47" customWidth="1"/>
    <col min="7874" max="7874" width="14.7109375" style="47" customWidth="1"/>
    <col min="7875" max="7875" width="14.5703125" style="47" customWidth="1"/>
    <col min="7876" max="7876" width="13" style="47" customWidth="1"/>
    <col min="7877" max="7877" width="15" style="47" customWidth="1"/>
    <col min="7878" max="7879" width="12.140625" style="47" customWidth="1"/>
    <col min="7880" max="7880" width="12" style="47" customWidth="1"/>
    <col min="7881" max="7881" width="13.5703125" style="47" customWidth="1"/>
    <col min="7882" max="7882" width="14" style="47" customWidth="1"/>
    <col min="7883" max="7883" width="12.28515625" style="47" customWidth="1"/>
    <col min="7884" max="7884" width="14.140625" style="47" customWidth="1"/>
    <col min="7885" max="7885" width="13" style="47" customWidth="1"/>
    <col min="7886" max="7886" width="13.5703125" style="47" customWidth="1"/>
    <col min="7887" max="7887" width="12.42578125" style="47" customWidth="1"/>
    <col min="7888" max="7888" width="12.5703125" style="47" customWidth="1"/>
    <col min="7889" max="7889" width="11.7109375" style="47" customWidth="1"/>
    <col min="7890" max="7890" width="13.7109375" style="47" customWidth="1"/>
    <col min="7891" max="7891" width="13.28515625" style="47" customWidth="1"/>
    <col min="7892" max="7892" width="13.140625" style="47" customWidth="1"/>
    <col min="7893" max="7893" width="12" style="47" customWidth="1"/>
    <col min="7894" max="7894" width="12.140625" style="47" customWidth="1"/>
    <col min="7895" max="7895" width="12.28515625" style="47" customWidth="1"/>
    <col min="7896" max="7896" width="12.140625" style="47" customWidth="1"/>
    <col min="7897" max="7897" width="12.5703125" style="47" customWidth="1"/>
    <col min="7898" max="8114" width="9.140625" style="47"/>
    <col min="8115" max="8115" width="25.42578125" style="47" customWidth="1"/>
    <col min="8116" max="8116" width="56.28515625" style="47" customWidth="1"/>
    <col min="8117" max="8117" width="14" style="47" customWidth="1"/>
    <col min="8118" max="8119" width="14.5703125" style="47" customWidth="1"/>
    <col min="8120" max="8120" width="14.140625" style="47" customWidth="1"/>
    <col min="8121" max="8121" width="15.140625" style="47" customWidth="1"/>
    <col min="8122" max="8122" width="13.85546875" style="47" customWidth="1"/>
    <col min="8123" max="8124" width="14.7109375" style="47" customWidth="1"/>
    <col min="8125" max="8125" width="12.85546875" style="47" customWidth="1"/>
    <col min="8126" max="8126" width="13.5703125" style="47" customWidth="1"/>
    <col min="8127" max="8127" width="12.7109375" style="47" customWidth="1"/>
    <col min="8128" max="8128" width="13.42578125" style="47" customWidth="1"/>
    <col min="8129" max="8129" width="13.140625" style="47" customWidth="1"/>
    <col min="8130" max="8130" width="14.7109375" style="47" customWidth="1"/>
    <col min="8131" max="8131" width="14.5703125" style="47" customWidth="1"/>
    <col min="8132" max="8132" width="13" style="47" customWidth="1"/>
    <col min="8133" max="8133" width="15" style="47" customWidth="1"/>
    <col min="8134" max="8135" width="12.140625" style="47" customWidth="1"/>
    <col min="8136" max="8136" width="12" style="47" customWidth="1"/>
    <col min="8137" max="8137" width="13.5703125" style="47" customWidth="1"/>
    <col min="8138" max="8138" width="14" style="47" customWidth="1"/>
    <col min="8139" max="8139" width="12.28515625" style="47" customWidth="1"/>
    <col min="8140" max="8140" width="14.140625" style="47" customWidth="1"/>
    <col min="8141" max="8141" width="13" style="47" customWidth="1"/>
    <col min="8142" max="8142" width="13.5703125" style="47" customWidth="1"/>
    <col min="8143" max="8143" width="12.42578125" style="47" customWidth="1"/>
    <col min="8144" max="8144" width="12.5703125" style="47" customWidth="1"/>
    <col min="8145" max="8145" width="11.7109375" style="47" customWidth="1"/>
    <col min="8146" max="8146" width="13.7109375" style="47" customWidth="1"/>
    <col min="8147" max="8147" width="13.28515625" style="47" customWidth="1"/>
    <col min="8148" max="8148" width="13.140625" style="47" customWidth="1"/>
    <col min="8149" max="8149" width="12" style="47" customWidth="1"/>
    <col min="8150" max="8150" width="12.140625" style="47" customWidth="1"/>
    <col min="8151" max="8151" width="12.28515625" style="47" customWidth="1"/>
    <col min="8152" max="8152" width="12.140625" style="47" customWidth="1"/>
    <col min="8153" max="8153" width="12.5703125" style="47" customWidth="1"/>
    <col min="8154" max="8370" width="9.140625" style="47"/>
    <col min="8371" max="8371" width="25.42578125" style="47" customWidth="1"/>
    <col min="8372" max="8372" width="56.28515625" style="47" customWidth="1"/>
    <col min="8373" max="8373" width="14" style="47" customWidth="1"/>
    <col min="8374" max="8375" width="14.5703125" style="47" customWidth="1"/>
    <col min="8376" max="8376" width="14.140625" style="47" customWidth="1"/>
    <col min="8377" max="8377" width="15.140625" style="47" customWidth="1"/>
    <col min="8378" max="8378" width="13.85546875" style="47" customWidth="1"/>
    <col min="8379" max="8380" width="14.7109375" style="47" customWidth="1"/>
    <col min="8381" max="8381" width="12.85546875" style="47" customWidth="1"/>
    <col min="8382" max="8382" width="13.5703125" style="47" customWidth="1"/>
    <col min="8383" max="8383" width="12.7109375" style="47" customWidth="1"/>
    <col min="8384" max="8384" width="13.42578125" style="47" customWidth="1"/>
    <col min="8385" max="8385" width="13.140625" style="47" customWidth="1"/>
    <col min="8386" max="8386" width="14.7109375" style="47" customWidth="1"/>
    <col min="8387" max="8387" width="14.5703125" style="47" customWidth="1"/>
    <col min="8388" max="8388" width="13" style="47" customWidth="1"/>
    <col min="8389" max="8389" width="15" style="47" customWidth="1"/>
    <col min="8390" max="8391" width="12.140625" style="47" customWidth="1"/>
    <col min="8392" max="8392" width="12" style="47" customWidth="1"/>
    <col min="8393" max="8393" width="13.5703125" style="47" customWidth="1"/>
    <col min="8394" max="8394" width="14" style="47" customWidth="1"/>
    <col min="8395" max="8395" width="12.28515625" style="47" customWidth="1"/>
    <col min="8396" max="8396" width="14.140625" style="47" customWidth="1"/>
    <col min="8397" max="8397" width="13" style="47" customWidth="1"/>
    <col min="8398" max="8398" width="13.5703125" style="47" customWidth="1"/>
    <col min="8399" max="8399" width="12.42578125" style="47" customWidth="1"/>
    <col min="8400" max="8400" width="12.5703125" style="47" customWidth="1"/>
    <col min="8401" max="8401" width="11.7109375" style="47" customWidth="1"/>
    <col min="8402" max="8402" width="13.7109375" style="47" customWidth="1"/>
    <col min="8403" max="8403" width="13.28515625" style="47" customWidth="1"/>
    <col min="8404" max="8404" width="13.140625" style="47" customWidth="1"/>
    <col min="8405" max="8405" width="12" style="47" customWidth="1"/>
    <col min="8406" max="8406" width="12.140625" style="47" customWidth="1"/>
    <col min="8407" max="8407" width="12.28515625" style="47" customWidth="1"/>
    <col min="8408" max="8408" width="12.140625" style="47" customWidth="1"/>
    <col min="8409" max="8409" width="12.5703125" style="47" customWidth="1"/>
    <col min="8410" max="8626" width="9.140625" style="47"/>
    <col min="8627" max="8627" width="25.42578125" style="47" customWidth="1"/>
    <col min="8628" max="8628" width="56.28515625" style="47" customWidth="1"/>
    <col min="8629" max="8629" width="14" style="47" customWidth="1"/>
    <col min="8630" max="8631" width="14.5703125" style="47" customWidth="1"/>
    <col min="8632" max="8632" width="14.140625" style="47" customWidth="1"/>
    <col min="8633" max="8633" width="15.140625" style="47" customWidth="1"/>
    <col min="8634" max="8634" width="13.85546875" style="47" customWidth="1"/>
    <col min="8635" max="8636" width="14.7109375" style="47" customWidth="1"/>
    <col min="8637" max="8637" width="12.85546875" style="47" customWidth="1"/>
    <col min="8638" max="8638" width="13.5703125" style="47" customWidth="1"/>
    <col min="8639" max="8639" width="12.7109375" style="47" customWidth="1"/>
    <col min="8640" max="8640" width="13.42578125" style="47" customWidth="1"/>
    <col min="8641" max="8641" width="13.140625" style="47" customWidth="1"/>
    <col min="8642" max="8642" width="14.7109375" style="47" customWidth="1"/>
    <col min="8643" max="8643" width="14.5703125" style="47" customWidth="1"/>
    <col min="8644" max="8644" width="13" style="47" customWidth="1"/>
    <col min="8645" max="8645" width="15" style="47" customWidth="1"/>
    <col min="8646" max="8647" width="12.140625" style="47" customWidth="1"/>
    <col min="8648" max="8648" width="12" style="47" customWidth="1"/>
    <col min="8649" max="8649" width="13.5703125" style="47" customWidth="1"/>
    <col min="8650" max="8650" width="14" style="47" customWidth="1"/>
    <col min="8651" max="8651" width="12.28515625" style="47" customWidth="1"/>
    <col min="8652" max="8652" width="14.140625" style="47" customWidth="1"/>
    <col min="8653" max="8653" width="13" style="47" customWidth="1"/>
    <col min="8654" max="8654" width="13.5703125" style="47" customWidth="1"/>
    <col min="8655" max="8655" width="12.42578125" style="47" customWidth="1"/>
    <col min="8656" max="8656" width="12.5703125" style="47" customWidth="1"/>
    <col min="8657" max="8657" width="11.7109375" style="47" customWidth="1"/>
    <col min="8658" max="8658" width="13.7109375" style="47" customWidth="1"/>
    <col min="8659" max="8659" width="13.28515625" style="47" customWidth="1"/>
    <col min="8660" max="8660" width="13.140625" style="47" customWidth="1"/>
    <col min="8661" max="8661" width="12" style="47" customWidth="1"/>
    <col min="8662" max="8662" width="12.140625" style="47" customWidth="1"/>
    <col min="8663" max="8663" width="12.28515625" style="47" customWidth="1"/>
    <col min="8664" max="8664" width="12.140625" style="47" customWidth="1"/>
    <col min="8665" max="8665" width="12.5703125" style="47" customWidth="1"/>
    <col min="8666" max="8882" width="9.140625" style="47"/>
    <col min="8883" max="8883" width="25.42578125" style="47" customWidth="1"/>
    <col min="8884" max="8884" width="56.28515625" style="47" customWidth="1"/>
    <col min="8885" max="8885" width="14" style="47" customWidth="1"/>
    <col min="8886" max="8887" width="14.5703125" style="47" customWidth="1"/>
    <col min="8888" max="8888" width="14.140625" style="47" customWidth="1"/>
    <col min="8889" max="8889" width="15.140625" style="47" customWidth="1"/>
    <col min="8890" max="8890" width="13.85546875" style="47" customWidth="1"/>
    <col min="8891" max="8892" width="14.7109375" style="47" customWidth="1"/>
    <col min="8893" max="8893" width="12.85546875" style="47" customWidth="1"/>
    <col min="8894" max="8894" width="13.5703125" style="47" customWidth="1"/>
    <col min="8895" max="8895" width="12.7109375" style="47" customWidth="1"/>
    <col min="8896" max="8896" width="13.42578125" style="47" customWidth="1"/>
    <col min="8897" max="8897" width="13.140625" style="47" customWidth="1"/>
    <col min="8898" max="8898" width="14.7109375" style="47" customWidth="1"/>
    <col min="8899" max="8899" width="14.5703125" style="47" customWidth="1"/>
    <col min="8900" max="8900" width="13" style="47" customWidth="1"/>
    <col min="8901" max="8901" width="15" style="47" customWidth="1"/>
    <col min="8902" max="8903" width="12.140625" style="47" customWidth="1"/>
    <col min="8904" max="8904" width="12" style="47" customWidth="1"/>
    <col min="8905" max="8905" width="13.5703125" style="47" customWidth="1"/>
    <col min="8906" max="8906" width="14" style="47" customWidth="1"/>
    <col min="8907" max="8907" width="12.28515625" style="47" customWidth="1"/>
    <col min="8908" max="8908" width="14.140625" style="47" customWidth="1"/>
    <col min="8909" max="8909" width="13" style="47" customWidth="1"/>
    <col min="8910" max="8910" width="13.5703125" style="47" customWidth="1"/>
    <col min="8911" max="8911" width="12.42578125" style="47" customWidth="1"/>
    <col min="8912" max="8912" width="12.5703125" style="47" customWidth="1"/>
    <col min="8913" max="8913" width="11.7109375" style="47" customWidth="1"/>
    <col min="8914" max="8914" width="13.7109375" style="47" customWidth="1"/>
    <col min="8915" max="8915" width="13.28515625" style="47" customWidth="1"/>
    <col min="8916" max="8916" width="13.140625" style="47" customWidth="1"/>
    <col min="8917" max="8917" width="12" style="47" customWidth="1"/>
    <col min="8918" max="8918" width="12.140625" style="47" customWidth="1"/>
    <col min="8919" max="8919" width="12.28515625" style="47" customWidth="1"/>
    <col min="8920" max="8920" width="12.140625" style="47" customWidth="1"/>
    <col min="8921" max="8921" width="12.5703125" style="47" customWidth="1"/>
    <col min="8922" max="9138" width="9.140625" style="47"/>
    <col min="9139" max="9139" width="25.42578125" style="47" customWidth="1"/>
    <col min="9140" max="9140" width="56.28515625" style="47" customWidth="1"/>
    <col min="9141" max="9141" width="14" style="47" customWidth="1"/>
    <col min="9142" max="9143" width="14.5703125" style="47" customWidth="1"/>
    <col min="9144" max="9144" width="14.140625" style="47" customWidth="1"/>
    <col min="9145" max="9145" width="15.140625" style="47" customWidth="1"/>
    <col min="9146" max="9146" width="13.85546875" style="47" customWidth="1"/>
    <col min="9147" max="9148" width="14.7109375" style="47" customWidth="1"/>
    <col min="9149" max="9149" width="12.85546875" style="47" customWidth="1"/>
    <col min="9150" max="9150" width="13.5703125" style="47" customWidth="1"/>
    <col min="9151" max="9151" width="12.7109375" style="47" customWidth="1"/>
    <col min="9152" max="9152" width="13.42578125" style="47" customWidth="1"/>
    <col min="9153" max="9153" width="13.140625" style="47" customWidth="1"/>
    <col min="9154" max="9154" width="14.7109375" style="47" customWidth="1"/>
    <col min="9155" max="9155" width="14.5703125" style="47" customWidth="1"/>
    <col min="9156" max="9156" width="13" style="47" customWidth="1"/>
    <col min="9157" max="9157" width="15" style="47" customWidth="1"/>
    <col min="9158" max="9159" width="12.140625" style="47" customWidth="1"/>
    <col min="9160" max="9160" width="12" style="47" customWidth="1"/>
    <col min="9161" max="9161" width="13.5703125" style="47" customWidth="1"/>
    <col min="9162" max="9162" width="14" style="47" customWidth="1"/>
    <col min="9163" max="9163" width="12.28515625" style="47" customWidth="1"/>
    <col min="9164" max="9164" width="14.140625" style="47" customWidth="1"/>
    <col min="9165" max="9165" width="13" style="47" customWidth="1"/>
    <col min="9166" max="9166" width="13.5703125" style="47" customWidth="1"/>
    <col min="9167" max="9167" width="12.42578125" style="47" customWidth="1"/>
    <col min="9168" max="9168" width="12.5703125" style="47" customWidth="1"/>
    <col min="9169" max="9169" width="11.7109375" style="47" customWidth="1"/>
    <col min="9170" max="9170" width="13.7109375" style="47" customWidth="1"/>
    <col min="9171" max="9171" width="13.28515625" style="47" customWidth="1"/>
    <col min="9172" max="9172" width="13.140625" style="47" customWidth="1"/>
    <col min="9173" max="9173" width="12" style="47" customWidth="1"/>
    <col min="9174" max="9174" width="12.140625" style="47" customWidth="1"/>
    <col min="9175" max="9175" width="12.28515625" style="47" customWidth="1"/>
    <col min="9176" max="9176" width="12.140625" style="47" customWidth="1"/>
    <col min="9177" max="9177" width="12.5703125" style="47" customWidth="1"/>
    <col min="9178" max="9394" width="9.140625" style="47"/>
    <col min="9395" max="9395" width="25.42578125" style="47" customWidth="1"/>
    <col min="9396" max="9396" width="56.28515625" style="47" customWidth="1"/>
    <col min="9397" max="9397" width="14" style="47" customWidth="1"/>
    <col min="9398" max="9399" width="14.5703125" style="47" customWidth="1"/>
    <col min="9400" max="9400" width="14.140625" style="47" customWidth="1"/>
    <col min="9401" max="9401" width="15.140625" style="47" customWidth="1"/>
    <col min="9402" max="9402" width="13.85546875" style="47" customWidth="1"/>
    <col min="9403" max="9404" width="14.7109375" style="47" customWidth="1"/>
    <col min="9405" max="9405" width="12.85546875" style="47" customWidth="1"/>
    <col min="9406" max="9406" width="13.5703125" style="47" customWidth="1"/>
    <col min="9407" max="9407" width="12.7109375" style="47" customWidth="1"/>
    <col min="9408" max="9408" width="13.42578125" style="47" customWidth="1"/>
    <col min="9409" max="9409" width="13.140625" style="47" customWidth="1"/>
    <col min="9410" max="9410" width="14.7109375" style="47" customWidth="1"/>
    <col min="9411" max="9411" width="14.5703125" style="47" customWidth="1"/>
    <col min="9412" max="9412" width="13" style="47" customWidth="1"/>
    <col min="9413" max="9413" width="15" style="47" customWidth="1"/>
    <col min="9414" max="9415" width="12.140625" style="47" customWidth="1"/>
    <col min="9416" max="9416" width="12" style="47" customWidth="1"/>
    <col min="9417" max="9417" width="13.5703125" style="47" customWidth="1"/>
    <col min="9418" max="9418" width="14" style="47" customWidth="1"/>
    <col min="9419" max="9419" width="12.28515625" style="47" customWidth="1"/>
    <col min="9420" max="9420" width="14.140625" style="47" customWidth="1"/>
    <col min="9421" max="9421" width="13" style="47" customWidth="1"/>
    <col min="9422" max="9422" width="13.5703125" style="47" customWidth="1"/>
    <col min="9423" max="9423" width="12.42578125" style="47" customWidth="1"/>
    <col min="9424" max="9424" width="12.5703125" style="47" customWidth="1"/>
    <col min="9425" max="9425" width="11.7109375" style="47" customWidth="1"/>
    <col min="9426" max="9426" width="13.7109375" style="47" customWidth="1"/>
    <col min="9427" max="9427" width="13.28515625" style="47" customWidth="1"/>
    <col min="9428" max="9428" width="13.140625" style="47" customWidth="1"/>
    <col min="9429" max="9429" width="12" style="47" customWidth="1"/>
    <col min="9430" max="9430" width="12.140625" style="47" customWidth="1"/>
    <col min="9431" max="9431" width="12.28515625" style="47" customWidth="1"/>
    <col min="9432" max="9432" width="12.140625" style="47" customWidth="1"/>
    <col min="9433" max="9433" width="12.5703125" style="47" customWidth="1"/>
    <col min="9434" max="9650" width="9.140625" style="47"/>
    <col min="9651" max="9651" width="25.42578125" style="47" customWidth="1"/>
    <col min="9652" max="9652" width="56.28515625" style="47" customWidth="1"/>
    <col min="9653" max="9653" width="14" style="47" customWidth="1"/>
    <col min="9654" max="9655" width="14.5703125" style="47" customWidth="1"/>
    <col min="9656" max="9656" width="14.140625" style="47" customWidth="1"/>
    <col min="9657" max="9657" width="15.140625" style="47" customWidth="1"/>
    <col min="9658" max="9658" width="13.85546875" style="47" customWidth="1"/>
    <col min="9659" max="9660" width="14.7109375" style="47" customWidth="1"/>
    <col min="9661" max="9661" width="12.85546875" style="47" customWidth="1"/>
    <col min="9662" max="9662" width="13.5703125" style="47" customWidth="1"/>
    <col min="9663" max="9663" width="12.7109375" style="47" customWidth="1"/>
    <col min="9664" max="9664" width="13.42578125" style="47" customWidth="1"/>
    <col min="9665" max="9665" width="13.140625" style="47" customWidth="1"/>
    <col min="9666" max="9666" width="14.7109375" style="47" customWidth="1"/>
    <col min="9667" max="9667" width="14.5703125" style="47" customWidth="1"/>
    <col min="9668" max="9668" width="13" style="47" customWidth="1"/>
    <col min="9669" max="9669" width="15" style="47" customWidth="1"/>
    <col min="9670" max="9671" width="12.140625" style="47" customWidth="1"/>
    <col min="9672" max="9672" width="12" style="47" customWidth="1"/>
    <col min="9673" max="9673" width="13.5703125" style="47" customWidth="1"/>
    <col min="9674" max="9674" width="14" style="47" customWidth="1"/>
    <col min="9675" max="9675" width="12.28515625" style="47" customWidth="1"/>
    <col min="9676" max="9676" width="14.140625" style="47" customWidth="1"/>
    <col min="9677" max="9677" width="13" style="47" customWidth="1"/>
    <col min="9678" max="9678" width="13.5703125" style="47" customWidth="1"/>
    <col min="9679" max="9679" width="12.42578125" style="47" customWidth="1"/>
    <col min="9680" max="9680" width="12.5703125" style="47" customWidth="1"/>
    <col min="9681" max="9681" width="11.7109375" style="47" customWidth="1"/>
    <col min="9682" max="9682" width="13.7109375" style="47" customWidth="1"/>
    <col min="9683" max="9683" width="13.28515625" style="47" customWidth="1"/>
    <col min="9684" max="9684" width="13.140625" style="47" customWidth="1"/>
    <col min="9685" max="9685" width="12" style="47" customWidth="1"/>
    <col min="9686" max="9686" width="12.140625" style="47" customWidth="1"/>
    <col min="9687" max="9687" width="12.28515625" style="47" customWidth="1"/>
    <col min="9688" max="9688" width="12.140625" style="47" customWidth="1"/>
    <col min="9689" max="9689" width="12.5703125" style="47" customWidth="1"/>
    <col min="9690" max="9906" width="9.140625" style="47"/>
    <col min="9907" max="9907" width="25.42578125" style="47" customWidth="1"/>
    <col min="9908" max="9908" width="56.28515625" style="47" customWidth="1"/>
    <col min="9909" max="9909" width="14" style="47" customWidth="1"/>
    <col min="9910" max="9911" width="14.5703125" style="47" customWidth="1"/>
    <col min="9912" max="9912" width="14.140625" style="47" customWidth="1"/>
    <col min="9913" max="9913" width="15.140625" style="47" customWidth="1"/>
    <col min="9914" max="9914" width="13.85546875" style="47" customWidth="1"/>
    <col min="9915" max="9916" width="14.7109375" style="47" customWidth="1"/>
    <col min="9917" max="9917" width="12.85546875" style="47" customWidth="1"/>
    <col min="9918" max="9918" width="13.5703125" style="47" customWidth="1"/>
    <col min="9919" max="9919" width="12.7109375" style="47" customWidth="1"/>
    <col min="9920" max="9920" width="13.42578125" style="47" customWidth="1"/>
    <col min="9921" max="9921" width="13.140625" style="47" customWidth="1"/>
    <col min="9922" max="9922" width="14.7109375" style="47" customWidth="1"/>
    <col min="9923" max="9923" width="14.5703125" style="47" customWidth="1"/>
    <col min="9924" max="9924" width="13" style="47" customWidth="1"/>
    <col min="9925" max="9925" width="15" style="47" customWidth="1"/>
    <col min="9926" max="9927" width="12.140625" style="47" customWidth="1"/>
    <col min="9928" max="9928" width="12" style="47" customWidth="1"/>
    <col min="9929" max="9929" width="13.5703125" style="47" customWidth="1"/>
    <col min="9930" max="9930" width="14" style="47" customWidth="1"/>
    <col min="9931" max="9931" width="12.28515625" style="47" customWidth="1"/>
    <col min="9932" max="9932" width="14.140625" style="47" customWidth="1"/>
    <col min="9933" max="9933" width="13" style="47" customWidth="1"/>
    <col min="9934" max="9934" width="13.5703125" style="47" customWidth="1"/>
    <col min="9935" max="9935" width="12.42578125" style="47" customWidth="1"/>
    <col min="9936" max="9936" width="12.5703125" style="47" customWidth="1"/>
    <col min="9937" max="9937" width="11.7109375" style="47" customWidth="1"/>
    <col min="9938" max="9938" width="13.7109375" style="47" customWidth="1"/>
    <col min="9939" max="9939" width="13.28515625" style="47" customWidth="1"/>
    <col min="9940" max="9940" width="13.140625" style="47" customWidth="1"/>
    <col min="9941" max="9941" width="12" style="47" customWidth="1"/>
    <col min="9942" max="9942" width="12.140625" style="47" customWidth="1"/>
    <col min="9943" max="9943" width="12.28515625" style="47" customWidth="1"/>
    <col min="9944" max="9944" width="12.140625" style="47" customWidth="1"/>
    <col min="9945" max="9945" width="12.5703125" style="47" customWidth="1"/>
    <col min="9946" max="10162" width="9.140625" style="47"/>
    <col min="10163" max="10163" width="25.42578125" style="47" customWidth="1"/>
    <col min="10164" max="10164" width="56.28515625" style="47" customWidth="1"/>
    <col min="10165" max="10165" width="14" style="47" customWidth="1"/>
    <col min="10166" max="10167" width="14.5703125" style="47" customWidth="1"/>
    <col min="10168" max="10168" width="14.140625" style="47" customWidth="1"/>
    <col min="10169" max="10169" width="15.140625" style="47" customWidth="1"/>
    <col min="10170" max="10170" width="13.85546875" style="47" customWidth="1"/>
    <col min="10171" max="10172" width="14.7109375" style="47" customWidth="1"/>
    <col min="10173" max="10173" width="12.85546875" style="47" customWidth="1"/>
    <col min="10174" max="10174" width="13.5703125" style="47" customWidth="1"/>
    <col min="10175" max="10175" width="12.7109375" style="47" customWidth="1"/>
    <col min="10176" max="10176" width="13.42578125" style="47" customWidth="1"/>
    <col min="10177" max="10177" width="13.140625" style="47" customWidth="1"/>
    <col min="10178" max="10178" width="14.7109375" style="47" customWidth="1"/>
    <col min="10179" max="10179" width="14.5703125" style="47" customWidth="1"/>
    <col min="10180" max="10180" width="13" style="47" customWidth="1"/>
    <col min="10181" max="10181" width="15" style="47" customWidth="1"/>
    <col min="10182" max="10183" width="12.140625" style="47" customWidth="1"/>
    <col min="10184" max="10184" width="12" style="47" customWidth="1"/>
    <col min="10185" max="10185" width="13.5703125" style="47" customWidth="1"/>
    <col min="10186" max="10186" width="14" style="47" customWidth="1"/>
    <col min="10187" max="10187" width="12.28515625" style="47" customWidth="1"/>
    <col min="10188" max="10188" width="14.140625" style="47" customWidth="1"/>
    <col min="10189" max="10189" width="13" style="47" customWidth="1"/>
    <col min="10190" max="10190" width="13.5703125" style="47" customWidth="1"/>
    <col min="10191" max="10191" width="12.42578125" style="47" customWidth="1"/>
    <col min="10192" max="10192" width="12.5703125" style="47" customWidth="1"/>
    <col min="10193" max="10193" width="11.7109375" style="47" customWidth="1"/>
    <col min="10194" max="10194" width="13.7109375" style="47" customWidth="1"/>
    <col min="10195" max="10195" width="13.28515625" style="47" customWidth="1"/>
    <col min="10196" max="10196" width="13.140625" style="47" customWidth="1"/>
    <col min="10197" max="10197" width="12" style="47" customWidth="1"/>
    <col min="10198" max="10198" width="12.140625" style="47" customWidth="1"/>
    <col min="10199" max="10199" width="12.28515625" style="47" customWidth="1"/>
    <col min="10200" max="10200" width="12.140625" style="47" customWidth="1"/>
    <col min="10201" max="10201" width="12.5703125" style="47" customWidth="1"/>
    <col min="10202" max="10418" width="9.140625" style="47"/>
    <col min="10419" max="10419" width="25.42578125" style="47" customWidth="1"/>
    <col min="10420" max="10420" width="56.28515625" style="47" customWidth="1"/>
    <col min="10421" max="10421" width="14" style="47" customWidth="1"/>
    <col min="10422" max="10423" width="14.5703125" style="47" customWidth="1"/>
    <col min="10424" max="10424" width="14.140625" style="47" customWidth="1"/>
    <col min="10425" max="10425" width="15.140625" style="47" customWidth="1"/>
    <col min="10426" max="10426" width="13.85546875" style="47" customWidth="1"/>
    <col min="10427" max="10428" width="14.7109375" style="47" customWidth="1"/>
    <col min="10429" max="10429" width="12.85546875" style="47" customWidth="1"/>
    <col min="10430" max="10430" width="13.5703125" style="47" customWidth="1"/>
    <col min="10431" max="10431" width="12.7109375" style="47" customWidth="1"/>
    <col min="10432" max="10432" width="13.42578125" style="47" customWidth="1"/>
    <col min="10433" max="10433" width="13.140625" style="47" customWidth="1"/>
    <col min="10434" max="10434" width="14.7109375" style="47" customWidth="1"/>
    <col min="10435" max="10435" width="14.5703125" style="47" customWidth="1"/>
    <col min="10436" max="10436" width="13" style="47" customWidth="1"/>
    <col min="10437" max="10437" width="15" style="47" customWidth="1"/>
    <col min="10438" max="10439" width="12.140625" style="47" customWidth="1"/>
    <col min="10440" max="10440" width="12" style="47" customWidth="1"/>
    <col min="10441" max="10441" width="13.5703125" style="47" customWidth="1"/>
    <col min="10442" max="10442" width="14" style="47" customWidth="1"/>
    <col min="10443" max="10443" width="12.28515625" style="47" customWidth="1"/>
    <col min="10444" max="10444" width="14.140625" style="47" customWidth="1"/>
    <col min="10445" max="10445" width="13" style="47" customWidth="1"/>
    <col min="10446" max="10446" width="13.5703125" style="47" customWidth="1"/>
    <col min="10447" max="10447" width="12.42578125" style="47" customWidth="1"/>
    <col min="10448" max="10448" width="12.5703125" style="47" customWidth="1"/>
    <col min="10449" max="10449" width="11.7109375" style="47" customWidth="1"/>
    <col min="10450" max="10450" width="13.7109375" style="47" customWidth="1"/>
    <col min="10451" max="10451" width="13.28515625" style="47" customWidth="1"/>
    <col min="10452" max="10452" width="13.140625" style="47" customWidth="1"/>
    <col min="10453" max="10453" width="12" style="47" customWidth="1"/>
    <col min="10454" max="10454" width="12.140625" style="47" customWidth="1"/>
    <col min="10455" max="10455" width="12.28515625" style="47" customWidth="1"/>
    <col min="10456" max="10456" width="12.140625" style="47" customWidth="1"/>
    <col min="10457" max="10457" width="12.5703125" style="47" customWidth="1"/>
    <col min="10458" max="10674" width="9.140625" style="47"/>
    <col min="10675" max="10675" width="25.42578125" style="47" customWidth="1"/>
    <col min="10676" max="10676" width="56.28515625" style="47" customWidth="1"/>
    <col min="10677" max="10677" width="14" style="47" customWidth="1"/>
    <col min="10678" max="10679" width="14.5703125" style="47" customWidth="1"/>
    <col min="10680" max="10680" width="14.140625" style="47" customWidth="1"/>
    <col min="10681" max="10681" width="15.140625" style="47" customWidth="1"/>
    <col min="10682" max="10682" width="13.85546875" style="47" customWidth="1"/>
    <col min="10683" max="10684" width="14.7109375" style="47" customWidth="1"/>
    <col min="10685" max="10685" width="12.85546875" style="47" customWidth="1"/>
    <col min="10686" max="10686" width="13.5703125" style="47" customWidth="1"/>
    <col min="10687" max="10687" width="12.7109375" style="47" customWidth="1"/>
    <col min="10688" max="10688" width="13.42578125" style="47" customWidth="1"/>
    <col min="10689" max="10689" width="13.140625" style="47" customWidth="1"/>
    <col min="10690" max="10690" width="14.7109375" style="47" customWidth="1"/>
    <col min="10691" max="10691" width="14.5703125" style="47" customWidth="1"/>
    <col min="10692" max="10692" width="13" style="47" customWidth="1"/>
    <col min="10693" max="10693" width="15" style="47" customWidth="1"/>
    <col min="10694" max="10695" width="12.140625" style="47" customWidth="1"/>
    <col min="10696" max="10696" width="12" style="47" customWidth="1"/>
    <col min="10697" max="10697" width="13.5703125" style="47" customWidth="1"/>
    <col min="10698" max="10698" width="14" style="47" customWidth="1"/>
    <col min="10699" max="10699" width="12.28515625" style="47" customWidth="1"/>
    <col min="10700" max="10700" width="14.140625" style="47" customWidth="1"/>
    <col min="10701" max="10701" width="13" style="47" customWidth="1"/>
    <col min="10702" max="10702" width="13.5703125" style="47" customWidth="1"/>
    <col min="10703" max="10703" width="12.42578125" style="47" customWidth="1"/>
    <col min="10704" max="10704" width="12.5703125" style="47" customWidth="1"/>
    <col min="10705" max="10705" width="11.7109375" style="47" customWidth="1"/>
    <col min="10706" max="10706" width="13.7109375" style="47" customWidth="1"/>
    <col min="10707" max="10707" width="13.28515625" style="47" customWidth="1"/>
    <col min="10708" max="10708" width="13.140625" style="47" customWidth="1"/>
    <col min="10709" max="10709" width="12" style="47" customWidth="1"/>
    <col min="10710" max="10710" width="12.140625" style="47" customWidth="1"/>
    <col min="10711" max="10711" width="12.28515625" style="47" customWidth="1"/>
    <col min="10712" max="10712" width="12.140625" style="47" customWidth="1"/>
    <col min="10713" max="10713" width="12.5703125" style="47" customWidth="1"/>
    <col min="10714" max="10930" width="9.140625" style="47"/>
    <col min="10931" max="10931" width="25.42578125" style="47" customWidth="1"/>
    <col min="10932" max="10932" width="56.28515625" style="47" customWidth="1"/>
    <col min="10933" max="10933" width="14" style="47" customWidth="1"/>
    <col min="10934" max="10935" width="14.5703125" style="47" customWidth="1"/>
    <col min="10936" max="10936" width="14.140625" style="47" customWidth="1"/>
    <col min="10937" max="10937" width="15.140625" style="47" customWidth="1"/>
    <col min="10938" max="10938" width="13.85546875" style="47" customWidth="1"/>
    <col min="10939" max="10940" width="14.7109375" style="47" customWidth="1"/>
    <col min="10941" max="10941" width="12.85546875" style="47" customWidth="1"/>
    <col min="10942" max="10942" width="13.5703125" style="47" customWidth="1"/>
    <col min="10943" max="10943" width="12.7109375" style="47" customWidth="1"/>
    <col min="10944" max="10944" width="13.42578125" style="47" customWidth="1"/>
    <col min="10945" max="10945" width="13.140625" style="47" customWidth="1"/>
    <col min="10946" max="10946" width="14.7109375" style="47" customWidth="1"/>
    <col min="10947" max="10947" width="14.5703125" style="47" customWidth="1"/>
    <col min="10948" max="10948" width="13" style="47" customWidth="1"/>
    <col min="10949" max="10949" width="15" style="47" customWidth="1"/>
    <col min="10950" max="10951" width="12.140625" style="47" customWidth="1"/>
    <col min="10952" max="10952" width="12" style="47" customWidth="1"/>
    <col min="10953" max="10953" width="13.5703125" style="47" customWidth="1"/>
    <col min="10954" max="10954" width="14" style="47" customWidth="1"/>
    <col min="10955" max="10955" width="12.28515625" style="47" customWidth="1"/>
    <col min="10956" max="10956" width="14.140625" style="47" customWidth="1"/>
    <col min="10957" max="10957" width="13" style="47" customWidth="1"/>
    <col min="10958" max="10958" width="13.5703125" style="47" customWidth="1"/>
    <col min="10959" max="10959" width="12.42578125" style="47" customWidth="1"/>
    <col min="10960" max="10960" width="12.5703125" style="47" customWidth="1"/>
    <col min="10961" max="10961" width="11.7109375" style="47" customWidth="1"/>
    <col min="10962" max="10962" width="13.7109375" style="47" customWidth="1"/>
    <col min="10963" max="10963" width="13.28515625" style="47" customWidth="1"/>
    <col min="10964" max="10964" width="13.140625" style="47" customWidth="1"/>
    <col min="10965" max="10965" width="12" style="47" customWidth="1"/>
    <col min="10966" max="10966" width="12.140625" style="47" customWidth="1"/>
    <col min="10967" max="10967" width="12.28515625" style="47" customWidth="1"/>
    <col min="10968" max="10968" width="12.140625" style="47" customWidth="1"/>
    <col min="10969" max="10969" width="12.5703125" style="47" customWidth="1"/>
    <col min="10970" max="11186" width="9.140625" style="47"/>
    <col min="11187" max="11187" width="25.42578125" style="47" customWidth="1"/>
    <col min="11188" max="11188" width="56.28515625" style="47" customWidth="1"/>
    <col min="11189" max="11189" width="14" style="47" customWidth="1"/>
    <col min="11190" max="11191" width="14.5703125" style="47" customWidth="1"/>
    <col min="11192" max="11192" width="14.140625" style="47" customWidth="1"/>
    <col min="11193" max="11193" width="15.140625" style="47" customWidth="1"/>
    <col min="11194" max="11194" width="13.85546875" style="47" customWidth="1"/>
    <col min="11195" max="11196" width="14.7109375" style="47" customWidth="1"/>
    <col min="11197" max="11197" width="12.85546875" style="47" customWidth="1"/>
    <col min="11198" max="11198" width="13.5703125" style="47" customWidth="1"/>
    <col min="11199" max="11199" width="12.7109375" style="47" customWidth="1"/>
    <col min="11200" max="11200" width="13.42578125" style="47" customWidth="1"/>
    <col min="11201" max="11201" width="13.140625" style="47" customWidth="1"/>
    <col min="11202" max="11202" width="14.7109375" style="47" customWidth="1"/>
    <col min="11203" max="11203" width="14.5703125" style="47" customWidth="1"/>
    <col min="11204" max="11204" width="13" style="47" customWidth="1"/>
    <col min="11205" max="11205" width="15" style="47" customWidth="1"/>
    <col min="11206" max="11207" width="12.140625" style="47" customWidth="1"/>
    <col min="11208" max="11208" width="12" style="47" customWidth="1"/>
    <col min="11209" max="11209" width="13.5703125" style="47" customWidth="1"/>
    <col min="11210" max="11210" width="14" style="47" customWidth="1"/>
    <col min="11211" max="11211" width="12.28515625" style="47" customWidth="1"/>
    <col min="11212" max="11212" width="14.140625" style="47" customWidth="1"/>
    <col min="11213" max="11213" width="13" style="47" customWidth="1"/>
    <col min="11214" max="11214" width="13.5703125" style="47" customWidth="1"/>
    <col min="11215" max="11215" width="12.42578125" style="47" customWidth="1"/>
    <col min="11216" max="11216" width="12.5703125" style="47" customWidth="1"/>
    <col min="11217" max="11217" width="11.7109375" style="47" customWidth="1"/>
    <col min="11218" max="11218" width="13.7109375" style="47" customWidth="1"/>
    <col min="11219" max="11219" width="13.28515625" style="47" customWidth="1"/>
    <col min="11220" max="11220" width="13.140625" style="47" customWidth="1"/>
    <col min="11221" max="11221" width="12" style="47" customWidth="1"/>
    <col min="11222" max="11222" width="12.140625" style="47" customWidth="1"/>
    <col min="11223" max="11223" width="12.28515625" style="47" customWidth="1"/>
    <col min="11224" max="11224" width="12.140625" style="47" customWidth="1"/>
    <col min="11225" max="11225" width="12.5703125" style="47" customWidth="1"/>
    <col min="11226" max="11442" width="9.140625" style="47"/>
    <col min="11443" max="11443" width="25.42578125" style="47" customWidth="1"/>
    <col min="11444" max="11444" width="56.28515625" style="47" customWidth="1"/>
    <col min="11445" max="11445" width="14" style="47" customWidth="1"/>
    <col min="11446" max="11447" width="14.5703125" style="47" customWidth="1"/>
    <col min="11448" max="11448" width="14.140625" style="47" customWidth="1"/>
    <col min="11449" max="11449" width="15.140625" style="47" customWidth="1"/>
    <col min="11450" max="11450" width="13.85546875" style="47" customWidth="1"/>
    <col min="11451" max="11452" width="14.7109375" style="47" customWidth="1"/>
    <col min="11453" max="11453" width="12.85546875" style="47" customWidth="1"/>
    <col min="11454" max="11454" width="13.5703125" style="47" customWidth="1"/>
    <col min="11455" max="11455" width="12.7109375" style="47" customWidth="1"/>
    <col min="11456" max="11456" width="13.42578125" style="47" customWidth="1"/>
    <col min="11457" max="11457" width="13.140625" style="47" customWidth="1"/>
    <col min="11458" max="11458" width="14.7109375" style="47" customWidth="1"/>
    <col min="11459" max="11459" width="14.5703125" style="47" customWidth="1"/>
    <col min="11460" max="11460" width="13" style="47" customWidth="1"/>
    <col min="11461" max="11461" width="15" style="47" customWidth="1"/>
    <col min="11462" max="11463" width="12.140625" style="47" customWidth="1"/>
    <col min="11464" max="11464" width="12" style="47" customWidth="1"/>
    <col min="11465" max="11465" width="13.5703125" style="47" customWidth="1"/>
    <col min="11466" max="11466" width="14" style="47" customWidth="1"/>
    <col min="11467" max="11467" width="12.28515625" style="47" customWidth="1"/>
    <col min="11468" max="11468" width="14.140625" style="47" customWidth="1"/>
    <col min="11469" max="11469" width="13" style="47" customWidth="1"/>
    <col min="11470" max="11470" width="13.5703125" style="47" customWidth="1"/>
    <col min="11471" max="11471" width="12.42578125" style="47" customWidth="1"/>
    <col min="11472" max="11472" width="12.5703125" style="47" customWidth="1"/>
    <col min="11473" max="11473" width="11.7109375" style="47" customWidth="1"/>
    <col min="11474" max="11474" width="13.7109375" style="47" customWidth="1"/>
    <col min="11475" max="11475" width="13.28515625" style="47" customWidth="1"/>
    <col min="11476" max="11476" width="13.140625" style="47" customWidth="1"/>
    <col min="11477" max="11477" width="12" style="47" customWidth="1"/>
    <col min="11478" max="11478" width="12.140625" style="47" customWidth="1"/>
    <col min="11479" max="11479" width="12.28515625" style="47" customWidth="1"/>
    <col min="11480" max="11480" width="12.140625" style="47" customWidth="1"/>
    <col min="11481" max="11481" width="12.5703125" style="47" customWidth="1"/>
    <col min="11482" max="11698" width="9.140625" style="47"/>
    <col min="11699" max="11699" width="25.42578125" style="47" customWidth="1"/>
    <col min="11700" max="11700" width="56.28515625" style="47" customWidth="1"/>
    <col min="11701" max="11701" width="14" style="47" customWidth="1"/>
    <col min="11702" max="11703" width="14.5703125" style="47" customWidth="1"/>
    <col min="11704" max="11704" width="14.140625" style="47" customWidth="1"/>
    <col min="11705" max="11705" width="15.140625" style="47" customWidth="1"/>
    <col min="11706" max="11706" width="13.85546875" style="47" customWidth="1"/>
    <col min="11707" max="11708" width="14.7109375" style="47" customWidth="1"/>
    <col min="11709" max="11709" width="12.85546875" style="47" customWidth="1"/>
    <col min="11710" max="11710" width="13.5703125" style="47" customWidth="1"/>
    <col min="11711" max="11711" width="12.7109375" style="47" customWidth="1"/>
    <col min="11712" max="11712" width="13.42578125" style="47" customWidth="1"/>
    <col min="11713" max="11713" width="13.140625" style="47" customWidth="1"/>
    <col min="11714" max="11714" width="14.7109375" style="47" customWidth="1"/>
    <col min="11715" max="11715" width="14.5703125" style="47" customWidth="1"/>
    <col min="11716" max="11716" width="13" style="47" customWidth="1"/>
    <col min="11717" max="11717" width="15" style="47" customWidth="1"/>
    <col min="11718" max="11719" width="12.140625" style="47" customWidth="1"/>
    <col min="11720" max="11720" width="12" style="47" customWidth="1"/>
    <col min="11721" max="11721" width="13.5703125" style="47" customWidth="1"/>
    <col min="11722" max="11722" width="14" style="47" customWidth="1"/>
    <col min="11723" max="11723" width="12.28515625" style="47" customWidth="1"/>
    <col min="11724" max="11724" width="14.140625" style="47" customWidth="1"/>
    <col min="11725" max="11725" width="13" style="47" customWidth="1"/>
    <col min="11726" max="11726" width="13.5703125" style="47" customWidth="1"/>
    <col min="11727" max="11727" width="12.42578125" style="47" customWidth="1"/>
    <col min="11728" max="11728" width="12.5703125" style="47" customWidth="1"/>
    <col min="11729" max="11729" width="11.7109375" style="47" customWidth="1"/>
    <col min="11730" max="11730" width="13.7109375" style="47" customWidth="1"/>
    <col min="11731" max="11731" width="13.28515625" style="47" customWidth="1"/>
    <col min="11732" max="11732" width="13.140625" style="47" customWidth="1"/>
    <col min="11733" max="11733" width="12" style="47" customWidth="1"/>
    <col min="11734" max="11734" width="12.140625" style="47" customWidth="1"/>
    <col min="11735" max="11735" width="12.28515625" style="47" customWidth="1"/>
    <col min="11736" max="11736" width="12.140625" style="47" customWidth="1"/>
    <col min="11737" max="11737" width="12.5703125" style="47" customWidth="1"/>
    <col min="11738" max="11954" width="9.140625" style="47"/>
    <col min="11955" max="11955" width="25.42578125" style="47" customWidth="1"/>
    <col min="11956" max="11956" width="56.28515625" style="47" customWidth="1"/>
    <col min="11957" max="11957" width="14" style="47" customWidth="1"/>
    <col min="11958" max="11959" width="14.5703125" style="47" customWidth="1"/>
    <col min="11960" max="11960" width="14.140625" style="47" customWidth="1"/>
    <col min="11961" max="11961" width="15.140625" style="47" customWidth="1"/>
    <col min="11962" max="11962" width="13.85546875" style="47" customWidth="1"/>
    <col min="11963" max="11964" width="14.7109375" style="47" customWidth="1"/>
    <col min="11965" max="11965" width="12.85546875" style="47" customWidth="1"/>
    <col min="11966" max="11966" width="13.5703125" style="47" customWidth="1"/>
    <col min="11967" max="11967" width="12.7109375" style="47" customWidth="1"/>
    <col min="11968" max="11968" width="13.42578125" style="47" customWidth="1"/>
    <col min="11969" max="11969" width="13.140625" style="47" customWidth="1"/>
    <col min="11970" max="11970" width="14.7109375" style="47" customWidth="1"/>
    <col min="11971" max="11971" width="14.5703125" style="47" customWidth="1"/>
    <col min="11972" max="11972" width="13" style="47" customWidth="1"/>
    <col min="11973" max="11973" width="15" style="47" customWidth="1"/>
    <col min="11974" max="11975" width="12.140625" style="47" customWidth="1"/>
    <col min="11976" max="11976" width="12" style="47" customWidth="1"/>
    <col min="11977" max="11977" width="13.5703125" style="47" customWidth="1"/>
    <col min="11978" max="11978" width="14" style="47" customWidth="1"/>
    <col min="11979" max="11979" width="12.28515625" style="47" customWidth="1"/>
    <col min="11980" max="11980" width="14.140625" style="47" customWidth="1"/>
    <col min="11981" max="11981" width="13" style="47" customWidth="1"/>
    <col min="11982" max="11982" width="13.5703125" style="47" customWidth="1"/>
    <col min="11983" max="11983" width="12.42578125" style="47" customWidth="1"/>
    <col min="11984" max="11984" width="12.5703125" style="47" customWidth="1"/>
    <col min="11985" max="11985" width="11.7109375" style="47" customWidth="1"/>
    <col min="11986" max="11986" width="13.7109375" style="47" customWidth="1"/>
    <col min="11987" max="11987" width="13.28515625" style="47" customWidth="1"/>
    <col min="11988" max="11988" width="13.140625" style="47" customWidth="1"/>
    <col min="11989" max="11989" width="12" style="47" customWidth="1"/>
    <col min="11990" max="11990" width="12.140625" style="47" customWidth="1"/>
    <col min="11991" max="11991" width="12.28515625" style="47" customWidth="1"/>
    <col min="11992" max="11992" width="12.140625" style="47" customWidth="1"/>
    <col min="11993" max="11993" width="12.5703125" style="47" customWidth="1"/>
    <col min="11994" max="12210" width="9.140625" style="47"/>
    <col min="12211" max="12211" width="25.42578125" style="47" customWidth="1"/>
    <col min="12212" max="12212" width="56.28515625" style="47" customWidth="1"/>
    <col min="12213" max="12213" width="14" style="47" customWidth="1"/>
    <col min="12214" max="12215" width="14.5703125" style="47" customWidth="1"/>
    <col min="12216" max="12216" width="14.140625" style="47" customWidth="1"/>
    <col min="12217" max="12217" width="15.140625" style="47" customWidth="1"/>
    <col min="12218" max="12218" width="13.85546875" style="47" customWidth="1"/>
    <col min="12219" max="12220" width="14.7109375" style="47" customWidth="1"/>
    <col min="12221" max="12221" width="12.85546875" style="47" customWidth="1"/>
    <col min="12222" max="12222" width="13.5703125" style="47" customWidth="1"/>
    <col min="12223" max="12223" width="12.7109375" style="47" customWidth="1"/>
    <col min="12224" max="12224" width="13.42578125" style="47" customWidth="1"/>
    <col min="12225" max="12225" width="13.140625" style="47" customWidth="1"/>
    <col min="12226" max="12226" width="14.7109375" style="47" customWidth="1"/>
    <col min="12227" max="12227" width="14.5703125" style="47" customWidth="1"/>
    <col min="12228" max="12228" width="13" style="47" customWidth="1"/>
    <col min="12229" max="12229" width="15" style="47" customWidth="1"/>
    <col min="12230" max="12231" width="12.140625" style="47" customWidth="1"/>
    <col min="12232" max="12232" width="12" style="47" customWidth="1"/>
    <col min="12233" max="12233" width="13.5703125" style="47" customWidth="1"/>
    <col min="12234" max="12234" width="14" style="47" customWidth="1"/>
    <col min="12235" max="12235" width="12.28515625" style="47" customWidth="1"/>
    <col min="12236" max="12236" width="14.140625" style="47" customWidth="1"/>
    <col min="12237" max="12237" width="13" style="47" customWidth="1"/>
    <col min="12238" max="12238" width="13.5703125" style="47" customWidth="1"/>
    <col min="12239" max="12239" width="12.42578125" style="47" customWidth="1"/>
    <col min="12240" max="12240" width="12.5703125" style="47" customWidth="1"/>
    <col min="12241" max="12241" width="11.7109375" style="47" customWidth="1"/>
    <col min="12242" max="12242" width="13.7109375" style="47" customWidth="1"/>
    <col min="12243" max="12243" width="13.28515625" style="47" customWidth="1"/>
    <col min="12244" max="12244" width="13.140625" style="47" customWidth="1"/>
    <col min="12245" max="12245" width="12" style="47" customWidth="1"/>
    <col min="12246" max="12246" width="12.140625" style="47" customWidth="1"/>
    <col min="12247" max="12247" width="12.28515625" style="47" customWidth="1"/>
    <col min="12248" max="12248" width="12.140625" style="47" customWidth="1"/>
    <col min="12249" max="12249" width="12.5703125" style="47" customWidth="1"/>
    <col min="12250" max="12466" width="9.140625" style="47"/>
    <col min="12467" max="12467" width="25.42578125" style="47" customWidth="1"/>
    <col min="12468" max="12468" width="56.28515625" style="47" customWidth="1"/>
    <col min="12469" max="12469" width="14" style="47" customWidth="1"/>
    <col min="12470" max="12471" width="14.5703125" style="47" customWidth="1"/>
    <col min="12472" max="12472" width="14.140625" style="47" customWidth="1"/>
    <col min="12473" max="12473" width="15.140625" style="47" customWidth="1"/>
    <col min="12474" max="12474" width="13.85546875" style="47" customWidth="1"/>
    <col min="12475" max="12476" width="14.7109375" style="47" customWidth="1"/>
    <col min="12477" max="12477" width="12.85546875" style="47" customWidth="1"/>
    <col min="12478" max="12478" width="13.5703125" style="47" customWidth="1"/>
    <col min="12479" max="12479" width="12.7109375" style="47" customWidth="1"/>
    <col min="12480" max="12480" width="13.42578125" style="47" customWidth="1"/>
    <col min="12481" max="12481" width="13.140625" style="47" customWidth="1"/>
    <col min="12482" max="12482" width="14.7109375" style="47" customWidth="1"/>
    <col min="12483" max="12483" width="14.5703125" style="47" customWidth="1"/>
    <col min="12484" max="12484" width="13" style="47" customWidth="1"/>
    <col min="12485" max="12485" width="15" style="47" customWidth="1"/>
    <col min="12486" max="12487" width="12.140625" style="47" customWidth="1"/>
    <col min="12488" max="12488" width="12" style="47" customWidth="1"/>
    <col min="12489" max="12489" width="13.5703125" style="47" customWidth="1"/>
    <col min="12490" max="12490" width="14" style="47" customWidth="1"/>
    <col min="12491" max="12491" width="12.28515625" style="47" customWidth="1"/>
    <col min="12492" max="12492" width="14.140625" style="47" customWidth="1"/>
    <col min="12493" max="12493" width="13" style="47" customWidth="1"/>
    <col min="12494" max="12494" width="13.5703125" style="47" customWidth="1"/>
    <col min="12495" max="12495" width="12.42578125" style="47" customWidth="1"/>
    <col min="12496" max="12496" width="12.5703125" style="47" customWidth="1"/>
    <col min="12497" max="12497" width="11.7109375" style="47" customWidth="1"/>
    <col min="12498" max="12498" width="13.7109375" style="47" customWidth="1"/>
    <col min="12499" max="12499" width="13.28515625" style="47" customWidth="1"/>
    <col min="12500" max="12500" width="13.140625" style="47" customWidth="1"/>
    <col min="12501" max="12501" width="12" style="47" customWidth="1"/>
    <col min="12502" max="12502" width="12.140625" style="47" customWidth="1"/>
    <col min="12503" max="12503" width="12.28515625" style="47" customWidth="1"/>
    <col min="12504" max="12504" width="12.140625" style="47" customWidth="1"/>
    <col min="12505" max="12505" width="12.5703125" style="47" customWidth="1"/>
    <col min="12506" max="12722" width="9.140625" style="47"/>
    <col min="12723" max="12723" width="25.42578125" style="47" customWidth="1"/>
    <col min="12724" max="12724" width="56.28515625" style="47" customWidth="1"/>
    <col min="12725" max="12725" width="14" style="47" customWidth="1"/>
    <col min="12726" max="12727" width="14.5703125" style="47" customWidth="1"/>
    <col min="12728" max="12728" width="14.140625" style="47" customWidth="1"/>
    <col min="12729" max="12729" width="15.140625" style="47" customWidth="1"/>
    <col min="12730" max="12730" width="13.85546875" style="47" customWidth="1"/>
    <col min="12731" max="12732" width="14.7109375" style="47" customWidth="1"/>
    <col min="12733" max="12733" width="12.85546875" style="47" customWidth="1"/>
    <col min="12734" max="12734" width="13.5703125" style="47" customWidth="1"/>
    <col min="12735" max="12735" width="12.7109375" style="47" customWidth="1"/>
    <col min="12736" max="12736" width="13.42578125" style="47" customWidth="1"/>
    <col min="12737" max="12737" width="13.140625" style="47" customWidth="1"/>
    <col min="12738" max="12738" width="14.7109375" style="47" customWidth="1"/>
    <col min="12739" max="12739" width="14.5703125" style="47" customWidth="1"/>
    <col min="12740" max="12740" width="13" style="47" customWidth="1"/>
    <col min="12741" max="12741" width="15" style="47" customWidth="1"/>
    <col min="12742" max="12743" width="12.140625" style="47" customWidth="1"/>
    <col min="12744" max="12744" width="12" style="47" customWidth="1"/>
    <col min="12745" max="12745" width="13.5703125" style="47" customWidth="1"/>
    <col min="12746" max="12746" width="14" style="47" customWidth="1"/>
    <col min="12747" max="12747" width="12.28515625" style="47" customWidth="1"/>
    <col min="12748" max="12748" width="14.140625" style="47" customWidth="1"/>
    <col min="12749" max="12749" width="13" style="47" customWidth="1"/>
    <col min="12750" max="12750" width="13.5703125" style="47" customWidth="1"/>
    <col min="12751" max="12751" width="12.42578125" style="47" customWidth="1"/>
    <col min="12752" max="12752" width="12.5703125" style="47" customWidth="1"/>
    <col min="12753" max="12753" width="11.7109375" style="47" customWidth="1"/>
    <col min="12754" max="12754" width="13.7109375" style="47" customWidth="1"/>
    <col min="12755" max="12755" width="13.28515625" style="47" customWidth="1"/>
    <col min="12756" max="12756" width="13.140625" style="47" customWidth="1"/>
    <col min="12757" max="12757" width="12" style="47" customWidth="1"/>
    <col min="12758" max="12758" width="12.140625" style="47" customWidth="1"/>
    <col min="12759" max="12759" width="12.28515625" style="47" customWidth="1"/>
    <col min="12760" max="12760" width="12.140625" style="47" customWidth="1"/>
    <col min="12761" max="12761" width="12.5703125" style="47" customWidth="1"/>
    <col min="12762" max="12978" width="9.140625" style="47"/>
    <col min="12979" max="12979" width="25.42578125" style="47" customWidth="1"/>
    <col min="12980" max="12980" width="56.28515625" style="47" customWidth="1"/>
    <col min="12981" max="12981" width="14" style="47" customWidth="1"/>
    <col min="12982" max="12983" width="14.5703125" style="47" customWidth="1"/>
    <col min="12984" max="12984" width="14.140625" style="47" customWidth="1"/>
    <col min="12985" max="12985" width="15.140625" style="47" customWidth="1"/>
    <col min="12986" max="12986" width="13.85546875" style="47" customWidth="1"/>
    <col min="12987" max="12988" width="14.7109375" style="47" customWidth="1"/>
    <col min="12989" max="12989" width="12.85546875" style="47" customWidth="1"/>
    <col min="12990" max="12990" width="13.5703125" style="47" customWidth="1"/>
    <col min="12991" max="12991" width="12.7109375" style="47" customWidth="1"/>
    <col min="12992" max="12992" width="13.42578125" style="47" customWidth="1"/>
    <col min="12993" max="12993" width="13.140625" style="47" customWidth="1"/>
    <col min="12994" max="12994" width="14.7109375" style="47" customWidth="1"/>
    <col min="12995" max="12995" width="14.5703125" style="47" customWidth="1"/>
    <col min="12996" max="12996" width="13" style="47" customWidth="1"/>
    <col min="12997" max="12997" width="15" style="47" customWidth="1"/>
    <col min="12998" max="12999" width="12.140625" style="47" customWidth="1"/>
    <col min="13000" max="13000" width="12" style="47" customWidth="1"/>
    <col min="13001" max="13001" width="13.5703125" style="47" customWidth="1"/>
    <col min="13002" max="13002" width="14" style="47" customWidth="1"/>
    <col min="13003" max="13003" width="12.28515625" style="47" customWidth="1"/>
    <col min="13004" max="13004" width="14.140625" style="47" customWidth="1"/>
    <col min="13005" max="13005" width="13" style="47" customWidth="1"/>
    <col min="13006" max="13006" width="13.5703125" style="47" customWidth="1"/>
    <col min="13007" max="13007" width="12.42578125" style="47" customWidth="1"/>
    <col min="13008" max="13008" width="12.5703125" style="47" customWidth="1"/>
    <col min="13009" max="13009" width="11.7109375" style="47" customWidth="1"/>
    <col min="13010" max="13010" width="13.7109375" style="47" customWidth="1"/>
    <col min="13011" max="13011" width="13.28515625" style="47" customWidth="1"/>
    <col min="13012" max="13012" width="13.140625" style="47" customWidth="1"/>
    <col min="13013" max="13013" width="12" style="47" customWidth="1"/>
    <col min="13014" max="13014" width="12.140625" style="47" customWidth="1"/>
    <col min="13015" max="13015" width="12.28515625" style="47" customWidth="1"/>
    <col min="13016" max="13016" width="12.140625" style="47" customWidth="1"/>
    <col min="13017" max="13017" width="12.5703125" style="47" customWidth="1"/>
    <col min="13018" max="13234" width="9.140625" style="47"/>
    <col min="13235" max="13235" width="25.42578125" style="47" customWidth="1"/>
    <col min="13236" max="13236" width="56.28515625" style="47" customWidth="1"/>
    <col min="13237" max="13237" width="14" style="47" customWidth="1"/>
    <col min="13238" max="13239" width="14.5703125" style="47" customWidth="1"/>
    <col min="13240" max="13240" width="14.140625" style="47" customWidth="1"/>
    <col min="13241" max="13241" width="15.140625" style="47" customWidth="1"/>
    <col min="13242" max="13242" width="13.85546875" style="47" customWidth="1"/>
    <col min="13243" max="13244" width="14.7109375" style="47" customWidth="1"/>
    <col min="13245" max="13245" width="12.85546875" style="47" customWidth="1"/>
    <col min="13246" max="13246" width="13.5703125" style="47" customWidth="1"/>
    <col min="13247" max="13247" width="12.7109375" style="47" customWidth="1"/>
    <col min="13248" max="13248" width="13.42578125" style="47" customWidth="1"/>
    <col min="13249" max="13249" width="13.140625" style="47" customWidth="1"/>
    <col min="13250" max="13250" width="14.7109375" style="47" customWidth="1"/>
    <col min="13251" max="13251" width="14.5703125" style="47" customWidth="1"/>
    <col min="13252" max="13252" width="13" style="47" customWidth="1"/>
    <col min="13253" max="13253" width="15" style="47" customWidth="1"/>
    <col min="13254" max="13255" width="12.140625" style="47" customWidth="1"/>
    <col min="13256" max="13256" width="12" style="47" customWidth="1"/>
    <col min="13257" max="13257" width="13.5703125" style="47" customWidth="1"/>
    <col min="13258" max="13258" width="14" style="47" customWidth="1"/>
    <col min="13259" max="13259" width="12.28515625" style="47" customWidth="1"/>
    <col min="13260" max="13260" width="14.140625" style="47" customWidth="1"/>
    <col min="13261" max="13261" width="13" style="47" customWidth="1"/>
    <col min="13262" max="13262" width="13.5703125" style="47" customWidth="1"/>
    <col min="13263" max="13263" width="12.42578125" style="47" customWidth="1"/>
    <col min="13264" max="13264" width="12.5703125" style="47" customWidth="1"/>
    <col min="13265" max="13265" width="11.7109375" style="47" customWidth="1"/>
    <col min="13266" max="13266" width="13.7109375" style="47" customWidth="1"/>
    <col min="13267" max="13267" width="13.28515625" style="47" customWidth="1"/>
    <col min="13268" max="13268" width="13.140625" style="47" customWidth="1"/>
    <col min="13269" max="13269" width="12" style="47" customWidth="1"/>
    <col min="13270" max="13270" width="12.140625" style="47" customWidth="1"/>
    <col min="13271" max="13271" width="12.28515625" style="47" customWidth="1"/>
    <col min="13272" max="13272" width="12.140625" style="47" customWidth="1"/>
    <col min="13273" max="13273" width="12.5703125" style="47" customWidth="1"/>
    <col min="13274" max="13490" width="9.140625" style="47"/>
    <col min="13491" max="13491" width="25.42578125" style="47" customWidth="1"/>
    <col min="13492" max="13492" width="56.28515625" style="47" customWidth="1"/>
    <col min="13493" max="13493" width="14" style="47" customWidth="1"/>
    <col min="13494" max="13495" width="14.5703125" style="47" customWidth="1"/>
    <col min="13496" max="13496" width="14.140625" style="47" customWidth="1"/>
    <col min="13497" max="13497" width="15.140625" style="47" customWidth="1"/>
    <col min="13498" max="13498" width="13.85546875" style="47" customWidth="1"/>
    <col min="13499" max="13500" width="14.7109375" style="47" customWidth="1"/>
    <col min="13501" max="13501" width="12.85546875" style="47" customWidth="1"/>
    <col min="13502" max="13502" width="13.5703125" style="47" customWidth="1"/>
    <col min="13503" max="13503" width="12.7109375" style="47" customWidth="1"/>
    <col min="13504" max="13504" width="13.42578125" style="47" customWidth="1"/>
    <col min="13505" max="13505" width="13.140625" style="47" customWidth="1"/>
    <col min="13506" max="13506" width="14.7109375" style="47" customWidth="1"/>
    <col min="13507" max="13507" width="14.5703125" style="47" customWidth="1"/>
    <col min="13508" max="13508" width="13" style="47" customWidth="1"/>
    <col min="13509" max="13509" width="15" style="47" customWidth="1"/>
    <col min="13510" max="13511" width="12.140625" style="47" customWidth="1"/>
    <col min="13512" max="13512" width="12" style="47" customWidth="1"/>
    <col min="13513" max="13513" width="13.5703125" style="47" customWidth="1"/>
    <col min="13514" max="13514" width="14" style="47" customWidth="1"/>
    <col min="13515" max="13515" width="12.28515625" style="47" customWidth="1"/>
    <col min="13516" max="13516" width="14.140625" style="47" customWidth="1"/>
    <col min="13517" max="13517" width="13" style="47" customWidth="1"/>
    <col min="13518" max="13518" width="13.5703125" style="47" customWidth="1"/>
    <col min="13519" max="13519" width="12.42578125" style="47" customWidth="1"/>
    <col min="13520" max="13520" width="12.5703125" style="47" customWidth="1"/>
    <col min="13521" max="13521" width="11.7109375" style="47" customWidth="1"/>
    <col min="13522" max="13522" width="13.7109375" style="47" customWidth="1"/>
    <col min="13523" max="13523" width="13.28515625" style="47" customWidth="1"/>
    <col min="13524" max="13524" width="13.140625" style="47" customWidth="1"/>
    <col min="13525" max="13525" width="12" style="47" customWidth="1"/>
    <col min="13526" max="13526" width="12.140625" style="47" customWidth="1"/>
    <col min="13527" max="13527" width="12.28515625" style="47" customWidth="1"/>
    <col min="13528" max="13528" width="12.140625" style="47" customWidth="1"/>
    <col min="13529" max="13529" width="12.5703125" style="47" customWidth="1"/>
    <col min="13530" max="13746" width="9.140625" style="47"/>
    <col min="13747" max="13747" width="25.42578125" style="47" customWidth="1"/>
    <col min="13748" max="13748" width="56.28515625" style="47" customWidth="1"/>
    <col min="13749" max="13749" width="14" style="47" customWidth="1"/>
    <col min="13750" max="13751" width="14.5703125" style="47" customWidth="1"/>
    <col min="13752" max="13752" width="14.140625" style="47" customWidth="1"/>
    <col min="13753" max="13753" width="15.140625" style="47" customWidth="1"/>
    <col min="13754" max="13754" width="13.85546875" style="47" customWidth="1"/>
    <col min="13755" max="13756" width="14.7109375" style="47" customWidth="1"/>
    <col min="13757" max="13757" width="12.85546875" style="47" customWidth="1"/>
    <col min="13758" max="13758" width="13.5703125" style="47" customWidth="1"/>
    <col min="13759" max="13759" width="12.7109375" style="47" customWidth="1"/>
    <col min="13760" max="13760" width="13.42578125" style="47" customWidth="1"/>
    <col min="13761" max="13761" width="13.140625" style="47" customWidth="1"/>
    <col min="13762" max="13762" width="14.7109375" style="47" customWidth="1"/>
    <col min="13763" max="13763" width="14.5703125" style="47" customWidth="1"/>
    <col min="13764" max="13764" width="13" style="47" customWidth="1"/>
    <col min="13765" max="13765" width="15" style="47" customWidth="1"/>
    <col min="13766" max="13767" width="12.140625" style="47" customWidth="1"/>
    <col min="13768" max="13768" width="12" style="47" customWidth="1"/>
    <col min="13769" max="13769" width="13.5703125" style="47" customWidth="1"/>
    <col min="13770" max="13770" width="14" style="47" customWidth="1"/>
    <col min="13771" max="13771" width="12.28515625" style="47" customWidth="1"/>
    <col min="13772" max="13772" width="14.140625" style="47" customWidth="1"/>
    <col min="13773" max="13773" width="13" style="47" customWidth="1"/>
    <col min="13774" max="13774" width="13.5703125" style="47" customWidth="1"/>
    <col min="13775" max="13775" width="12.42578125" style="47" customWidth="1"/>
    <col min="13776" max="13776" width="12.5703125" style="47" customWidth="1"/>
    <col min="13777" max="13777" width="11.7109375" style="47" customWidth="1"/>
    <col min="13778" max="13778" width="13.7109375" style="47" customWidth="1"/>
    <col min="13779" max="13779" width="13.28515625" style="47" customWidth="1"/>
    <col min="13780" max="13780" width="13.140625" style="47" customWidth="1"/>
    <col min="13781" max="13781" width="12" style="47" customWidth="1"/>
    <col min="13782" max="13782" width="12.140625" style="47" customWidth="1"/>
    <col min="13783" max="13783" width="12.28515625" style="47" customWidth="1"/>
    <col min="13784" max="13784" width="12.140625" style="47" customWidth="1"/>
    <col min="13785" max="13785" width="12.5703125" style="47" customWidth="1"/>
    <col min="13786" max="14002" width="9.140625" style="47"/>
    <col min="14003" max="14003" width="25.42578125" style="47" customWidth="1"/>
    <col min="14004" max="14004" width="56.28515625" style="47" customWidth="1"/>
    <col min="14005" max="14005" width="14" style="47" customWidth="1"/>
    <col min="14006" max="14007" width="14.5703125" style="47" customWidth="1"/>
    <col min="14008" max="14008" width="14.140625" style="47" customWidth="1"/>
    <col min="14009" max="14009" width="15.140625" style="47" customWidth="1"/>
    <col min="14010" max="14010" width="13.85546875" style="47" customWidth="1"/>
    <col min="14011" max="14012" width="14.7109375" style="47" customWidth="1"/>
    <col min="14013" max="14013" width="12.85546875" style="47" customWidth="1"/>
    <col min="14014" max="14014" width="13.5703125" style="47" customWidth="1"/>
    <col min="14015" max="14015" width="12.7109375" style="47" customWidth="1"/>
    <col min="14016" max="14016" width="13.42578125" style="47" customWidth="1"/>
    <col min="14017" max="14017" width="13.140625" style="47" customWidth="1"/>
    <col min="14018" max="14018" width="14.7109375" style="47" customWidth="1"/>
    <col min="14019" max="14019" width="14.5703125" style="47" customWidth="1"/>
    <col min="14020" max="14020" width="13" style="47" customWidth="1"/>
    <col min="14021" max="14021" width="15" style="47" customWidth="1"/>
    <col min="14022" max="14023" width="12.140625" style="47" customWidth="1"/>
    <col min="14024" max="14024" width="12" style="47" customWidth="1"/>
    <col min="14025" max="14025" width="13.5703125" style="47" customWidth="1"/>
    <col min="14026" max="14026" width="14" style="47" customWidth="1"/>
    <col min="14027" max="14027" width="12.28515625" style="47" customWidth="1"/>
    <col min="14028" max="14028" width="14.140625" style="47" customWidth="1"/>
    <col min="14029" max="14029" width="13" style="47" customWidth="1"/>
    <col min="14030" max="14030" width="13.5703125" style="47" customWidth="1"/>
    <col min="14031" max="14031" width="12.42578125" style="47" customWidth="1"/>
    <col min="14032" max="14032" width="12.5703125" style="47" customWidth="1"/>
    <col min="14033" max="14033" width="11.7109375" style="47" customWidth="1"/>
    <col min="14034" max="14034" width="13.7109375" style="47" customWidth="1"/>
    <col min="14035" max="14035" width="13.28515625" style="47" customWidth="1"/>
    <col min="14036" max="14036" width="13.140625" style="47" customWidth="1"/>
    <col min="14037" max="14037" width="12" style="47" customWidth="1"/>
    <col min="14038" max="14038" width="12.140625" style="47" customWidth="1"/>
    <col min="14039" max="14039" width="12.28515625" style="47" customWidth="1"/>
    <col min="14040" max="14040" width="12.140625" style="47" customWidth="1"/>
    <col min="14041" max="14041" width="12.5703125" style="47" customWidth="1"/>
    <col min="14042" max="14258" width="9.140625" style="47"/>
    <col min="14259" max="14259" width="25.42578125" style="47" customWidth="1"/>
    <col min="14260" max="14260" width="56.28515625" style="47" customWidth="1"/>
    <col min="14261" max="14261" width="14" style="47" customWidth="1"/>
    <col min="14262" max="14263" width="14.5703125" style="47" customWidth="1"/>
    <col min="14264" max="14264" width="14.140625" style="47" customWidth="1"/>
    <col min="14265" max="14265" width="15.140625" style="47" customWidth="1"/>
    <col min="14266" max="14266" width="13.85546875" style="47" customWidth="1"/>
    <col min="14267" max="14268" width="14.7109375" style="47" customWidth="1"/>
    <col min="14269" max="14269" width="12.85546875" style="47" customWidth="1"/>
    <col min="14270" max="14270" width="13.5703125" style="47" customWidth="1"/>
    <col min="14271" max="14271" width="12.7109375" style="47" customWidth="1"/>
    <col min="14272" max="14272" width="13.42578125" style="47" customWidth="1"/>
    <col min="14273" max="14273" width="13.140625" style="47" customWidth="1"/>
    <col min="14274" max="14274" width="14.7109375" style="47" customWidth="1"/>
    <col min="14275" max="14275" width="14.5703125" style="47" customWidth="1"/>
    <col min="14276" max="14276" width="13" style="47" customWidth="1"/>
    <col min="14277" max="14277" width="15" style="47" customWidth="1"/>
    <col min="14278" max="14279" width="12.140625" style="47" customWidth="1"/>
    <col min="14280" max="14280" width="12" style="47" customWidth="1"/>
    <col min="14281" max="14281" width="13.5703125" style="47" customWidth="1"/>
    <col min="14282" max="14282" width="14" style="47" customWidth="1"/>
    <col min="14283" max="14283" width="12.28515625" style="47" customWidth="1"/>
    <col min="14284" max="14284" width="14.140625" style="47" customWidth="1"/>
    <col min="14285" max="14285" width="13" style="47" customWidth="1"/>
    <col min="14286" max="14286" width="13.5703125" style="47" customWidth="1"/>
    <col min="14287" max="14287" width="12.42578125" style="47" customWidth="1"/>
    <col min="14288" max="14288" width="12.5703125" style="47" customWidth="1"/>
    <col min="14289" max="14289" width="11.7109375" style="47" customWidth="1"/>
    <col min="14290" max="14290" width="13.7109375" style="47" customWidth="1"/>
    <col min="14291" max="14291" width="13.28515625" style="47" customWidth="1"/>
    <col min="14292" max="14292" width="13.140625" style="47" customWidth="1"/>
    <col min="14293" max="14293" width="12" style="47" customWidth="1"/>
    <col min="14294" max="14294" width="12.140625" style="47" customWidth="1"/>
    <col min="14295" max="14295" width="12.28515625" style="47" customWidth="1"/>
    <col min="14296" max="14296" width="12.140625" style="47" customWidth="1"/>
    <col min="14297" max="14297" width="12.5703125" style="47" customWidth="1"/>
    <col min="14298" max="14514" width="9.140625" style="47"/>
    <col min="14515" max="14515" width="25.42578125" style="47" customWidth="1"/>
    <col min="14516" max="14516" width="56.28515625" style="47" customWidth="1"/>
    <col min="14517" max="14517" width="14" style="47" customWidth="1"/>
    <col min="14518" max="14519" width="14.5703125" style="47" customWidth="1"/>
    <col min="14520" max="14520" width="14.140625" style="47" customWidth="1"/>
    <col min="14521" max="14521" width="15.140625" style="47" customWidth="1"/>
    <col min="14522" max="14522" width="13.85546875" style="47" customWidth="1"/>
    <col min="14523" max="14524" width="14.7109375" style="47" customWidth="1"/>
    <col min="14525" max="14525" width="12.85546875" style="47" customWidth="1"/>
    <col min="14526" max="14526" width="13.5703125" style="47" customWidth="1"/>
    <col min="14527" max="14527" width="12.7109375" style="47" customWidth="1"/>
    <col min="14528" max="14528" width="13.42578125" style="47" customWidth="1"/>
    <col min="14529" max="14529" width="13.140625" style="47" customWidth="1"/>
    <col min="14530" max="14530" width="14.7109375" style="47" customWidth="1"/>
    <col min="14531" max="14531" width="14.5703125" style="47" customWidth="1"/>
    <col min="14532" max="14532" width="13" style="47" customWidth="1"/>
    <col min="14533" max="14533" width="15" style="47" customWidth="1"/>
    <col min="14534" max="14535" width="12.140625" style="47" customWidth="1"/>
    <col min="14536" max="14536" width="12" style="47" customWidth="1"/>
    <col min="14537" max="14537" width="13.5703125" style="47" customWidth="1"/>
    <col min="14538" max="14538" width="14" style="47" customWidth="1"/>
    <col min="14539" max="14539" width="12.28515625" style="47" customWidth="1"/>
    <col min="14540" max="14540" width="14.140625" style="47" customWidth="1"/>
    <col min="14541" max="14541" width="13" style="47" customWidth="1"/>
    <col min="14542" max="14542" width="13.5703125" style="47" customWidth="1"/>
    <col min="14543" max="14543" width="12.42578125" style="47" customWidth="1"/>
    <col min="14544" max="14544" width="12.5703125" style="47" customWidth="1"/>
    <col min="14545" max="14545" width="11.7109375" style="47" customWidth="1"/>
    <col min="14546" max="14546" width="13.7109375" style="47" customWidth="1"/>
    <col min="14547" max="14547" width="13.28515625" style="47" customWidth="1"/>
    <col min="14548" max="14548" width="13.140625" style="47" customWidth="1"/>
    <col min="14549" max="14549" width="12" style="47" customWidth="1"/>
    <col min="14550" max="14550" width="12.140625" style="47" customWidth="1"/>
    <col min="14551" max="14551" width="12.28515625" style="47" customWidth="1"/>
    <col min="14552" max="14552" width="12.140625" style="47" customWidth="1"/>
    <col min="14553" max="14553" width="12.5703125" style="47" customWidth="1"/>
    <col min="14554" max="14770" width="9.140625" style="47"/>
    <col min="14771" max="14771" width="25.42578125" style="47" customWidth="1"/>
    <col min="14772" max="14772" width="56.28515625" style="47" customWidth="1"/>
    <col min="14773" max="14773" width="14" style="47" customWidth="1"/>
    <col min="14774" max="14775" width="14.5703125" style="47" customWidth="1"/>
    <col min="14776" max="14776" width="14.140625" style="47" customWidth="1"/>
    <col min="14777" max="14777" width="15.140625" style="47" customWidth="1"/>
    <col min="14778" max="14778" width="13.85546875" style="47" customWidth="1"/>
    <col min="14779" max="14780" width="14.7109375" style="47" customWidth="1"/>
    <col min="14781" max="14781" width="12.85546875" style="47" customWidth="1"/>
    <col min="14782" max="14782" width="13.5703125" style="47" customWidth="1"/>
    <col min="14783" max="14783" width="12.7109375" style="47" customWidth="1"/>
    <col min="14784" max="14784" width="13.42578125" style="47" customWidth="1"/>
    <col min="14785" max="14785" width="13.140625" style="47" customWidth="1"/>
    <col min="14786" max="14786" width="14.7109375" style="47" customWidth="1"/>
    <col min="14787" max="14787" width="14.5703125" style="47" customWidth="1"/>
    <col min="14788" max="14788" width="13" style="47" customWidth="1"/>
    <col min="14789" max="14789" width="15" style="47" customWidth="1"/>
    <col min="14790" max="14791" width="12.140625" style="47" customWidth="1"/>
    <col min="14792" max="14792" width="12" style="47" customWidth="1"/>
    <col min="14793" max="14793" width="13.5703125" style="47" customWidth="1"/>
    <col min="14794" max="14794" width="14" style="47" customWidth="1"/>
    <col min="14795" max="14795" width="12.28515625" style="47" customWidth="1"/>
    <col min="14796" max="14796" width="14.140625" style="47" customWidth="1"/>
    <col min="14797" max="14797" width="13" style="47" customWidth="1"/>
    <col min="14798" max="14798" width="13.5703125" style="47" customWidth="1"/>
    <col min="14799" max="14799" width="12.42578125" style="47" customWidth="1"/>
    <col min="14800" max="14800" width="12.5703125" style="47" customWidth="1"/>
    <col min="14801" max="14801" width="11.7109375" style="47" customWidth="1"/>
    <col min="14802" max="14802" width="13.7109375" style="47" customWidth="1"/>
    <col min="14803" max="14803" width="13.28515625" style="47" customWidth="1"/>
    <col min="14804" max="14804" width="13.140625" style="47" customWidth="1"/>
    <col min="14805" max="14805" width="12" style="47" customWidth="1"/>
    <col min="14806" max="14806" width="12.140625" style="47" customWidth="1"/>
    <col min="14807" max="14807" width="12.28515625" style="47" customWidth="1"/>
    <col min="14808" max="14808" width="12.140625" style="47" customWidth="1"/>
    <col min="14809" max="14809" width="12.5703125" style="47" customWidth="1"/>
    <col min="14810" max="15026" width="9.140625" style="47"/>
    <col min="15027" max="15027" width="25.42578125" style="47" customWidth="1"/>
    <col min="15028" max="15028" width="56.28515625" style="47" customWidth="1"/>
    <col min="15029" max="15029" width="14" style="47" customWidth="1"/>
    <col min="15030" max="15031" width="14.5703125" style="47" customWidth="1"/>
    <col min="15032" max="15032" width="14.140625" style="47" customWidth="1"/>
    <col min="15033" max="15033" width="15.140625" style="47" customWidth="1"/>
    <col min="15034" max="15034" width="13.85546875" style="47" customWidth="1"/>
    <col min="15035" max="15036" width="14.7109375" style="47" customWidth="1"/>
    <col min="15037" max="15037" width="12.85546875" style="47" customWidth="1"/>
    <col min="15038" max="15038" width="13.5703125" style="47" customWidth="1"/>
    <col min="15039" max="15039" width="12.7109375" style="47" customWidth="1"/>
    <col min="15040" max="15040" width="13.42578125" style="47" customWidth="1"/>
    <col min="15041" max="15041" width="13.140625" style="47" customWidth="1"/>
    <col min="15042" max="15042" width="14.7109375" style="47" customWidth="1"/>
    <col min="15043" max="15043" width="14.5703125" style="47" customWidth="1"/>
    <col min="15044" max="15044" width="13" style="47" customWidth="1"/>
    <col min="15045" max="15045" width="15" style="47" customWidth="1"/>
    <col min="15046" max="15047" width="12.140625" style="47" customWidth="1"/>
    <col min="15048" max="15048" width="12" style="47" customWidth="1"/>
    <col min="15049" max="15049" width="13.5703125" style="47" customWidth="1"/>
    <col min="15050" max="15050" width="14" style="47" customWidth="1"/>
    <col min="15051" max="15051" width="12.28515625" style="47" customWidth="1"/>
    <col min="15052" max="15052" width="14.140625" style="47" customWidth="1"/>
    <col min="15053" max="15053" width="13" style="47" customWidth="1"/>
    <col min="15054" max="15054" width="13.5703125" style="47" customWidth="1"/>
    <col min="15055" max="15055" width="12.42578125" style="47" customWidth="1"/>
    <col min="15056" max="15056" width="12.5703125" style="47" customWidth="1"/>
    <col min="15057" max="15057" width="11.7109375" style="47" customWidth="1"/>
    <col min="15058" max="15058" width="13.7109375" style="47" customWidth="1"/>
    <col min="15059" max="15059" width="13.28515625" style="47" customWidth="1"/>
    <col min="15060" max="15060" width="13.140625" style="47" customWidth="1"/>
    <col min="15061" max="15061" width="12" style="47" customWidth="1"/>
    <col min="15062" max="15062" width="12.140625" style="47" customWidth="1"/>
    <col min="15063" max="15063" width="12.28515625" style="47" customWidth="1"/>
    <col min="15064" max="15064" width="12.140625" style="47" customWidth="1"/>
    <col min="15065" max="15065" width="12.5703125" style="47" customWidth="1"/>
    <col min="15066" max="15282" width="9.140625" style="47"/>
    <col min="15283" max="15283" width="25.42578125" style="47" customWidth="1"/>
    <col min="15284" max="15284" width="56.28515625" style="47" customWidth="1"/>
    <col min="15285" max="15285" width="14" style="47" customWidth="1"/>
    <col min="15286" max="15287" width="14.5703125" style="47" customWidth="1"/>
    <col min="15288" max="15288" width="14.140625" style="47" customWidth="1"/>
    <col min="15289" max="15289" width="15.140625" style="47" customWidth="1"/>
    <col min="15290" max="15290" width="13.85546875" style="47" customWidth="1"/>
    <col min="15291" max="15292" width="14.7109375" style="47" customWidth="1"/>
    <col min="15293" max="15293" width="12.85546875" style="47" customWidth="1"/>
    <col min="15294" max="15294" width="13.5703125" style="47" customWidth="1"/>
    <col min="15295" max="15295" width="12.7109375" style="47" customWidth="1"/>
    <col min="15296" max="15296" width="13.42578125" style="47" customWidth="1"/>
    <col min="15297" max="15297" width="13.140625" style="47" customWidth="1"/>
    <col min="15298" max="15298" width="14.7109375" style="47" customWidth="1"/>
    <col min="15299" max="15299" width="14.5703125" style="47" customWidth="1"/>
    <col min="15300" max="15300" width="13" style="47" customWidth="1"/>
    <col min="15301" max="15301" width="15" style="47" customWidth="1"/>
    <col min="15302" max="15303" width="12.140625" style="47" customWidth="1"/>
    <col min="15304" max="15304" width="12" style="47" customWidth="1"/>
    <col min="15305" max="15305" width="13.5703125" style="47" customWidth="1"/>
    <col min="15306" max="15306" width="14" style="47" customWidth="1"/>
    <col min="15307" max="15307" width="12.28515625" style="47" customWidth="1"/>
    <col min="15308" max="15308" width="14.140625" style="47" customWidth="1"/>
    <col min="15309" max="15309" width="13" style="47" customWidth="1"/>
    <col min="15310" max="15310" width="13.5703125" style="47" customWidth="1"/>
    <col min="15311" max="15311" width="12.42578125" style="47" customWidth="1"/>
    <col min="15312" max="15312" width="12.5703125" style="47" customWidth="1"/>
    <col min="15313" max="15313" width="11.7109375" style="47" customWidth="1"/>
    <col min="15314" max="15314" width="13.7109375" style="47" customWidth="1"/>
    <col min="15315" max="15315" width="13.28515625" style="47" customWidth="1"/>
    <col min="15316" max="15316" width="13.140625" style="47" customWidth="1"/>
    <col min="15317" max="15317" width="12" style="47" customWidth="1"/>
    <col min="15318" max="15318" width="12.140625" style="47" customWidth="1"/>
    <col min="15319" max="15319" width="12.28515625" style="47" customWidth="1"/>
    <col min="15320" max="15320" width="12.140625" style="47" customWidth="1"/>
    <col min="15321" max="15321" width="12.5703125" style="47" customWidth="1"/>
    <col min="15322" max="15538" width="9.140625" style="47"/>
    <col min="15539" max="15539" width="25.42578125" style="47" customWidth="1"/>
    <col min="15540" max="15540" width="56.28515625" style="47" customWidth="1"/>
    <col min="15541" max="15541" width="14" style="47" customWidth="1"/>
    <col min="15542" max="15543" width="14.5703125" style="47" customWidth="1"/>
    <col min="15544" max="15544" width="14.140625" style="47" customWidth="1"/>
    <col min="15545" max="15545" width="15.140625" style="47" customWidth="1"/>
    <col min="15546" max="15546" width="13.85546875" style="47" customWidth="1"/>
    <col min="15547" max="15548" width="14.7109375" style="47" customWidth="1"/>
    <col min="15549" max="15549" width="12.85546875" style="47" customWidth="1"/>
    <col min="15550" max="15550" width="13.5703125" style="47" customWidth="1"/>
    <col min="15551" max="15551" width="12.7109375" style="47" customWidth="1"/>
    <col min="15552" max="15552" width="13.42578125" style="47" customWidth="1"/>
    <col min="15553" max="15553" width="13.140625" style="47" customWidth="1"/>
    <col min="15554" max="15554" width="14.7109375" style="47" customWidth="1"/>
    <col min="15555" max="15555" width="14.5703125" style="47" customWidth="1"/>
    <col min="15556" max="15556" width="13" style="47" customWidth="1"/>
    <col min="15557" max="15557" width="15" style="47" customWidth="1"/>
    <col min="15558" max="15559" width="12.140625" style="47" customWidth="1"/>
    <col min="15560" max="15560" width="12" style="47" customWidth="1"/>
    <col min="15561" max="15561" width="13.5703125" style="47" customWidth="1"/>
    <col min="15562" max="15562" width="14" style="47" customWidth="1"/>
    <col min="15563" max="15563" width="12.28515625" style="47" customWidth="1"/>
    <col min="15564" max="15564" width="14.140625" style="47" customWidth="1"/>
    <col min="15565" max="15565" width="13" style="47" customWidth="1"/>
    <col min="15566" max="15566" width="13.5703125" style="47" customWidth="1"/>
    <col min="15567" max="15567" width="12.42578125" style="47" customWidth="1"/>
    <col min="15568" max="15568" width="12.5703125" style="47" customWidth="1"/>
    <col min="15569" max="15569" width="11.7109375" style="47" customWidth="1"/>
    <col min="15570" max="15570" width="13.7109375" style="47" customWidth="1"/>
    <col min="15571" max="15571" width="13.28515625" style="47" customWidth="1"/>
    <col min="15572" max="15572" width="13.140625" style="47" customWidth="1"/>
    <col min="15573" max="15573" width="12" style="47" customWidth="1"/>
    <col min="15574" max="15574" width="12.140625" style="47" customWidth="1"/>
    <col min="15575" max="15575" width="12.28515625" style="47" customWidth="1"/>
    <col min="15576" max="15576" width="12.140625" style="47" customWidth="1"/>
    <col min="15577" max="15577" width="12.5703125" style="47" customWidth="1"/>
    <col min="15578" max="15794" width="9.140625" style="47"/>
    <col min="15795" max="15795" width="25.42578125" style="47" customWidth="1"/>
    <col min="15796" max="15796" width="56.28515625" style="47" customWidth="1"/>
    <col min="15797" max="15797" width="14" style="47" customWidth="1"/>
    <col min="15798" max="15799" width="14.5703125" style="47" customWidth="1"/>
    <col min="15800" max="15800" width="14.140625" style="47" customWidth="1"/>
    <col min="15801" max="15801" width="15.140625" style="47" customWidth="1"/>
    <col min="15802" max="15802" width="13.85546875" style="47" customWidth="1"/>
    <col min="15803" max="15804" width="14.7109375" style="47" customWidth="1"/>
    <col min="15805" max="15805" width="12.85546875" style="47" customWidth="1"/>
    <col min="15806" max="15806" width="13.5703125" style="47" customWidth="1"/>
    <col min="15807" max="15807" width="12.7109375" style="47" customWidth="1"/>
    <col min="15808" max="15808" width="13.42578125" style="47" customWidth="1"/>
    <col min="15809" max="15809" width="13.140625" style="47" customWidth="1"/>
    <col min="15810" max="15810" width="14.7109375" style="47" customWidth="1"/>
    <col min="15811" max="15811" width="14.5703125" style="47" customWidth="1"/>
    <col min="15812" max="15812" width="13" style="47" customWidth="1"/>
    <col min="15813" max="15813" width="15" style="47" customWidth="1"/>
    <col min="15814" max="15815" width="12.140625" style="47" customWidth="1"/>
    <col min="15816" max="15816" width="12" style="47" customWidth="1"/>
    <col min="15817" max="15817" width="13.5703125" style="47" customWidth="1"/>
    <col min="15818" max="15818" width="14" style="47" customWidth="1"/>
    <col min="15819" max="15819" width="12.28515625" style="47" customWidth="1"/>
    <col min="15820" max="15820" width="14.140625" style="47" customWidth="1"/>
    <col min="15821" max="15821" width="13" style="47" customWidth="1"/>
    <col min="15822" max="15822" width="13.5703125" style="47" customWidth="1"/>
    <col min="15823" max="15823" width="12.42578125" style="47" customWidth="1"/>
    <col min="15824" max="15824" width="12.5703125" style="47" customWidth="1"/>
    <col min="15825" max="15825" width="11.7109375" style="47" customWidth="1"/>
    <col min="15826" max="15826" width="13.7109375" style="47" customWidth="1"/>
    <col min="15827" max="15827" width="13.28515625" style="47" customWidth="1"/>
    <col min="15828" max="15828" width="13.140625" style="47" customWidth="1"/>
    <col min="15829" max="15829" width="12" style="47" customWidth="1"/>
    <col min="15830" max="15830" width="12.140625" style="47" customWidth="1"/>
    <col min="15831" max="15831" width="12.28515625" style="47" customWidth="1"/>
    <col min="15832" max="15832" width="12.140625" style="47" customWidth="1"/>
    <col min="15833" max="15833" width="12.5703125" style="47" customWidth="1"/>
    <col min="15834" max="16050" width="9.140625" style="47"/>
    <col min="16051" max="16051" width="25.42578125" style="47" customWidth="1"/>
    <col min="16052" max="16052" width="56.28515625" style="47" customWidth="1"/>
    <col min="16053" max="16053" width="14" style="47" customWidth="1"/>
    <col min="16054" max="16055" width="14.5703125" style="47" customWidth="1"/>
    <col min="16056" max="16056" width="14.140625" style="47" customWidth="1"/>
    <col min="16057" max="16057" width="15.140625" style="47" customWidth="1"/>
    <col min="16058" max="16058" width="13.85546875" style="47" customWidth="1"/>
    <col min="16059" max="16060" width="14.7109375" style="47" customWidth="1"/>
    <col min="16061" max="16061" width="12.85546875" style="47" customWidth="1"/>
    <col min="16062" max="16062" width="13.5703125" style="47" customWidth="1"/>
    <col min="16063" max="16063" width="12.7109375" style="47" customWidth="1"/>
    <col min="16064" max="16064" width="13.42578125" style="47" customWidth="1"/>
    <col min="16065" max="16065" width="13.140625" style="47" customWidth="1"/>
    <col min="16066" max="16066" width="14.7109375" style="47" customWidth="1"/>
    <col min="16067" max="16067" width="14.5703125" style="47" customWidth="1"/>
    <col min="16068" max="16068" width="13" style="47" customWidth="1"/>
    <col min="16069" max="16069" width="15" style="47" customWidth="1"/>
    <col min="16070" max="16071" width="12.140625" style="47" customWidth="1"/>
    <col min="16072" max="16072" width="12" style="47" customWidth="1"/>
    <col min="16073" max="16073" width="13.5703125" style="47" customWidth="1"/>
    <col min="16074" max="16074" width="14" style="47" customWidth="1"/>
    <col min="16075" max="16075" width="12.28515625" style="47" customWidth="1"/>
    <col min="16076" max="16076" width="14.140625" style="47" customWidth="1"/>
    <col min="16077" max="16077" width="13" style="47" customWidth="1"/>
    <col min="16078" max="16078" width="13.5703125" style="47" customWidth="1"/>
    <col min="16079" max="16079" width="12.42578125" style="47" customWidth="1"/>
    <col min="16080" max="16080" width="12.5703125" style="47" customWidth="1"/>
    <col min="16081" max="16081" width="11.7109375" style="47" customWidth="1"/>
    <col min="16082" max="16082" width="13.7109375" style="47" customWidth="1"/>
    <col min="16083" max="16083" width="13.28515625" style="47" customWidth="1"/>
    <col min="16084" max="16084" width="13.140625" style="47" customWidth="1"/>
    <col min="16085" max="16085" width="12" style="47" customWidth="1"/>
    <col min="16086" max="16086" width="12.140625" style="47" customWidth="1"/>
    <col min="16087" max="16087" width="12.28515625" style="47" customWidth="1"/>
    <col min="16088" max="16088" width="12.140625" style="47" customWidth="1"/>
    <col min="16089" max="16089" width="12.5703125" style="47" customWidth="1"/>
    <col min="16090" max="16384" width="9.140625" style="47"/>
  </cols>
  <sheetData>
    <row r="1" spans="1:24" s="6" customFormat="1" ht="16.5" customHeight="1" x14ac:dyDescent="0.25">
      <c r="A1" s="5"/>
      <c r="B1" s="15"/>
      <c r="D1" s="85" t="s">
        <v>2</v>
      </c>
      <c r="E1" s="85"/>
      <c r="F1" s="85"/>
      <c r="G1" s="85"/>
      <c r="H1" s="85"/>
      <c r="I1" s="85"/>
      <c r="J1" s="85"/>
    </row>
    <row r="2" spans="1:24" s="6" customFormat="1" ht="102.75" customHeight="1" x14ac:dyDescent="0.25">
      <c r="A2" s="5"/>
      <c r="D2" s="86" t="s">
        <v>294</v>
      </c>
      <c r="E2" s="86"/>
      <c r="F2" s="86"/>
      <c r="G2" s="86"/>
      <c r="H2" s="86"/>
      <c r="I2" s="86"/>
      <c r="J2" s="86"/>
    </row>
    <row r="3" spans="1:24" s="6" customFormat="1" ht="15.75" customHeight="1" x14ac:dyDescent="0.25">
      <c r="C3" s="13"/>
      <c r="D3" s="87" t="s">
        <v>293</v>
      </c>
      <c r="E3" s="87"/>
      <c r="F3" s="87"/>
      <c r="G3" s="87"/>
      <c r="H3" s="87"/>
      <c r="I3" s="87"/>
      <c r="J3" s="8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6" customFormat="1" ht="84" customHeight="1" x14ac:dyDescent="0.25">
      <c r="C4" s="13"/>
      <c r="D4" s="86" t="s">
        <v>6</v>
      </c>
      <c r="E4" s="86"/>
      <c r="F4" s="86"/>
      <c r="G4" s="86"/>
      <c r="H4" s="86"/>
      <c r="I4" s="86"/>
      <c r="J4" s="86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4" s="6" customFormat="1" ht="38.25" customHeight="1" x14ac:dyDescent="0.25">
      <c r="A5" s="88" t="s">
        <v>295</v>
      </c>
      <c r="B5" s="88"/>
      <c r="C5" s="88"/>
      <c r="D5" s="88"/>
      <c r="E5" s="88"/>
      <c r="F5" s="88"/>
      <c r="G5" s="88"/>
      <c r="H5" s="88"/>
      <c r="I5" s="88"/>
      <c r="J5" s="88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16.5" customHeight="1" x14ac:dyDescent="0.25">
      <c r="A6" s="17" t="s">
        <v>7</v>
      </c>
      <c r="B6" s="16" t="s">
        <v>7</v>
      </c>
      <c r="C6" s="16"/>
      <c r="D6" s="45"/>
      <c r="E6" s="16"/>
      <c r="I6" s="36" t="s">
        <v>1</v>
      </c>
      <c r="J6" s="82" t="s">
        <v>1</v>
      </c>
    </row>
    <row r="7" spans="1:24" ht="40.5" customHeight="1" x14ac:dyDescent="0.25">
      <c r="A7" s="18" t="s">
        <v>8</v>
      </c>
      <c r="B7" s="19" t="s">
        <v>9</v>
      </c>
      <c r="C7" s="41" t="s">
        <v>10</v>
      </c>
      <c r="D7" s="46" t="s">
        <v>3</v>
      </c>
      <c r="E7" s="40" t="s">
        <v>269</v>
      </c>
      <c r="F7" s="41" t="s">
        <v>11</v>
      </c>
      <c r="G7" s="46" t="s">
        <v>4</v>
      </c>
      <c r="H7" s="46" t="s">
        <v>267</v>
      </c>
      <c r="I7" s="46" t="s">
        <v>12</v>
      </c>
      <c r="J7" s="46" t="s">
        <v>5</v>
      </c>
      <c r="K7" s="40" t="s">
        <v>268</v>
      </c>
    </row>
    <row r="8" spans="1:24" s="17" customFormat="1" ht="12.75" customHeight="1" x14ac:dyDescent="0.25">
      <c r="A8" s="49">
        <v>1</v>
      </c>
      <c r="B8" s="49">
        <v>2</v>
      </c>
      <c r="C8" s="49">
        <v>6</v>
      </c>
      <c r="D8" s="20"/>
      <c r="E8" s="49"/>
      <c r="F8" s="49">
        <v>7</v>
      </c>
      <c r="G8" s="49"/>
      <c r="H8" s="49"/>
      <c r="I8" s="49">
        <v>8</v>
      </c>
      <c r="J8" s="21"/>
      <c r="K8" s="21"/>
    </row>
    <row r="9" spans="1:24" s="6" customFormat="1" ht="33.75" customHeight="1" x14ac:dyDescent="0.25">
      <c r="A9" s="2" t="s">
        <v>13</v>
      </c>
      <c r="B9" s="3" t="s">
        <v>14</v>
      </c>
      <c r="C9" s="9">
        <f t="shared" ref="C9:J9" si="0">C10+C16+C26+C34+C37+C50+C63+C68+C57</f>
        <v>60384000</v>
      </c>
      <c r="D9" s="9">
        <f t="shared" si="0"/>
        <v>0</v>
      </c>
      <c r="E9" s="9">
        <f t="shared" si="0"/>
        <v>60384000</v>
      </c>
      <c r="F9" s="9">
        <f t="shared" si="0"/>
        <v>64033600</v>
      </c>
      <c r="G9" s="9">
        <f t="shared" si="0"/>
        <v>0</v>
      </c>
      <c r="H9" s="9">
        <f t="shared" si="0"/>
        <v>64033600</v>
      </c>
      <c r="I9" s="9">
        <f t="shared" si="0"/>
        <v>66074500</v>
      </c>
      <c r="J9" s="9">
        <f t="shared" si="0"/>
        <v>0</v>
      </c>
      <c r="K9" s="9">
        <f t="shared" ref="K9" si="1">K10+K16+K26+K34+K37+K50+K63+K68+K57</f>
        <v>66074500</v>
      </c>
    </row>
    <row r="10" spans="1:24" s="6" customFormat="1" ht="17.25" hidden="1" customHeight="1" x14ac:dyDescent="0.25">
      <c r="A10" s="2" t="s">
        <v>15</v>
      </c>
      <c r="B10" s="3" t="s">
        <v>16</v>
      </c>
      <c r="C10" s="9">
        <f t="shared" ref="C10:K10" si="2">C11</f>
        <v>46148000</v>
      </c>
      <c r="D10" s="9">
        <f t="shared" si="2"/>
        <v>0</v>
      </c>
      <c r="E10" s="9">
        <f t="shared" si="2"/>
        <v>46148000</v>
      </c>
      <c r="F10" s="9">
        <f t="shared" si="2"/>
        <v>48391400</v>
      </c>
      <c r="G10" s="9"/>
      <c r="H10" s="9">
        <f t="shared" si="2"/>
        <v>48391400</v>
      </c>
      <c r="I10" s="9">
        <f t="shared" si="2"/>
        <v>50824300</v>
      </c>
      <c r="J10" s="10"/>
      <c r="K10" s="9">
        <f t="shared" si="2"/>
        <v>50824300</v>
      </c>
    </row>
    <row r="11" spans="1:24" s="6" customFormat="1" hidden="1" x14ac:dyDescent="0.25">
      <c r="A11" s="2" t="s">
        <v>17</v>
      </c>
      <c r="B11" s="10" t="s">
        <v>18</v>
      </c>
      <c r="C11" s="8">
        <f t="shared" ref="C11:I11" si="3">C12+C13+C14+C15</f>
        <v>46148000</v>
      </c>
      <c r="D11" s="8">
        <f t="shared" si="3"/>
        <v>0</v>
      </c>
      <c r="E11" s="8">
        <f t="shared" si="3"/>
        <v>46148000</v>
      </c>
      <c r="F11" s="8">
        <f t="shared" si="3"/>
        <v>48391400</v>
      </c>
      <c r="G11" s="8"/>
      <c r="H11" s="8">
        <f t="shared" ref="H11" si="4">H12+H13+H14+H15</f>
        <v>48391400</v>
      </c>
      <c r="I11" s="8">
        <f t="shared" si="3"/>
        <v>50824300</v>
      </c>
      <c r="J11" s="10"/>
      <c r="K11" s="8">
        <f t="shared" ref="K11" si="5">K12+K13+K14+K15</f>
        <v>50824300</v>
      </c>
    </row>
    <row r="12" spans="1:24" s="6" customFormat="1" ht="120.75" hidden="1" customHeight="1" x14ac:dyDescent="0.25">
      <c r="A12" s="2" t="s">
        <v>19</v>
      </c>
      <c r="B12" s="50" t="s">
        <v>20</v>
      </c>
      <c r="C12" s="8">
        <v>45544000</v>
      </c>
      <c r="D12" s="8"/>
      <c r="E12" s="8">
        <f t="shared" ref="E12:E75" si="6">C12+D12</f>
        <v>45544000</v>
      </c>
      <c r="F12" s="8">
        <v>47787400</v>
      </c>
      <c r="G12" s="8"/>
      <c r="H12" s="8">
        <f t="shared" ref="H12:H75" si="7">F12+G12</f>
        <v>47787400</v>
      </c>
      <c r="I12" s="8">
        <v>50220300</v>
      </c>
      <c r="J12" s="10"/>
      <c r="K12" s="8">
        <f t="shared" ref="K12:K75" si="8">I12+J12</f>
        <v>50220300</v>
      </c>
    </row>
    <row r="13" spans="1:24" s="24" customFormat="1" ht="189" hidden="1" customHeight="1" x14ac:dyDescent="0.25">
      <c r="A13" s="29" t="s">
        <v>21</v>
      </c>
      <c r="B13" s="22" t="s">
        <v>22</v>
      </c>
      <c r="C13" s="23">
        <v>200000</v>
      </c>
      <c r="D13" s="8"/>
      <c r="E13" s="8">
        <f t="shared" si="6"/>
        <v>200000</v>
      </c>
      <c r="F13" s="23">
        <v>200000</v>
      </c>
      <c r="G13" s="23"/>
      <c r="H13" s="8">
        <f t="shared" si="7"/>
        <v>200000</v>
      </c>
      <c r="I13" s="23">
        <v>200000</v>
      </c>
      <c r="J13" s="37"/>
      <c r="K13" s="8">
        <f t="shared" si="8"/>
        <v>200000</v>
      </c>
    </row>
    <row r="14" spans="1:24" s="24" customFormat="1" ht="71.25" hidden="1" customHeight="1" x14ac:dyDescent="0.25">
      <c r="A14" s="29" t="s">
        <v>23</v>
      </c>
      <c r="B14" s="25" t="s">
        <v>24</v>
      </c>
      <c r="C14" s="23">
        <v>400000</v>
      </c>
      <c r="D14" s="8"/>
      <c r="E14" s="8">
        <f t="shared" si="6"/>
        <v>400000</v>
      </c>
      <c r="F14" s="23">
        <v>400000</v>
      </c>
      <c r="G14" s="23"/>
      <c r="H14" s="8">
        <f t="shared" si="7"/>
        <v>400000</v>
      </c>
      <c r="I14" s="23">
        <v>400000</v>
      </c>
      <c r="J14" s="37"/>
      <c r="K14" s="8">
        <f t="shared" si="8"/>
        <v>400000</v>
      </c>
    </row>
    <row r="15" spans="1:24" s="24" customFormat="1" ht="158.25" hidden="1" customHeight="1" x14ac:dyDescent="0.25">
      <c r="A15" s="29" t="s">
        <v>228</v>
      </c>
      <c r="B15" s="22" t="s">
        <v>25</v>
      </c>
      <c r="C15" s="23">
        <v>4000</v>
      </c>
      <c r="D15" s="8"/>
      <c r="E15" s="8">
        <f t="shared" si="6"/>
        <v>4000</v>
      </c>
      <c r="F15" s="23">
        <v>4000</v>
      </c>
      <c r="G15" s="23"/>
      <c r="H15" s="8">
        <f t="shared" si="7"/>
        <v>4000</v>
      </c>
      <c r="I15" s="23">
        <v>4000</v>
      </c>
      <c r="J15" s="37"/>
      <c r="K15" s="8">
        <f t="shared" si="8"/>
        <v>4000</v>
      </c>
    </row>
    <row r="16" spans="1:24" s="24" customFormat="1" ht="48" hidden="1" customHeight="1" x14ac:dyDescent="0.25">
      <c r="A16" s="29" t="s">
        <v>26</v>
      </c>
      <c r="B16" s="26" t="s">
        <v>27</v>
      </c>
      <c r="C16" s="27">
        <f t="shared" ref="C16:I16" si="9">C17</f>
        <v>7317800</v>
      </c>
      <c r="D16" s="9"/>
      <c r="E16" s="8">
        <f t="shared" si="6"/>
        <v>7317800</v>
      </c>
      <c r="F16" s="27">
        <f t="shared" si="9"/>
        <v>7700000</v>
      </c>
      <c r="G16" s="27"/>
      <c r="H16" s="8">
        <f t="shared" si="7"/>
        <v>7700000</v>
      </c>
      <c r="I16" s="27">
        <f t="shared" si="9"/>
        <v>8171500</v>
      </c>
      <c r="J16" s="37"/>
      <c r="K16" s="8">
        <f t="shared" si="8"/>
        <v>8171500</v>
      </c>
    </row>
    <row r="17" spans="1:11" s="24" customFormat="1" ht="46.5" hidden="1" customHeight="1" x14ac:dyDescent="0.25">
      <c r="A17" s="29" t="s">
        <v>28</v>
      </c>
      <c r="B17" s="22" t="s">
        <v>29</v>
      </c>
      <c r="C17" s="23">
        <f t="shared" ref="C17:I17" si="10">C18+C20+C22+C24</f>
        <v>7317800</v>
      </c>
      <c r="D17" s="8"/>
      <c r="E17" s="8">
        <f t="shared" si="6"/>
        <v>7317800</v>
      </c>
      <c r="F17" s="23">
        <f t="shared" si="10"/>
        <v>7700000</v>
      </c>
      <c r="G17" s="23"/>
      <c r="H17" s="8">
        <f t="shared" si="7"/>
        <v>7700000</v>
      </c>
      <c r="I17" s="23">
        <f t="shared" si="10"/>
        <v>8171500</v>
      </c>
      <c r="J17" s="37"/>
      <c r="K17" s="8">
        <f t="shared" si="8"/>
        <v>8171500</v>
      </c>
    </row>
    <row r="18" spans="1:11" s="24" customFormat="1" ht="120.75" hidden="1" customHeight="1" x14ac:dyDescent="0.25">
      <c r="A18" s="29" t="s">
        <v>30</v>
      </c>
      <c r="B18" s="22" t="s">
        <v>31</v>
      </c>
      <c r="C18" s="23">
        <v>3353300</v>
      </c>
      <c r="D18" s="8"/>
      <c r="E18" s="8">
        <f t="shared" si="6"/>
        <v>3353300</v>
      </c>
      <c r="F18" s="23">
        <v>3549600</v>
      </c>
      <c r="G18" s="23"/>
      <c r="H18" s="8">
        <f t="shared" si="7"/>
        <v>3549600</v>
      </c>
      <c r="I18" s="23">
        <v>3761200</v>
      </c>
      <c r="J18" s="37"/>
      <c r="K18" s="8">
        <f t="shared" si="8"/>
        <v>3761200</v>
      </c>
    </row>
    <row r="19" spans="1:11" s="24" customFormat="1" ht="183" hidden="1" customHeight="1" x14ac:dyDescent="0.25">
      <c r="A19" s="21" t="s">
        <v>229</v>
      </c>
      <c r="B19" s="34" t="s">
        <v>230</v>
      </c>
      <c r="C19" s="23">
        <v>3353300</v>
      </c>
      <c r="D19" s="8"/>
      <c r="E19" s="8">
        <f t="shared" si="6"/>
        <v>3353300</v>
      </c>
      <c r="F19" s="23">
        <v>3549600</v>
      </c>
      <c r="G19" s="23"/>
      <c r="H19" s="8">
        <f t="shared" si="7"/>
        <v>3549600</v>
      </c>
      <c r="I19" s="23">
        <v>3761200</v>
      </c>
      <c r="J19" s="37"/>
      <c r="K19" s="8">
        <f t="shared" si="8"/>
        <v>3761200</v>
      </c>
    </row>
    <row r="20" spans="1:11" s="24" customFormat="1" ht="146.25" hidden="1" customHeight="1" x14ac:dyDescent="0.25">
      <c r="A20" s="29" t="s">
        <v>32</v>
      </c>
      <c r="B20" s="22" t="s">
        <v>33</v>
      </c>
      <c r="C20" s="23">
        <v>17300</v>
      </c>
      <c r="D20" s="8"/>
      <c r="E20" s="8">
        <f t="shared" si="6"/>
        <v>17300</v>
      </c>
      <c r="F20" s="23">
        <v>17800</v>
      </c>
      <c r="G20" s="23"/>
      <c r="H20" s="8">
        <f t="shared" si="7"/>
        <v>17800</v>
      </c>
      <c r="I20" s="23">
        <v>18500</v>
      </c>
      <c r="J20" s="37"/>
      <c r="K20" s="8">
        <f t="shared" si="8"/>
        <v>18500</v>
      </c>
    </row>
    <row r="21" spans="1:11" s="24" customFormat="1" ht="210" hidden="1" customHeight="1" x14ac:dyDescent="0.25">
      <c r="A21" s="21" t="s">
        <v>231</v>
      </c>
      <c r="B21" s="34" t="s">
        <v>232</v>
      </c>
      <c r="C21" s="23">
        <v>17300</v>
      </c>
      <c r="D21" s="8"/>
      <c r="E21" s="8">
        <f t="shared" si="6"/>
        <v>17300</v>
      </c>
      <c r="F21" s="23">
        <v>17800</v>
      </c>
      <c r="G21" s="23"/>
      <c r="H21" s="8">
        <f t="shared" si="7"/>
        <v>17800</v>
      </c>
      <c r="I21" s="23">
        <v>18500</v>
      </c>
      <c r="J21" s="37"/>
      <c r="K21" s="8">
        <f t="shared" si="8"/>
        <v>18500</v>
      </c>
    </row>
    <row r="22" spans="1:11" s="24" customFormat="1" ht="120.75" hidden="1" customHeight="1" x14ac:dyDescent="0.25">
      <c r="A22" s="29" t="s">
        <v>34</v>
      </c>
      <c r="B22" s="22" t="s">
        <v>35</v>
      </c>
      <c r="C22" s="23">
        <v>4380000</v>
      </c>
      <c r="D22" s="8"/>
      <c r="E22" s="8">
        <f t="shared" si="6"/>
        <v>4380000</v>
      </c>
      <c r="F22" s="23">
        <v>4623500</v>
      </c>
      <c r="G22" s="23"/>
      <c r="H22" s="8">
        <f t="shared" si="7"/>
        <v>4623500</v>
      </c>
      <c r="I22" s="23">
        <v>4869200</v>
      </c>
      <c r="J22" s="37"/>
      <c r="K22" s="8">
        <f t="shared" si="8"/>
        <v>4869200</v>
      </c>
    </row>
    <row r="23" spans="1:11" s="24" customFormat="1" ht="183" hidden="1" customHeight="1" x14ac:dyDescent="0.25">
      <c r="A23" s="21" t="s">
        <v>233</v>
      </c>
      <c r="B23" s="34" t="s">
        <v>234</v>
      </c>
      <c r="C23" s="23">
        <v>4380000</v>
      </c>
      <c r="D23" s="8"/>
      <c r="E23" s="8">
        <f t="shared" si="6"/>
        <v>4380000</v>
      </c>
      <c r="F23" s="23">
        <v>4623500</v>
      </c>
      <c r="G23" s="23"/>
      <c r="H23" s="8">
        <f t="shared" si="7"/>
        <v>4623500</v>
      </c>
      <c r="I23" s="23">
        <v>4869200</v>
      </c>
      <c r="J23" s="37"/>
      <c r="K23" s="8">
        <f t="shared" si="8"/>
        <v>4869200</v>
      </c>
    </row>
    <row r="24" spans="1:11" s="24" customFormat="1" ht="119.25" hidden="1" customHeight="1" x14ac:dyDescent="0.25">
      <c r="A24" s="29" t="s">
        <v>36</v>
      </c>
      <c r="B24" s="22" t="s">
        <v>37</v>
      </c>
      <c r="C24" s="23">
        <v>-432800</v>
      </c>
      <c r="D24" s="8"/>
      <c r="E24" s="8">
        <f t="shared" si="6"/>
        <v>-432800</v>
      </c>
      <c r="F24" s="23">
        <v>-490900</v>
      </c>
      <c r="G24" s="23"/>
      <c r="H24" s="8">
        <f t="shared" si="7"/>
        <v>-490900</v>
      </c>
      <c r="I24" s="23">
        <v>-477400</v>
      </c>
      <c r="J24" s="37"/>
      <c r="K24" s="8">
        <f t="shared" si="8"/>
        <v>-477400</v>
      </c>
    </row>
    <row r="25" spans="1:11" s="24" customFormat="1" ht="176.25" hidden="1" customHeight="1" x14ac:dyDescent="0.25">
      <c r="A25" s="21" t="s">
        <v>235</v>
      </c>
      <c r="B25" s="34" t="s">
        <v>236</v>
      </c>
      <c r="C25" s="23">
        <v>-432800</v>
      </c>
      <c r="D25" s="8"/>
      <c r="E25" s="8">
        <f t="shared" si="6"/>
        <v>-432800</v>
      </c>
      <c r="F25" s="23">
        <v>-490900</v>
      </c>
      <c r="G25" s="23"/>
      <c r="H25" s="8">
        <f t="shared" si="7"/>
        <v>-490900</v>
      </c>
      <c r="I25" s="23">
        <v>-477400</v>
      </c>
      <c r="J25" s="37"/>
      <c r="K25" s="8">
        <f t="shared" si="8"/>
        <v>-477400</v>
      </c>
    </row>
    <row r="26" spans="1:11" s="6" customFormat="1" ht="33.75" hidden="1" customHeight="1" x14ac:dyDescent="0.25">
      <c r="A26" s="2" t="s">
        <v>38</v>
      </c>
      <c r="B26" s="3" t="s">
        <v>39</v>
      </c>
      <c r="C26" s="9">
        <f xml:space="preserve"> C27+C30+C32</f>
        <v>3665700</v>
      </c>
      <c r="D26" s="9"/>
      <c r="E26" s="8">
        <f t="shared" si="6"/>
        <v>3665700</v>
      </c>
      <c r="F26" s="9">
        <f t="shared" ref="F26:I26" si="11" xml:space="preserve"> F27+F30+F32</f>
        <v>4579800</v>
      </c>
      <c r="G26" s="9"/>
      <c r="H26" s="8">
        <f t="shared" si="7"/>
        <v>4579800</v>
      </c>
      <c r="I26" s="9">
        <f t="shared" si="11"/>
        <v>3698000</v>
      </c>
      <c r="J26" s="10"/>
      <c r="K26" s="8">
        <f t="shared" si="8"/>
        <v>3698000</v>
      </c>
    </row>
    <row r="27" spans="1:11" s="6" customFormat="1" ht="30.75" hidden="1" customHeight="1" x14ac:dyDescent="0.25">
      <c r="A27" s="2" t="s">
        <v>40</v>
      </c>
      <c r="B27" s="50" t="s">
        <v>41</v>
      </c>
      <c r="C27" s="8">
        <f t="shared" ref="C27:I27" si="12">C28+C29</f>
        <v>3448000</v>
      </c>
      <c r="D27" s="8"/>
      <c r="E27" s="8">
        <f t="shared" si="6"/>
        <v>3448000</v>
      </c>
      <c r="F27" s="8">
        <f t="shared" si="12"/>
        <v>1025000</v>
      </c>
      <c r="G27" s="8"/>
      <c r="H27" s="8">
        <f t="shared" si="7"/>
        <v>1025000</v>
      </c>
      <c r="I27" s="8">
        <f t="shared" si="12"/>
        <v>0</v>
      </c>
      <c r="J27" s="10"/>
      <c r="K27" s="8">
        <f t="shared" si="8"/>
        <v>0</v>
      </c>
    </row>
    <row r="28" spans="1:11" s="6" customFormat="1" ht="31.5" hidden="1" customHeight="1" x14ac:dyDescent="0.25">
      <c r="A28" s="2" t="s">
        <v>42</v>
      </c>
      <c r="B28" s="50" t="s">
        <v>41</v>
      </c>
      <c r="C28" s="8">
        <v>3448000</v>
      </c>
      <c r="D28" s="8"/>
      <c r="E28" s="8">
        <f t="shared" si="6"/>
        <v>3448000</v>
      </c>
      <c r="F28" s="8">
        <v>1025000</v>
      </c>
      <c r="G28" s="8"/>
      <c r="H28" s="8">
        <f t="shared" si="7"/>
        <v>1025000</v>
      </c>
      <c r="I28" s="8">
        <v>0</v>
      </c>
      <c r="J28" s="10"/>
      <c r="K28" s="8">
        <f t="shared" si="8"/>
        <v>0</v>
      </c>
    </row>
    <row r="29" spans="1:11" s="6" customFormat="1" ht="16.5" hidden="1" customHeight="1" x14ac:dyDescent="0.25">
      <c r="A29" s="2" t="s">
        <v>43</v>
      </c>
      <c r="B29" s="50" t="s">
        <v>44</v>
      </c>
      <c r="C29" s="8"/>
      <c r="D29" s="8"/>
      <c r="E29" s="8">
        <f t="shared" si="6"/>
        <v>0</v>
      </c>
      <c r="F29" s="8"/>
      <c r="G29" s="8"/>
      <c r="H29" s="8">
        <f t="shared" si="7"/>
        <v>0</v>
      </c>
      <c r="I29" s="8"/>
      <c r="J29" s="10"/>
      <c r="K29" s="8">
        <f t="shared" si="8"/>
        <v>0</v>
      </c>
    </row>
    <row r="30" spans="1:11" s="6" customFormat="1" ht="18.75" hidden="1" customHeight="1" x14ac:dyDescent="0.25">
      <c r="A30" s="2" t="s">
        <v>45</v>
      </c>
      <c r="B30" s="50" t="s">
        <v>46</v>
      </c>
      <c r="C30" s="8">
        <f>C31</f>
        <v>30700</v>
      </c>
      <c r="D30" s="8"/>
      <c r="E30" s="8">
        <f t="shared" si="6"/>
        <v>30700</v>
      </c>
      <c r="F30" s="8">
        <f t="shared" ref="F30:I30" si="13">F31</f>
        <v>32800</v>
      </c>
      <c r="G30" s="8"/>
      <c r="H30" s="8">
        <f t="shared" si="7"/>
        <v>32800</v>
      </c>
      <c r="I30" s="8">
        <f t="shared" si="13"/>
        <v>35000</v>
      </c>
      <c r="J30" s="10"/>
      <c r="K30" s="8">
        <f t="shared" si="8"/>
        <v>35000</v>
      </c>
    </row>
    <row r="31" spans="1:11" s="6" customFormat="1" ht="19.5" hidden="1" customHeight="1" x14ac:dyDescent="0.25">
      <c r="A31" s="2" t="s">
        <v>47</v>
      </c>
      <c r="B31" s="50" t="s">
        <v>46</v>
      </c>
      <c r="C31" s="8">
        <v>30700</v>
      </c>
      <c r="D31" s="8"/>
      <c r="E31" s="8">
        <f t="shared" si="6"/>
        <v>30700</v>
      </c>
      <c r="F31" s="8">
        <v>32800</v>
      </c>
      <c r="G31" s="8"/>
      <c r="H31" s="8">
        <f t="shared" si="7"/>
        <v>32800</v>
      </c>
      <c r="I31" s="8">
        <v>35000</v>
      </c>
      <c r="J31" s="10"/>
      <c r="K31" s="8">
        <f t="shared" si="8"/>
        <v>35000</v>
      </c>
    </row>
    <row r="32" spans="1:11" s="6" customFormat="1" ht="48.75" hidden="1" customHeight="1" x14ac:dyDescent="0.25">
      <c r="A32" s="2" t="s">
        <v>48</v>
      </c>
      <c r="B32" s="50" t="s">
        <v>49</v>
      </c>
      <c r="C32" s="8">
        <f t="shared" ref="C32:I32" si="14">C33</f>
        <v>187000</v>
      </c>
      <c r="D32" s="8"/>
      <c r="E32" s="8">
        <f t="shared" si="6"/>
        <v>187000</v>
      </c>
      <c r="F32" s="8">
        <f t="shared" si="14"/>
        <v>3522000</v>
      </c>
      <c r="G32" s="8"/>
      <c r="H32" s="8">
        <f t="shared" si="7"/>
        <v>3522000</v>
      </c>
      <c r="I32" s="8">
        <f t="shared" si="14"/>
        <v>3663000</v>
      </c>
      <c r="J32" s="10"/>
      <c r="K32" s="8">
        <f t="shared" si="8"/>
        <v>3663000</v>
      </c>
    </row>
    <row r="33" spans="1:11" s="6" customFormat="1" ht="62.25" hidden="1" customHeight="1" x14ac:dyDescent="0.25">
      <c r="A33" s="2" t="s">
        <v>50</v>
      </c>
      <c r="B33" s="50" t="s">
        <v>51</v>
      </c>
      <c r="C33" s="8">
        <v>187000</v>
      </c>
      <c r="D33" s="8"/>
      <c r="E33" s="8">
        <f t="shared" si="6"/>
        <v>187000</v>
      </c>
      <c r="F33" s="8">
        <v>3522000</v>
      </c>
      <c r="G33" s="8"/>
      <c r="H33" s="8">
        <f t="shared" si="7"/>
        <v>3522000</v>
      </c>
      <c r="I33" s="8">
        <v>3663000</v>
      </c>
      <c r="J33" s="10"/>
      <c r="K33" s="8">
        <f t="shared" si="8"/>
        <v>3663000</v>
      </c>
    </row>
    <row r="34" spans="1:11" s="6" customFormat="1" ht="19.5" hidden="1" customHeight="1" x14ac:dyDescent="0.25">
      <c r="A34" s="2" t="s">
        <v>52</v>
      </c>
      <c r="B34" s="3" t="s">
        <v>53</v>
      </c>
      <c r="C34" s="9">
        <f>C35</f>
        <v>1100000</v>
      </c>
      <c r="D34" s="9"/>
      <c r="E34" s="8">
        <f t="shared" si="6"/>
        <v>1100000</v>
      </c>
      <c r="F34" s="9">
        <f t="shared" ref="F34:I34" si="15">F35</f>
        <v>1100000</v>
      </c>
      <c r="G34" s="9"/>
      <c r="H34" s="8">
        <f t="shared" si="7"/>
        <v>1100000</v>
      </c>
      <c r="I34" s="9">
        <f t="shared" si="15"/>
        <v>1100000</v>
      </c>
      <c r="J34" s="10"/>
      <c r="K34" s="8">
        <f t="shared" si="8"/>
        <v>1100000</v>
      </c>
    </row>
    <row r="35" spans="1:11" s="6" customFormat="1" ht="48" hidden="1" customHeight="1" x14ac:dyDescent="0.25">
      <c r="A35" s="2" t="s">
        <v>54</v>
      </c>
      <c r="B35" s="50" t="s">
        <v>55</v>
      </c>
      <c r="C35" s="8">
        <v>1100000</v>
      </c>
      <c r="D35" s="8"/>
      <c r="E35" s="8">
        <f t="shared" si="6"/>
        <v>1100000</v>
      </c>
      <c r="F35" s="8">
        <v>1100000</v>
      </c>
      <c r="G35" s="8"/>
      <c r="H35" s="8">
        <f t="shared" si="7"/>
        <v>1100000</v>
      </c>
      <c r="I35" s="8">
        <v>1100000</v>
      </c>
      <c r="J35" s="10"/>
      <c r="K35" s="8">
        <f t="shared" si="8"/>
        <v>1100000</v>
      </c>
    </row>
    <row r="36" spans="1:11" s="6" customFormat="1" ht="76.5" hidden="1" customHeight="1" x14ac:dyDescent="0.25">
      <c r="A36" s="2" t="s">
        <v>56</v>
      </c>
      <c r="B36" s="50" t="s">
        <v>57</v>
      </c>
      <c r="C36" s="8">
        <v>1100000</v>
      </c>
      <c r="D36" s="8"/>
      <c r="E36" s="8">
        <f t="shared" si="6"/>
        <v>1100000</v>
      </c>
      <c r="F36" s="8">
        <v>1100000</v>
      </c>
      <c r="G36" s="8"/>
      <c r="H36" s="8">
        <f t="shared" si="7"/>
        <v>1100000</v>
      </c>
      <c r="I36" s="8">
        <v>1100000</v>
      </c>
      <c r="J36" s="10"/>
      <c r="K36" s="8">
        <f t="shared" si="8"/>
        <v>1100000</v>
      </c>
    </row>
    <row r="37" spans="1:11" s="6" customFormat="1" ht="73.5" hidden="1" customHeight="1" x14ac:dyDescent="0.25">
      <c r="A37" s="2" t="s">
        <v>58</v>
      </c>
      <c r="B37" s="3" t="s">
        <v>59</v>
      </c>
      <c r="C37" s="14">
        <f>C38+C44+C47</f>
        <v>1477100</v>
      </c>
      <c r="D37" s="14"/>
      <c r="E37" s="8">
        <f t="shared" si="6"/>
        <v>1477100</v>
      </c>
      <c r="F37" s="14">
        <f t="shared" ref="F37:I37" si="16">F38+F44+F47</f>
        <v>1572400</v>
      </c>
      <c r="G37" s="14"/>
      <c r="H37" s="8">
        <f t="shared" si="7"/>
        <v>1572400</v>
      </c>
      <c r="I37" s="14">
        <f t="shared" si="16"/>
        <v>1575400</v>
      </c>
      <c r="J37" s="10"/>
      <c r="K37" s="8">
        <f t="shared" si="8"/>
        <v>1575400</v>
      </c>
    </row>
    <row r="38" spans="1:11" s="6" customFormat="1" ht="132.75" hidden="1" customHeight="1" x14ac:dyDescent="0.25">
      <c r="A38" s="2" t="s">
        <v>60</v>
      </c>
      <c r="B38" s="28" t="s">
        <v>61</v>
      </c>
      <c r="C38" s="4">
        <f>C39+C42</f>
        <v>1356400</v>
      </c>
      <c r="D38" s="4"/>
      <c r="E38" s="8">
        <f t="shared" si="6"/>
        <v>1356400</v>
      </c>
      <c r="F38" s="4">
        <f t="shared" ref="F38:I38" si="17">F39+F42</f>
        <v>1451700</v>
      </c>
      <c r="G38" s="4"/>
      <c r="H38" s="8">
        <f t="shared" si="7"/>
        <v>1451700</v>
      </c>
      <c r="I38" s="4">
        <f t="shared" si="17"/>
        <v>1454700</v>
      </c>
      <c r="J38" s="10"/>
      <c r="K38" s="8">
        <f t="shared" si="8"/>
        <v>1454700</v>
      </c>
    </row>
    <row r="39" spans="1:11" s="6" customFormat="1" ht="102.75" hidden="1" customHeight="1" x14ac:dyDescent="0.25">
      <c r="A39" s="2" t="s">
        <v>62</v>
      </c>
      <c r="B39" s="50" t="s">
        <v>63</v>
      </c>
      <c r="C39" s="8">
        <f>C40+C41</f>
        <v>1128400</v>
      </c>
      <c r="D39" s="8"/>
      <c r="E39" s="8">
        <f t="shared" si="6"/>
        <v>1128400</v>
      </c>
      <c r="F39" s="8">
        <f t="shared" ref="F39:I39" si="18">F40+F41</f>
        <v>1221100</v>
      </c>
      <c r="G39" s="8"/>
      <c r="H39" s="8">
        <f t="shared" si="7"/>
        <v>1221100</v>
      </c>
      <c r="I39" s="8">
        <f t="shared" si="18"/>
        <v>1221100</v>
      </c>
      <c r="J39" s="10"/>
      <c r="K39" s="8">
        <f t="shared" si="8"/>
        <v>1221100</v>
      </c>
    </row>
    <row r="40" spans="1:11" s="6" customFormat="1" ht="160.5" hidden="1" customHeight="1" x14ac:dyDescent="0.25">
      <c r="A40" s="2" t="s">
        <v>64</v>
      </c>
      <c r="B40" s="28" t="s">
        <v>65</v>
      </c>
      <c r="C40" s="8">
        <v>494400</v>
      </c>
      <c r="D40" s="8"/>
      <c r="E40" s="8">
        <f t="shared" si="6"/>
        <v>494400</v>
      </c>
      <c r="F40" s="8">
        <v>525400</v>
      </c>
      <c r="G40" s="8"/>
      <c r="H40" s="8">
        <f t="shared" si="7"/>
        <v>525400</v>
      </c>
      <c r="I40" s="8">
        <v>525400</v>
      </c>
      <c r="J40" s="10"/>
      <c r="K40" s="8">
        <f t="shared" si="8"/>
        <v>525400</v>
      </c>
    </row>
    <row r="41" spans="1:11" s="6" customFormat="1" ht="149.25" hidden="1" customHeight="1" x14ac:dyDescent="0.25">
      <c r="A41" s="2" t="s">
        <v>66</v>
      </c>
      <c r="B41" s="28" t="s">
        <v>67</v>
      </c>
      <c r="C41" s="8">
        <v>634000</v>
      </c>
      <c r="D41" s="8"/>
      <c r="E41" s="8">
        <f t="shared" si="6"/>
        <v>634000</v>
      </c>
      <c r="F41" s="8">
        <v>695700</v>
      </c>
      <c r="G41" s="8"/>
      <c r="H41" s="8">
        <f t="shared" si="7"/>
        <v>695700</v>
      </c>
      <c r="I41" s="8">
        <v>695700</v>
      </c>
      <c r="J41" s="10"/>
      <c r="K41" s="8">
        <f t="shared" si="8"/>
        <v>695700</v>
      </c>
    </row>
    <row r="42" spans="1:11" s="6" customFormat="1" ht="135" hidden="1" customHeight="1" x14ac:dyDescent="0.25">
      <c r="A42" s="2" t="s">
        <v>68</v>
      </c>
      <c r="B42" s="28" t="s">
        <v>69</v>
      </c>
      <c r="C42" s="4">
        <f>C43</f>
        <v>228000</v>
      </c>
      <c r="D42" s="4"/>
      <c r="E42" s="8">
        <f t="shared" si="6"/>
        <v>228000</v>
      </c>
      <c r="F42" s="4">
        <f t="shared" ref="F42:I42" si="19">F43</f>
        <v>230600</v>
      </c>
      <c r="G42" s="4"/>
      <c r="H42" s="8">
        <f t="shared" si="7"/>
        <v>230600</v>
      </c>
      <c r="I42" s="4">
        <f t="shared" si="19"/>
        <v>233600</v>
      </c>
      <c r="J42" s="10"/>
      <c r="K42" s="8">
        <f t="shared" si="8"/>
        <v>233600</v>
      </c>
    </row>
    <row r="43" spans="1:11" s="6" customFormat="1" ht="121.5" hidden="1" customHeight="1" x14ac:dyDescent="0.25">
      <c r="A43" s="2" t="s">
        <v>70</v>
      </c>
      <c r="B43" s="50" t="s">
        <v>71</v>
      </c>
      <c r="C43" s="8">
        <v>228000</v>
      </c>
      <c r="D43" s="8"/>
      <c r="E43" s="8">
        <f t="shared" si="6"/>
        <v>228000</v>
      </c>
      <c r="F43" s="8">
        <v>230600</v>
      </c>
      <c r="G43" s="8"/>
      <c r="H43" s="8">
        <f t="shared" si="7"/>
        <v>230600</v>
      </c>
      <c r="I43" s="8">
        <v>233600</v>
      </c>
      <c r="J43" s="10"/>
      <c r="K43" s="8">
        <f t="shared" si="8"/>
        <v>233600</v>
      </c>
    </row>
    <row r="44" spans="1:11" s="6" customFormat="1" ht="26.25" hidden="1" customHeight="1" x14ac:dyDescent="0.25">
      <c r="A44" s="2" t="s">
        <v>72</v>
      </c>
      <c r="B44" s="50" t="s">
        <v>73</v>
      </c>
      <c r="C44" s="8">
        <f>C45</f>
        <v>0</v>
      </c>
      <c r="D44" s="8"/>
      <c r="E44" s="8">
        <f t="shared" si="6"/>
        <v>0</v>
      </c>
      <c r="F44" s="8">
        <f t="shared" ref="F44:I44" si="20">F45</f>
        <v>0</v>
      </c>
      <c r="G44" s="8"/>
      <c r="H44" s="8">
        <f t="shared" si="7"/>
        <v>0</v>
      </c>
      <c r="I44" s="8">
        <f t="shared" si="20"/>
        <v>0</v>
      </c>
      <c r="J44" s="10"/>
      <c r="K44" s="8">
        <f t="shared" si="8"/>
        <v>0</v>
      </c>
    </row>
    <row r="45" spans="1:11" s="6" customFormat="1" ht="54" hidden="1" customHeight="1" x14ac:dyDescent="0.25">
      <c r="A45" s="2" t="s">
        <v>74</v>
      </c>
      <c r="B45" s="50" t="s">
        <v>75</v>
      </c>
      <c r="C45" s="8">
        <f t="shared" ref="C45" si="21">C46</f>
        <v>0</v>
      </c>
      <c r="D45" s="8"/>
      <c r="E45" s="8">
        <f t="shared" si="6"/>
        <v>0</v>
      </c>
      <c r="F45" s="8">
        <f>F46</f>
        <v>0</v>
      </c>
      <c r="G45" s="8"/>
      <c r="H45" s="8">
        <f t="shared" si="7"/>
        <v>0</v>
      </c>
      <c r="I45" s="8">
        <f>I46</f>
        <v>0</v>
      </c>
      <c r="J45" s="10"/>
      <c r="K45" s="8">
        <f t="shared" si="8"/>
        <v>0</v>
      </c>
    </row>
    <row r="46" spans="1:11" s="6" customFormat="1" ht="7.5" hidden="1" customHeight="1" x14ac:dyDescent="0.25">
      <c r="A46" s="2" t="s">
        <v>76</v>
      </c>
      <c r="B46" s="50" t="s">
        <v>77</v>
      </c>
      <c r="C46" s="8"/>
      <c r="D46" s="8"/>
      <c r="E46" s="8">
        <f t="shared" si="6"/>
        <v>0</v>
      </c>
      <c r="F46" s="8"/>
      <c r="G46" s="8"/>
      <c r="H46" s="8">
        <f t="shared" si="7"/>
        <v>0</v>
      </c>
      <c r="I46" s="8"/>
      <c r="J46" s="10"/>
      <c r="K46" s="8">
        <f t="shared" si="8"/>
        <v>0</v>
      </c>
    </row>
    <row r="47" spans="1:11" s="6" customFormat="1" ht="134.25" hidden="1" customHeight="1" x14ac:dyDescent="0.25">
      <c r="A47" s="2" t="s">
        <v>78</v>
      </c>
      <c r="B47" s="50" t="s">
        <v>79</v>
      </c>
      <c r="C47" s="8">
        <f t="shared" ref="C47:I48" si="22">C48</f>
        <v>120700</v>
      </c>
      <c r="D47" s="8"/>
      <c r="E47" s="8">
        <f t="shared" si="6"/>
        <v>120700</v>
      </c>
      <c r="F47" s="8">
        <f t="shared" si="22"/>
        <v>120700</v>
      </c>
      <c r="G47" s="8"/>
      <c r="H47" s="8">
        <f t="shared" si="7"/>
        <v>120700</v>
      </c>
      <c r="I47" s="8">
        <f t="shared" si="22"/>
        <v>120700</v>
      </c>
      <c r="J47" s="10"/>
      <c r="K47" s="8">
        <f t="shared" si="8"/>
        <v>120700</v>
      </c>
    </row>
    <row r="48" spans="1:11" s="6" customFormat="1" ht="134.25" hidden="1" customHeight="1" x14ac:dyDescent="0.25">
      <c r="A48" s="2" t="s">
        <v>80</v>
      </c>
      <c r="B48" s="50" t="s">
        <v>81</v>
      </c>
      <c r="C48" s="8">
        <f t="shared" si="22"/>
        <v>120700</v>
      </c>
      <c r="D48" s="8"/>
      <c r="E48" s="8">
        <f t="shared" si="6"/>
        <v>120700</v>
      </c>
      <c r="F48" s="8">
        <f t="shared" si="22"/>
        <v>120700</v>
      </c>
      <c r="G48" s="8"/>
      <c r="H48" s="8">
        <f t="shared" si="7"/>
        <v>120700</v>
      </c>
      <c r="I48" s="8">
        <f t="shared" si="22"/>
        <v>120700</v>
      </c>
      <c r="J48" s="10"/>
      <c r="K48" s="8">
        <f t="shared" si="8"/>
        <v>120700</v>
      </c>
    </row>
    <row r="49" spans="1:11" s="6" customFormat="1" ht="137.25" hidden="1" customHeight="1" x14ac:dyDescent="0.25">
      <c r="A49" s="2" t="s">
        <v>82</v>
      </c>
      <c r="B49" s="50" t="s">
        <v>83</v>
      </c>
      <c r="C49" s="8">
        <v>120700</v>
      </c>
      <c r="D49" s="8"/>
      <c r="E49" s="8">
        <f t="shared" si="6"/>
        <v>120700</v>
      </c>
      <c r="F49" s="8">
        <v>120700</v>
      </c>
      <c r="G49" s="8"/>
      <c r="H49" s="8">
        <f t="shared" si="7"/>
        <v>120700</v>
      </c>
      <c r="I49" s="8">
        <v>120700</v>
      </c>
      <c r="J49" s="10"/>
      <c r="K49" s="8">
        <f t="shared" si="8"/>
        <v>120700</v>
      </c>
    </row>
    <row r="50" spans="1:11" s="6" customFormat="1" ht="31.5" hidden="1" customHeight="1" x14ac:dyDescent="0.25">
      <c r="A50" s="2" t="s">
        <v>84</v>
      </c>
      <c r="B50" s="3" t="s">
        <v>85</v>
      </c>
      <c r="C50" s="9">
        <f t="shared" ref="C50:I50" si="23">C51</f>
        <v>103400</v>
      </c>
      <c r="D50" s="9"/>
      <c r="E50" s="8">
        <f t="shared" si="6"/>
        <v>103400</v>
      </c>
      <c r="F50" s="9">
        <f t="shared" si="23"/>
        <v>103400</v>
      </c>
      <c r="G50" s="9"/>
      <c r="H50" s="8">
        <f t="shared" si="7"/>
        <v>103400</v>
      </c>
      <c r="I50" s="9">
        <f t="shared" si="23"/>
        <v>103400</v>
      </c>
      <c r="J50" s="10"/>
      <c r="K50" s="8">
        <f t="shared" si="8"/>
        <v>103400</v>
      </c>
    </row>
    <row r="51" spans="1:11" s="6" customFormat="1" ht="34.5" hidden="1" customHeight="1" x14ac:dyDescent="0.25">
      <c r="A51" s="2" t="s">
        <v>86</v>
      </c>
      <c r="B51" s="50" t="s">
        <v>87</v>
      </c>
      <c r="C51" s="8">
        <f t="shared" ref="C51" si="24">C52+C53+C55</f>
        <v>103400</v>
      </c>
      <c r="D51" s="8"/>
      <c r="E51" s="8">
        <f t="shared" si="6"/>
        <v>103400</v>
      </c>
      <c r="F51" s="8">
        <f t="shared" ref="F51:I51" si="25">F52+F53+F55+F56</f>
        <v>103400</v>
      </c>
      <c r="G51" s="8"/>
      <c r="H51" s="8">
        <f t="shared" si="7"/>
        <v>103400</v>
      </c>
      <c r="I51" s="8">
        <f t="shared" si="25"/>
        <v>103400</v>
      </c>
      <c r="J51" s="10"/>
      <c r="K51" s="8">
        <f t="shared" si="8"/>
        <v>103400</v>
      </c>
    </row>
    <row r="52" spans="1:11" s="6" customFormat="1" ht="47.25" hidden="1" customHeight="1" x14ac:dyDescent="0.25">
      <c r="A52" s="2" t="s">
        <v>88</v>
      </c>
      <c r="B52" s="50" t="s">
        <v>89</v>
      </c>
      <c r="C52" s="8">
        <v>18400</v>
      </c>
      <c r="D52" s="8"/>
      <c r="E52" s="8">
        <f t="shared" si="6"/>
        <v>18400</v>
      </c>
      <c r="F52" s="8">
        <v>18400</v>
      </c>
      <c r="G52" s="8"/>
      <c r="H52" s="8">
        <f t="shared" si="7"/>
        <v>18400</v>
      </c>
      <c r="I52" s="8">
        <v>18400</v>
      </c>
      <c r="J52" s="10"/>
      <c r="K52" s="8">
        <f t="shared" si="8"/>
        <v>18400</v>
      </c>
    </row>
    <row r="53" spans="1:11" s="6" customFormat="1" ht="32.25" hidden="1" customHeight="1" x14ac:dyDescent="0.25">
      <c r="A53" s="2" t="s">
        <v>90</v>
      </c>
      <c r="B53" s="50" t="s">
        <v>91</v>
      </c>
      <c r="C53" s="8">
        <v>16200</v>
      </c>
      <c r="D53" s="8"/>
      <c r="E53" s="8">
        <f t="shared" si="6"/>
        <v>16200</v>
      </c>
      <c r="F53" s="8">
        <v>16200</v>
      </c>
      <c r="G53" s="8"/>
      <c r="H53" s="8">
        <f t="shared" si="7"/>
        <v>16200</v>
      </c>
      <c r="I53" s="8">
        <v>16200</v>
      </c>
      <c r="J53" s="10"/>
      <c r="K53" s="8">
        <f t="shared" si="8"/>
        <v>16200</v>
      </c>
    </row>
    <row r="54" spans="1:11" s="6" customFormat="1" ht="32.25" hidden="1" customHeight="1" x14ac:dyDescent="0.25">
      <c r="A54" s="33" t="s">
        <v>208</v>
      </c>
      <c r="B54" s="35" t="s">
        <v>209</v>
      </c>
      <c r="C54" s="8">
        <f>C55</f>
        <v>68800</v>
      </c>
      <c r="D54" s="8"/>
      <c r="E54" s="8">
        <f t="shared" si="6"/>
        <v>68800</v>
      </c>
      <c r="F54" s="8">
        <f t="shared" ref="F54:I54" si="26">F55</f>
        <v>68800</v>
      </c>
      <c r="G54" s="8"/>
      <c r="H54" s="8">
        <f t="shared" si="7"/>
        <v>68800</v>
      </c>
      <c r="I54" s="8">
        <f t="shared" si="26"/>
        <v>68800</v>
      </c>
      <c r="J54" s="10"/>
      <c r="K54" s="8">
        <f t="shared" si="8"/>
        <v>68800</v>
      </c>
    </row>
    <row r="55" spans="1:11" s="6" customFormat="1" ht="33" hidden="1" customHeight="1" x14ac:dyDescent="0.25">
      <c r="A55" s="2" t="s">
        <v>92</v>
      </c>
      <c r="B55" s="50" t="s">
        <v>93</v>
      </c>
      <c r="C55" s="8">
        <v>68800</v>
      </c>
      <c r="D55" s="8"/>
      <c r="E55" s="8">
        <f t="shared" si="6"/>
        <v>68800</v>
      </c>
      <c r="F55" s="8">
        <v>68800</v>
      </c>
      <c r="G55" s="8"/>
      <c r="H55" s="8">
        <f t="shared" si="7"/>
        <v>68800</v>
      </c>
      <c r="I55" s="8">
        <v>68800</v>
      </c>
      <c r="J55" s="10"/>
      <c r="K55" s="8">
        <f t="shared" si="8"/>
        <v>68800</v>
      </c>
    </row>
    <row r="56" spans="1:11" s="6" customFormat="1" ht="15.75" hidden="1" customHeight="1" x14ac:dyDescent="0.25">
      <c r="A56" s="2"/>
      <c r="B56" s="50"/>
      <c r="C56" s="8"/>
      <c r="D56" s="8"/>
      <c r="E56" s="8">
        <f t="shared" si="6"/>
        <v>0</v>
      </c>
      <c r="F56" s="8"/>
      <c r="G56" s="8"/>
      <c r="H56" s="8">
        <f t="shared" si="7"/>
        <v>0</v>
      </c>
      <c r="I56" s="8"/>
      <c r="J56" s="10"/>
      <c r="K56" s="8">
        <f t="shared" si="8"/>
        <v>0</v>
      </c>
    </row>
    <row r="57" spans="1:11" s="6" customFormat="1" ht="57.75" hidden="1" customHeight="1" x14ac:dyDescent="0.25">
      <c r="A57" s="2" t="s">
        <v>94</v>
      </c>
      <c r="B57" s="3" t="s">
        <v>95</v>
      </c>
      <c r="C57" s="14">
        <f>C58</f>
        <v>332000</v>
      </c>
      <c r="D57" s="14"/>
      <c r="E57" s="8">
        <f t="shared" si="6"/>
        <v>332000</v>
      </c>
      <c r="F57" s="14">
        <f t="shared" ref="F57:I57" si="27">F58</f>
        <v>346600</v>
      </c>
      <c r="G57" s="14"/>
      <c r="H57" s="8">
        <f t="shared" si="7"/>
        <v>346600</v>
      </c>
      <c r="I57" s="14">
        <f t="shared" si="27"/>
        <v>361900</v>
      </c>
      <c r="J57" s="10"/>
      <c r="K57" s="8">
        <f t="shared" si="8"/>
        <v>361900</v>
      </c>
    </row>
    <row r="58" spans="1:11" s="6" customFormat="1" ht="32.25" hidden="1" customHeight="1" x14ac:dyDescent="0.25">
      <c r="A58" s="2" t="s">
        <v>96</v>
      </c>
      <c r="B58" s="51" t="s">
        <v>97</v>
      </c>
      <c r="C58" s="4">
        <f>C62+C60</f>
        <v>332000</v>
      </c>
      <c r="D58" s="4"/>
      <c r="E58" s="8">
        <f t="shared" si="6"/>
        <v>332000</v>
      </c>
      <c r="F58" s="4">
        <f t="shared" ref="F58:I58" si="28">F62+F60</f>
        <v>346600</v>
      </c>
      <c r="G58" s="4"/>
      <c r="H58" s="8">
        <f t="shared" si="7"/>
        <v>346600</v>
      </c>
      <c r="I58" s="4">
        <f t="shared" si="28"/>
        <v>361900</v>
      </c>
      <c r="J58" s="10"/>
      <c r="K58" s="8">
        <f t="shared" si="8"/>
        <v>361900</v>
      </c>
    </row>
    <row r="59" spans="1:11" s="6" customFormat="1" ht="51" hidden="1" customHeight="1" x14ac:dyDescent="0.25">
      <c r="A59" s="2" t="s">
        <v>98</v>
      </c>
      <c r="B59" s="51" t="s">
        <v>99</v>
      </c>
      <c r="C59" s="4">
        <f>C60</f>
        <v>332000</v>
      </c>
      <c r="D59" s="4"/>
      <c r="E59" s="8">
        <f t="shared" si="6"/>
        <v>332000</v>
      </c>
      <c r="F59" s="4">
        <f t="shared" ref="F59:I59" si="29">F60</f>
        <v>346600</v>
      </c>
      <c r="G59" s="4"/>
      <c r="H59" s="8">
        <f t="shared" si="7"/>
        <v>346600</v>
      </c>
      <c r="I59" s="4">
        <f t="shared" si="29"/>
        <v>361900</v>
      </c>
      <c r="J59" s="10"/>
      <c r="K59" s="8">
        <f t="shared" si="8"/>
        <v>361900</v>
      </c>
    </row>
    <row r="60" spans="1:11" s="6" customFormat="1" ht="60.75" hidden="1" customHeight="1" x14ac:dyDescent="0.25">
      <c r="A60" s="29" t="s">
        <v>100</v>
      </c>
      <c r="B60" s="50" t="s">
        <v>101</v>
      </c>
      <c r="C60" s="4">
        <v>332000</v>
      </c>
      <c r="D60" s="4"/>
      <c r="E60" s="8">
        <f t="shared" si="6"/>
        <v>332000</v>
      </c>
      <c r="F60" s="4">
        <v>346600</v>
      </c>
      <c r="G60" s="4"/>
      <c r="H60" s="8">
        <f t="shared" si="7"/>
        <v>346600</v>
      </c>
      <c r="I60" s="4">
        <v>361900</v>
      </c>
      <c r="J60" s="10"/>
      <c r="K60" s="8">
        <f t="shared" si="8"/>
        <v>361900</v>
      </c>
    </row>
    <row r="61" spans="1:11" s="6" customFormat="1" ht="33" hidden="1" customHeight="1" x14ac:dyDescent="0.25">
      <c r="A61" s="2" t="s">
        <v>102</v>
      </c>
      <c r="B61" s="50" t="s">
        <v>103</v>
      </c>
      <c r="C61" s="4">
        <f>C62</f>
        <v>0</v>
      </c>
      <c r="D61" s="4"/>
      <c r="E61" s="8">
        <f t="shared" si="6"/>
        <v>0</v>
      </c>
      <c r="F61" s="4">
        <f t="shared" ref="F61:I61" si="30">F62</f>
        <v>0</v>
      </c>
      <c r="G61" s="4"/>
      <c r="H61" s="8">
        <f t="shared" si="7"/>
        <v>0</v>
      </c>
      <c r="I61" s="4">
        <f t="shared" si="30"/>
        <v>0</v>
      </c>
      <c r="J61" s="10"/>
      <c r="K61" s="8">
        <f t="shared" si="8"/>
        <v>0</v>
      </c>
    </row>
    <row r="62" spans="1:11" s="6" customFormat="1" ht="34.5" hidden="1" customHeight="1" x14ac:dyDescent="0.25">
      <c r="A62" s="2" t="s">
        <v>104</v>
      </c>
      <c r="B62" s="50" t="s">
        <v>105</v>
      </c>
      <c r="C62" s="4">
        <v>0</v>
      </c>
      <c r="D62" s="4"/>
      <c r="E62" s="8">
        <f t="shared" si="6"/>
        <v>0</v>
      </c>
      <c r="F62" s="4">
        <v>0</v>
      </c>
      <c r="G62" s="4"/>
      <c r="H62" s="8">
        <f t="shared" si="7"/>
        <v>0</v>
      </c>
      <c r="I62" s="4">
        <v>0</v>
      </c>
      <c r="J62" s="10"/>
      <c r="K62" s="8">
        <f t="shared" si="8"/>
        <v>0</v>
      </c>
    </row>
    <row r="63" spans="1:11" s="6" customFormat="1" ht="47.25" hidden="1" customHeight="1" x14ac:dyDescent="0.25">
      <c r="A63" s="2" t="s">
        <v>106</v>
      </c>
      <c r="B63" s="3" t="s">
        <v>107</v>
      </c>
      <c r="C63" s="14">
        <f>C64</f>
        <v>200000</v>
      </c>
      <c r="D63" s="14"/>
      <c r="E63" s="8">
        <f t="shared" si="6"/>
        <v>200000</v>
      </c>
      <c r="F63" s="14">
        <f t="shared" ref="F63:I63" si="31">F64</f>
        <v>200000</v>
      </c>
      <c r="G63" s="14"/>
      <c r="H63" s="8">
        <f t="shared" si="7"/>
        <v>200000</v>
      </c>
      <c r="I63" s="14">
        <f t="shared" si="31"/>
        <v>200000</v>
      </c>
      <c r="J63" s="10"/>
      <c r="K63" s="8">
        <f t="shared" si="8"/>
        <v>200000</v>
      </c>
    </row>
    <row r="64" spans="1:11" s="6" customFormat="1" ht="63" hidden="1" customHeight="1" x14ac:dyDescent="0.25">
      <c r="A64" s="2" t="s">
        <v>108</v>
      </c>
      <c r="B64" s="50" t="s">
        <v>109</v>
      </c>
      <c r="C64" s="8">
        <f t="shared" ref="C64:I64" si="32">C65</f>
        <v>200000</v>
      </c>
      <c r="D64" s="8"/>
      <c r="E64" s="8">
        <f t="shared" si="6"/>
        <v>200000</v>
      </c>
      <c r="F64" s="8">
        <f t="shared" si="32"/>
        <v>200000</v>
      </c>
      <c r="G64" s="8"/>
      <c r="H64" s="8">
        <f t="shared" si="7"/>
        <v>200000</v>
      </c>
      <c r="I64" s="8">
        <f t="shared" si="32"/>
        <v>200000</v>
      </c>
      <c r="J64" s="10"/>
      <c r="K64" s="8">
        <f t="shared" si="8"/>
        <v>200000</v>
      </c>
    </row>
    <row r="65" spans="1:11" s="6" customFormat="1" ht="63" hidden="1" customHeight="1" x14ac:dyDescent="0.25">
      <c r="A65" s="2" t="s">
        <v>110</v>
      </c>
      <c r="B65" s="50" t="s">
        <v>111</v>
      </c>
      <c r="C65" s="8">
        <f>C66+C67</f>
        <v>200000</v>
      </c>
      <c r="D65" s="8"/>
      <c r="E65" s="8">
        <f t="shared" si="6"/>
        <v>200000</v>
      </c>
      <c r="F65" s="8">
        <f t="shared" ref="F65:I65" si="33">F66+F67</f>
        <v>200000</v>
      </c>
      <c r="G65" s="8"/>
      <c r="H65" s="8">
        <f t="shared" si="7"/>
        <v>200000</v>
      </c>
      <c r="I65" s="8">
        <f t="shared" si="33"/>
        <v>200000</v>
      </c>
      <c r="J65" s="10"/>
      <c r="K65" s="8">
        <f t="shared" si="8"/>
        <v>200000</v>
      </c>
    </row>
    <row r="66" spans="1:11" s="6" customFormat="1" ht="107.25" hidden="1" customHeight="1" x14ac:dyDescent="0.25">
      <c r="A66" s="2" t="s">
        <v>112</v>
      </c>
      <c r="B66" s="50" t="s">
        <v>113</v>
      </c>
      <c r="C66" s="8">
        <v>50000</v>
      </c>
      <c r="D66" s="8"/>
      <c r="E66" s="8">
        <f t="shared" si="6"/>
        <v>50000</v>
      </c>
      <c r="F66" s="8">
        <v>50000</v>
      </c>
      <c r="G66" s="8"/>
      <c r="H66" s="8">
        <f t="shared" si="7"/>
        <v>50000</v>
      </c>
      <c r="I66" s="8">
        <v>50000</v>
      </c>
      <c r="J66" s="10"/>
      <c r="K66" s="8">
        <f t="shared" si="8"/>
        <v>50000</v>
      </c>
    </row>
    <row r="67" spans="1:11" s="6" customFormat="1" ht="78" hidden="1" customHeight="1" x14ac:dyDescent="0.25">
      <c r="A67" s="2" t="s">
        <v>114</v>
      </c>
      <c r="B67" s="50" t="s">
        <v>115</v>
      </c>
      <c r="C67" s="8">
        <v>150000</v>
      </c>
      <c r="D67" s="8"/>
      <c r="E67" s="8">
        <f t="shared" si="6"/>
        <v>150000</v>
      </c>
      <c r="F67" s="8">
        <v>150000</v>
      </c>
      <c r="G67" s="8"/>
      <c r="H67" s="8">
        <f t="shared" si="7"/>
        <v>150000</v>
      </c>
      <c r="I67" s="8">
        <v>150000</v>
      </c>
      <c r="J67" s="10"/>
      <c r="K67" s="8">
        <f t="shared" si="8"/>
        <v>150000</v>
      </c>
    </row>
    <row r="68" spans="1:11" s="6" customFormat="1" ht="31.5" customHeight="1" x14ac:dyDescent="0.25">
      <c r="A68" s="2" t="s">
        <v>116</v>
      </c>
      <c r="B68" s="3" t="s">
        <v>117</v>
      </c>
      <c r="C68" s="9">
        <f>C71+C73+C75+C77+C79+C81</f>
        <v>40000</v>
      </c>
      <c r="D68" s="9">
        <f>D71+D73+D75+D77+D79+D81</f>
        <v>0</v>
      </c>
      <c r="E68" s="9">
        <f t="shared" ref="E68:K68" si="34">E71+E73+E75+E77+E79+E81</f>
        <v>40000</v>
      </c>
      <c r="F68" s="9">
        <f t="shared" si="34"/>
        <v>40000</v>
      </c>
      <c r="G68" s="9">
        <f t="shared" si="34"/>
        <v>0</v>
      </c>
      <c r="H68" s="9">
        <f t="shared" si="34"/>
        <v>40000</v>
      </c>
      <c r="I68" s="9">
        <f t="shared" si="34"/>
        <v>40000</v>
      </c>
      <c r="J68" s="9">
        <f t="shared" si="34"/>
        <v>0</v>
      </c>
      <c r="K68" s="9">
        <f t="shared" si="34"/>
        <v>40000</v>
      </c>
    </row>
    <row r="69" spans="1:11" s="6" customFormat="1" ht="60" hidden="1" customHeight="1" x14ac:dyDescent="0.25">
      <c r="A69" s="37" t="s">
        <v>237</v>
      </c>
      <c r="B69" s="25" t="s">
        <v>238</v>
      </c>
      <c r="C69" s="9">
        <f>C70+C72+C74+C76+C78+C80</f>
        <v>40000</v>
      </c>
      <c r="D69" s="9"/>
      <c r="E69" s="8">
        <f t="shared" si="6"/>
        <v>40000</v>
      </c>
      <c r="F69" s="9">
        <f t="shared" ref="F69:I69" si="35">F70+F72+F74+F76+F78+F80</f>
        <v>40000</v>
      </c>
      <c r="G69" s="9"/>
      <c r="H69" s="8">
        <f t="shared" si="7"/>
        <v>40000</v>
      </c>
      <c r="I69" s="9">
        <f t="shared" si="35"/>
        <v>38000</v>
      </c>
      <c r="J69" s="10"/>
      <c r="K69" s="8">
        <f t="shared" si="8"/>
        <v>38000</v>
      </c>
    </row>
    <row r="70" spans="1:11" s="6" customFormat="1" ht="105" hidden="1" customHeight="1" x14ac:dyDescent="0.25">
      <c r="A70" s="25" t="s">
        <v>239</v>
      </c>
      <c r="B70" s="25" t="s">
        <v>240</v>
      </c>
      <c r="C70" s="9">
        <f>C71</f>
        <v>3500</v>
      </c>
      <c r="D70" s="9"/>
      <c r="E70" s="8">
        <f t="shared" si="6"/>
        <v>3500</v>
      </c>
      <c r="F70" s="9">
        <f t="shared" ref="F70:I70" si="36">F71</f>
        <v>3500</v>
      </c>
      <c r="G70" s="9"/>
      <c r="H70" s="8">
        <f t="shared" si="7"/>
        <v>3500</v>
      </c>
      <c r="I70" s="9">
        <f t="shared" si="36"/>
        <v>3500</v>
      </c>
      <c r="J70" s="10"/>
      <c r="K70" s="8">
        <f t="shared" si="8"/>
        <v>3500</v>
      </c>
    </row>
    <row r="71" spans="1:11" s="6" customFormat="1" ht="134.25" hidden="1" customHeight="1" x14ac:dyDescent="0.25">
      <c r="A71" s="2" t="s">
        <v>118</v>
      </c>
      <c r="B71" s="50" t="s">
        <v>119</v>
      </c>
      <c r="C71" s="8">
        <v>3500</v>
      </c>
      <c r="D71" s="8"/>
      <c r="E71" s="8">
        <f t="shared" si="6"/>
        <v>3500</v>
      </c>
      <c r="F71" s="8">
        <v>3500</v>
      </c>
      <c r="G71" s="8"/>
      <c r="H71" s="8">
        <f t="shared" si="7"/>
        <v>3500</v>
      </c>
      <c r="I71" s="8">
        <v>3500</v>
      </c>
      <c r="J71" s="10"/>
      <c r="K71" s="8">
        <f t="shared" si="8"/>
        <v>3500</v>
      </c>
    </row>
    <row r="72" spans="1:11" s="6" customFormat="1" ht="149.25" hidden="1" customHeight="1" x14ac:dyDescent="0.25">
      <c r="A72" s="25" t="s">
        <v>241</v>
      </c>
      <c r="B72" s="25" t="s">
        <v>242</v>
      </c>
      <c r="C72" s="8">
        <f>C73</f>
        <v>1500</v>
      </c>
      <c r="D72" s="8"/>
      <c r="E72" s="8">
        <f t="shared" si="6"/>
        <v>1500</v>
      </c>
      <c r="F72" s="8">
        <f t="shared" ref="F72:I72" si="37">F73</f>
        <v>1500</v>
      </c>
      <c r="G72" s="8"/>
      <c r="H72" s="8">
        <f t="shared" si="7"/>
        <v>1500</v>
      </c>
      <c r="I72" s="8">
        <f t="shared" si="37"/>
        <v>1500</v>
      </c>
      <c r="J72" s="10"/>
      <c r="K72" s="8">
        <f t="shared" si="8"/>
        <v>1500</v>
      </c>
    </row>
    <row r="73" spans="1:11" s="6" customFormat="1" ht="192" hidden="1" customHeight="1" x14ac:dyDescent="0.25">
      <c r="A73" s="2" t="s">
        <v>120</v>
      </c>
      <c r="B73" s="50" t="s">
        <v>121</v>
      </c>
      <c r="C73" s="8">
        <v>1500</v>
      </c>
      <c r="D73" s="8"/>
      <c r="E73" s="8">
        <f t="shared" si="6"/>
        <v>1500</v>
      </c>
      <c r="F73" s="8">
        <v>1500</v>
      </c>
      <c r="G73" s="8"/>
      <c r="H73" s="8">
        <f t="shared" si="7"/>
        <v>1500</v>
      </c>
      <c r="I73" s="8">
        <v>1500</v>
      </c>
      <c r="J73" s="10"/>
      <c r="K73" s="8">
        <f t="shared" si="8"/>
        <v>1500</v>
      </c>
    </row>
    <row r="74" spans="1:11" s="6" customFormat="1" ht="94.5" customHeight="1" x14ac:dyDescent="0.25">
      <c r="A74" s="25" t="s">
        <v>243</v>
      </c>
      <c r="B74" s="25" t="s">
        <v>244</v>
      </c>
      <c r="C74" s="8">
        <f>C75</f>
        <v>2500</v>
      </c>
      <c r="D74" s="8">
        <v>500</v>
      </c>
      <c r="E74" s="8">
        <f t="shared" si="6"/>
        <v>3000</v>
      </c>
      <c r="F74" s="8">
        <f t="shared" ref="F74" si="38">F75</f>
        <v>2500</v>
      </c>
      <c r="G74" s="8">
        <v>500</v>
      </c>
      <c r="H74" s="8">
        <v>500</v>
      </c>
      <c r="I74" s="8">
        <v>500</v>
      </c>
      <c r="J74" s="8">
        <v>500</v>
      </c>
      <c r="K74" s="8">
        <f t="shared" si="8"/>
        <v>1000</v>
      </c>
    </row>
    <row r="75" spans="1:11" s="6" customFormat="1" ht="135" customHeight="1" x14ac:dyDescent="0.25">
      <c r="A75" s="2" t="s">
        <v>122</v>
      </c>
      <c r="B75" s="50" t="s">
        <v>123</v>
      </c>
      <c r="C75" s="4">
        <v>2500</v>
      </c>
      <c r="D75" s="4">
        <v>500</v>
      </c>
      <c r="E75" s="8">
        <f t="shared" si="6"/>
        <v>3000</v>
      </c>
      <c r="F75" s="4">
        <v>2500</v>
      </c>
      <c r="G75" s="4">
        <v>500</v>
      </c>
      <c r="H75" s="8">
        <f t="shared" si="7"/>
        <v>3000</v>
      </c>
      <c r="I75" s="4">
        <v>2500</v>
      </c>
      <c r="J75" s="83">
        <v>500</v>
      </c>
      <c r="K75" s="8">
        <f t="shared" si="8"/>
        <v>3000</v>
      </c>
    </row>
    <row r="76" spans="1:11" s="6" customFormat="1" ht="112.5" hidden="1" customHeight="1" x14ac:dyDescent="0.25">
      <c r="A76" s="2" t="s">
        <v>245</v>
      </c>
      <c r="B76" s="50" t="s">
        <v>246</v>
      </c>
      <c r="C76" s="4">
        <f>C77</f>
        <v>15000</v>
      </c>
      <c r="D76" s="4"/>
      <c r="E76" s="8">
        <f t="shared" ref="E76:E80" si="39">C76+D76</f>
        <v>15000</v>
      </c>
      <c r="F76" s="4">
        <f t="shared" ref="F76:I76" si="40">F77</f>
        <v>15000</v>
      </c>
      <c r="G76" s="4"/>
      <c r="H76" s="8">
        <f t="shared" ref="H76:H80" si="41">F76+G76</f>
        <v>15000</v>
      </c>
      <c r="I76" s="4">
        <f t="shared" si="40"/>
        <v>15000</v>
      </c>
      <c r="J76" s="10"/>
      <c r="K76" s="8">
        <f t="shared" ref="K76:K80" si="42">I76+J76</f>
        <v>15000</v>
      </c>
    </row>
    <row r="77" spans="1:11" s="6" customFormat="1" ht="147.75" hidden="1" customHeight="1" x14ac:dyDescent="0.25">
      <c r="A77" s="2" t="s">
        <v>124</v>
      </c>
      <c r="B77" s="28" t="s">
        <v>125</v>
      </c>
      <c r="C77" s="8">
        <v>15000</v>
      </c>
      <c r="D77" s="8"/>
      <c r="E77" s="8">
        <f t="shared" si="39"/>
        <v>15000</v>
      </c>
      <c r="F77" s="8">
        <v>15000</v>
      </c>
      <c r="G77" s="8"/>
      <c r="H77" s="8">
        <f t="shared" si="41"/>
        <v>15000</v>
      </c>
      <c r="I77" s="8">
        <v>15000</v>
      </c>
      <c r="J77" s="10"/>
      <c r="K77" s="8">
        <f t="shared" si="42"/>
        <v>15000</v>
      </c>
    </row>
    <row r="78" spans="1:11" s="6" customFormat="1" ht="90" customHeight="1" x14ac:dyDescent="0.25">
      <c r="A78" s="50" t="s">
        <v>247</v>
      </c>
      <c r="B78" s="28" t="s">
        <v>248</v>
      </c>
      <c r="C78" s="8">
        <f>C79</f>
        <v>500</v>
      </c>
      <c r="D78" s="8">
        <f t="shared" ref="D78:K78" si="43">D79</f>
        <v>-500</v>
      </c>
      <c r="E78" s="8">
        <f t="shared" si="43"/>
        <v>0</v>
      </c>
      <c r="F78" s="8">
        <f t="shared" si="43"/>
        <v>500</v>
      </c>
      <c r="G78" s="8">
        <f t="shared" si="43"/>
        <v>-500</v>
      </c>
      <c r="H78" s="8">
        <f t="shared" si="43"/>
        <v>0</v>
      </c>
      <c r="I78" s="8">
        <f t="shared" si="43"/>
        <v>500</v>
      </c>
      <c r="J78" s="8">
        <f t="shared" si="43"/>
        <v>-500</v>
      </c>
      <c r="K78" s="8">
        <f t="shared" si="43"/>
        <v>0</v>
      </c>
    </row>
    <row r="79" spans="1:11" s="24" customFormat="1" ht="132.75" customHeight="1" x14ac:dyDescent="0.25">
      <c r="A79" s="29" t="s">
        <v>126</v>
      </c>
      <c r="B79" s="25" t="s">
        <v>127</v>
      </c>
      <c r="C79" s="23">
        <v>500</v>
      </c>
      <c r="D79" s="8">
        <v>-500</v>
      </c>
      <c r="E79" s="8">
        <f t="shared" si="39"/>
        <v>0</v>
      </c>
      <c r="F79" s="23">
        <v>500</v>
      </c>
      <c r="G79" s="23">
        <v>-500</v>
      </c>
      <c r="H79" s="8">
        <f t="shared" si="41"/>
        <v>0</v>
      </c>
      <c r="I79" s="23">
        <v>500</v>
      </c>
      <c r="J79" s="84">
        <v>-500</v>
      </c>
      <c r="K79" s="8">
        <f t="shared" si="42"/>
        <v>0</v>
      </c>
    </row>
    <row r="80" spans="1:11" s="24" customFormat="1" ht="120" hidden="1" customHeight="1" x14ac:dyDescent="0.25">
      <c r="A80" s="37" t="s">
        <v>249</v>
      </c>
      <c r="B80" s="25" t="s">
        <v>250</v>
      </c>
      <c r="C80" s="23">
        <f>C81</f>
        <v>17000</v>
      </c>
      <c r="D80" s="8"/>
      <c r="E80" s="8">
        <f t="shared" si="39"/>
        <v>17000</v>
      </c>
      <c r="F80" s="23">
        <f t="shared" ref="F80:I80" si="44">F81</f>
        <v>17000</v>
      </c>
      <c r="G80" s="23"/>
      <c r="H80" s="8">
        <f t="shared" si="41"/>
        <v>17000</v>
      </c>
      <c r="I80" s="23">
        <f t="shared" si="44"/>
        <v>17000</v>
      </c>
      <c r="J80" s="37"/>
      <c r="K80" s="8">
        <f t="shared" si="42"/>
        <v>17000</v>
      </c>
    </row>
    <row r="81" spans="1:11" s="6" customFormat="1" ht="163.5" hidden="1" customHeight="1" x14ac:dyDescent="0.25">
      <c r="A81" s="2" t="s">
        <v>128</v>
      </c>
      <c r="B81" s="50" t="s">
        <v>129</v>
      </c>
      <c r="C81" s="8">
        <v>17000</v>
      </c>
      <c r="D81" s="8"/>
      <c r="E81" s="8">
        <f>C81+D81</f>
        <v>17000</v>
      </c>
      <c r="F81" s="8">
        <v>17000</v>
      </c>
      <c r="G81" s="8"/>
      <c r="H81" s="8">
        <f>F81+G81</f>
        <v>17000</v>
      </c>
      <c r="I81" s="8">
        <v>17000</v>
      </c>
      <c r="J81" s="10"/>
      <c r="K81" s="8">
        <f>I81+J81</f>
        <v>17000</v>
      </c>
    </row>
    <row r="82" spans="1:11" s="55" customFormat="1" ht="32.25" customHeight="1" x14ac:dyDescent="0.25">
      <c r="A82" s="61" t="s">
        <v>130</v>
      </c>
      <c r="B82" s="12" t="s">
        <v>131</v>
      </c>
      <c r="C82" s="53">
        <f>C83+C151</f>
        <v>203594145.98000002</v>
      </c>
      <c r="D82" s="53">
        <f>D83+D151</f>
        <v>-128148.32999999996</v>
      </c>
      <c r="E82" s="53">
        <f>E83+E151</f>
        <v>203465997.65000001</v>
      </c>
      <c r="F82" s="53">
        <f>F83+F151</f>
        <v>214980397.69999999</v>
      </c>
      <c r="G82" s="53">
        <f t="shared" ref="G82:J82" si="45">G83+G151</f>
        <v>1172000</v>
      </c>
      <c r="H82" s="53">
        <f t="shared" si="45"/>
        <v>216152397.69999999</v>
      </c>
      <c r="I82" s="53">
        <f t="shared" si="45"/>
        <v>199082538.60000002</v>
      </c>
      <c r="J82" s="53">
        <f t="shared" si="45"/>
        <v>1172000</v>
      </c>
      <c r="K82" s="53">
        <f>K83+K151</f>
        <v>200254538.60000002</v>
      </c>
    </row>
    <row r="83" spans="1:11" s="56" customFormat="1" ht="47.25" customHeight="1" x14ac:dyDescent="0.25">
      <c r="A83" s="61" t="s">
        <v>132</v>
      </c>
      <c r="B83" s="52" t="s">
        <v>133</v>
      </c>
      <c r="C83" s="54">
        <f>C84+C89+C123+C144</f>
        <v>203575334.98000002</v>
      </c>
      <c r="D83" s="54">
        <f>D84+D89+D123+D144</f>
        <v>-128148.32999999996</v>
      </c>
      <c r="E83" s="54">
        <f>E84+E89+E123+E144</f>
        <v>203447186.65000001</v>
      </c>
      <c r="F83" s="54">
        <f>F84+F89+F123+F144</f>
        <v>214980397.69999999</v>
      </c>
      <c r="G83" s="54">
        <f t="shared" ref="G83:J83" si="46">G84+G89+G123+G144</f>
        <v>1172000</v>
      </c>
      <c r="H83" s="54">
        <f t="shared" si="46"/>
        <v>216152397.69999999</v>
      </c>
      <c r="I83" s="54">
        <f t="shared" si="46"/>
        <v>199082538.60000002</v>
      </c>
      <c r="J83" s="54">
        <f t="shared" si="46"/>
        <v>1172000</v>
      </c>
      <c r="K83" s="54">
        <f>K84+K89+K123+K144</f>
        <v>200254538.60000002</v>
      </c>
    </row>
    <row r="84" spans="1:11" s="55" customFormat="1" ht="31.5" hidden="1" customHeight="1" x14ac:dyDescent="0.25">
      <c r="A84" s="61" t="s">
        <v>134</v>
      </c>
      <c r="B84" s="57" t="s">
        <v>135</v>
      </c>
      <c r="C84" s="53">
        <f>C85+C87</f>
        <v>63136000</v>
      </c>
      <c r="D84" s="53">
        <f t="shared" ref="D84:K84" si="47">D85+D87</f>
        <v>0</v>
      </c>
      <c r="E84" s="53">
        <f t="shared" si="47"/>
        <v>63136000</v>
      </c>
      <c r="F84" s="53">
        <f t="shared" si="47"/>
        <v>59385000</v>
      </c>
      <c r="G84" s="53">
        <f t="shared" si="47"/>
        <v>0</v>
      </c>
      <c r="H84" s="53">
        <f t="shared" si="47"/>
        <v>59385000</v>
      </c>
      <c r="I84" s="53">
        <f t="shared" si="47"/>
        <v>60332000</v>
      </c>
      <c r="J84" s="53">
        <f t="shared" si="47"/>
        <v>0</v>
      </c>
      <c r="K84" s="53">
        <f t="shared" si="47"/>
        <v>60332000</v>
      </c>
    </row>
    <row r="85" spans="1:11" s="56" customFormat="1" ht="30.75" hidden="1" customHeight="1" x14ac:dyDescent="0.25">
      <c r="A85" s="61" t="s">
        <v>136</v>
      </c>
      <c r="B85" s="52" t="s">
        <v>137</v>
      </c>
      <c r="C85" s="54">
        <f>C86</f>
        <v>56218000</v>
      </c>
      <c r="D85" s="54">
        <f t="shared" ref="D85:I85" si="48">D86</f>
        <v>0</v>
      </c>
      <c r="E85" s="54">
        <f t="shared" si="48"/>
        <v>56218000</v>
      </c>
      <c r="F85" s="54">
        <f t="shared" si="48"/>
        <v>59385000</v>
      </c>
      <c r="G85" s="54"/>
      <c r="H85" s="54">
        <f t="shared" ref="H85" si="49">H86</f>
        <v>59385000</v>
      </c>
      <c r="I85" s="54">
        <f t="shared" si="48"/>
        <v>60332000</v>
      </c>
      <c r="J85" s="62"/>
      <c r="K85" s="54">
        <f t="shared" ref="K85" si="50">K86</f>
        <v>60332000</v>
      </c>
    </row>
    <row r="86" spans="1:11" s="56" customFormat="1" ht="60" hidden="1" customHeight="1" x14ac:dyDescent="0.25">
      <c r="A86" s="61" t="s">
        <v>138</v>
      </c>
      <c r="B86" s="52" t="s">
        <v>139</v>
      </c>
      <c r="C86" s="54">
        <v>56218000</v>
      </c>
      <c r="D86" s="54"/>
      <c r="E86" s="54">
        <f t="shared" ref="E86:E112" si="51">C86+D86</f>
        <v>56218000</v>
      </c>
      <c r="F86" s="54">
        <v>59385000</v>
      </c>
      <c r="G86" s="54"/>
      <c r="H86" s="54">
        <f t="shared" ref="H86:H112" si="52">F86+G86</f>
        <v>59385000</v>
      </c>
      <c r="I86" s="54">
        <v>60332000</v>
      </c>
      <c r="J86" s="62"/>
      <c r="K86" s="54">
        <f t="shared" ref="K86:K112" si="53">I86+J86</f>
        <v>60332000</v>
      </c>
    </row>
    <row r="87" spans="1:11" s="56" customFormat="1" ht="47.25" hidden="1" customHeight="1" x14ac:dyDescent="0.25">
      <c r="A87" s="61" t="s">
        <v>140</v>
      </c>
      <c r="B87" s="52" t="s">
        <v>141</v>
      </c>
      <c r="C87" s="54">
        <f>C88</f>
        <v>6918000</v>
      </c>
      <c r="D87" s="54">
        <f t="shared" ref="D87:I87" si="54">D88</f>
        <v>0</v>
      </c>
      <c r="E87" s="54">
        <f t="shared" si="54"/>
        <v>6918000</v>
      </c>
      <c r="F87" s="54">
        <f t="shared" si="54"/>
        <v>0</v>
      </c>
      <c r="G87" s="54"/>
      <c r="H87" s="54">
        <f t="shared" ref="H87" si="55">H88</f>
        <v>0</v>
      </c>
      <c r="I87" s="54">
        <f t="shared" si="54"/>
        <v>0</v>
      </c>
      <c r="J87" s="62"/>
      <c r="K87" s="54">
        <f t="shared" ref="K87" si="56">K88</f>
        <v>0</v>
      </c>
    </row>
    <row r="88" spans="1:11" s="56" customFormat="1" ht="44.25" hidden="1" customHeight="1" x14ac:dyDescent="0.25">
      <c r="A88" s="61" t="s">
        <v>142</v>
      </c>
      <c r="B88" s="52" t="s">
        <v>143</v>
      </c>
      <c r="C88" s="54">
        <v>6918000</v>
      </c>
      <c r="D88" s="54"/>
      <c r="E88" s="54">
        <f t="shared" si="51"/>
        <v>6918000</v>
      </c>
      <c r="F88" s="54">
        <v>0</v>
      </c>
      <c r="G88" s="54"/>
      <c r="H88" s="54">
        <f t="shared" si="52"/>
        <v>0</v>
      </c>
      <c r="I88" s="54">
        <v>0</v>
      </c>
      <c r="J88" s="62"/>
      <c r="K88" s="54">
        <f t="shared" si="53"/>
        <v>0</v>
      </c>
    </row>
    <row r="89" spans="1:11" s="56" customFormat="1" ht="45.75" customHeight="1" x14ac:dyDescent="0.25">
      <c r="A89" s="66" t="s">
        <v>144</v>
      </c>
      <c r="B89" s="59" t="s">
        <v>145</v>
      </c>
      <c r="C89" s="53">
        <f>C90+C114+C110+C108+C107+C97+C95</f>
        <v>16422201</v>
      </c>
      <c r="D89" s="53">
        <f t="shared" ref="D89:K89" si="57">D90+D114+D112+D110+D108+D107+D97+D95</f>
        <v>-128148.32999999996</v>
      </c>
      <c r="E89" s="53">
        <f t="shared" si="57"/>
        <v>16294052.67</v>
      </c>
      <c r="F89" s="53">
        <f>F90+F114+F112+F110+F108+F107+F97+F95</f>
        <v>38061479</v>
      </c>
      <c r="G89" s="53">
        <f t="shared" si="57"/>
        <v>1172000</v>
      </c>
      <c r="H89" s="53">
        <f t="shared" si="57"/>
        <v>39233479</v>
      </c>
      <c r="I89" s="53">
        <f t="shared" si="57"/>
        <v>22608946</v>
      </c>
      <c r="J89" s="53">
        <f t="shared" si="57"/>
        <v>1172000</v>
      </c>
      <c r="K89" s="53">
        <f t="shared" si="57"/>
        <v>23780946</v>
      </c>
    </row>
    <row r="90" spans="1:11" s="56" customFormat="1" ht="47.25" hidden="1" customHeight="1" x14ac:dyDescent="0.25">
      <c r="A90" s="61" t="s">
        <v>200</v>
      </c>
      <c r="B90" s="58" t="s">
        <v>210</v>
      </c>
      <c r="C90" s="54">
        <f>C91</f>
        <v>1493001</v>
      </c>
      <c r="D90" s="54">
        <f t="shared" ref="D90:I90" si="58">D91</f>
        <v>0</v>
      </c>
      <c r="E90" s="54">
        <f t="shared" si="58"/>
        <v>1493001</v>
      </c>
      <c r="F90" s="54">
        <f t="shared" si="58"/>
        <v>11137205</v>
      </c>
      <c r="G90" s="54"/>
      <c r="H90" s="54">
        <f t="shared" ref="H90" si="59">H91</f>
        <v>11137205</v>
      </c>
      <c r="I90" s="54">
        <f t="shared" si="58"/>
        <v>3500000</v>
      </c>
      <c r="J90" s="62"/>
      <c r="K90" s="54">
        <f t="shared" ref="K90" si="60">K91</f>
        <v>3500000</v>
      </c>
    </row>
    <row r="91" spans="1:11" s="56" customFormat="1" ht="60" hidden="1" customHeight="1" x14ac:dyDescent="0.25">
      <c r="A91" s="61" t="s">
        <v>201</v>
      </c>
      <c r="B91" s="58" t="s">
        <v>146</v>
      </c>
      <c r="C91" s="54">
        <f>C92+C93+C95</f>
        <v>1493001</v>
      </c>
      <c r="D91" s="54">
        <f t="shared" ref="D91:E91" si="61">D92+D93+D95</f>
        <v>0</v>
      </c>
      <c r="E91" s="54">
        <f t="shared" si="61"/>
        <v>1493001</v>
      </c>
      <c r="F91" s="54">
        <f>F92+F93</f>
        <v>11137205</v>
      </c>
      <c r="G91" s="54">
        <f t="shared" ref="G91:H91" si="62">G92+G93</f>
        <v>0</v>
      </c>
      <c r="H91" s="54">
        <f t="shared" si="62"/>
        <v>11137205</v>
      </c>
      <c r="I91" s="54">
        <f>I92+I93+I95</f>
        <v>3500000</v>
      </c>
      <c r="J91" s="62"/>
      <c r="K91" s="54">
        <f t="shared" ref="K91" si="63">K92+K93+K95</f>
        <v>3500000</v>
      </c>
    </row>
    <row r="92" spans="1:11" s="56" customFormat="1" ht="73.5" hidden="1" customHeight="1" x14ac:dyDescent="0.25">
      <c r="A92" s="61"/>
      <c r="B92" s="67" t="s">
        <v>147</v>
      </c>
      <c r="C92" s="54">
        <v>0</v>
      </c>
      <c r="D92" s="54"/>
      <c r="E92" s="54">
        <f t="shared" si="51"/>
        <v>0</v>
      </c>
      <c r="F92" s="54">
        <v>1700000</v>
      </c>
      <c r="G92" s="54"/>
      <c r="H92" s="54">
        <f t="shared" si="52"/>
        <v>1700000</v>
      </c>
      <c r="I92" s="54">
        <v>3500000</v>
      </c>
      <c r="J92" s="62"/>
      <c r="K92" s="54">
        <f t="shared" si="53"/>
        <v>3500000</v>
      </c>
    </row>
    <row r="93" spans="1:11" s="56" customFormat="1" ht="131.25" hidden="1" customHeight="1" x14ac:dyDescent="0.25">
      <c r="A93" s="61"/>
      <c r="B93" s="58" t="s">
        <v>148</v>
      </c>
      <c r="C93" s="54">
        <f>1768216-275215</f>
        <v>1493001</v>
      </c>
      <c r="D93" s="54"/>
      <c r="E93" s="54">
        <f t="shared" si="51"/>
        <v>1493001</v>
      </c>
      <c r="F93" s="54">
        <v>9437205</v>
      </c>
      <c r="G93" s="54"/>
      <c r="H93" s="54">
        <f t="shared" si="52"/>
        <v>9437205</v>
      </c>
      <c r="I93" s="54">
        <v>0</v>
      </c>
      <c r="J93" s="62"/>
      <c r="K93" s="54">
        <f t="shared" si="53"/>
        <v>0</v>
      </c>
    </row>
    <row r="94" spans="1:11" s="56" customFormat="1" ht="60.75" hidden="1" customHeight="1" x14ac:dyDescent="0.25">
      <c r="A94" s="68" t="s">
        <v>211</v>
      </c>
      <c r="B94" s="60" t="s">
        <v>212</v>
      </c>
      <c r="C94" s="54">
        <f>C95</f>
        <v>0</v>
      </c>
      <c r="D94" s="54">
        <f t="shared" ref="D94:I94" si="64">D95</f>
        <v>0</v>
      </c>
      <c r="E94" s="54">
        <f t="shared" si="64"/>
        <v>0</v>
      </c>
      <c r="F94" s="54">
        <f t="shared" si="64"/>
        <v>2906440</v>
      </c>
      <c r="G94" s="54"/>
      <c r="H94" s="54">
        <f t="shared" ref="H94" si="65">H95</f>
        <v>2906440</v>
      </c>
      <c r="I94" s="54">
        <f t="shared" si="64"/>
        <v>0</v>
      </c>
      <c r="J94" s="62"/>
      <c r="K94" s="54">
        <f t="shared" ref="K94" si="66">K95</f>
        <v>0</v>
      </c>
    </row>
    <row r="95" spans="1:11" s="72" customFormat="1" ht="80.25" hidden="1" customHeight="1" x14ac:dyDescent="0.25">
      <c r="A95" s="69" t="s">
        <v>149</v>
      </c>
      <c r="B95" s="60" t="s">
        <v>205</v>
      </c>
      <c r="C95" s="70">
        <v>0</v>
      </c>
      <c r="D95" s="54"/>
      <c r="E95" s="54">
        <f t="shared" si="51"/>
        <v>0</v>
      </c>
      <c r="F95" s="70">
        <v>2906440</v>
      </c>
      <c r="G95" s="70"/>
      <c r="H95" s="54">
        <f t="shared" si="52"/>
        <v>2906440</v>
      </c>
      <c r="I95" s="70">
        <v>0</v>
      </c>
      <c r="J95" s="71"/>
      <c r="K95" s="54">
        <f t="shared" si="53"/>
        <v>0</v>
      </c>
    </row>
    <row r="96" spans="1:11" s="72" customFormat="1" ht="47.25" hidden="1" customHeight="1" x14ac:dyDescent="0.25">
      <c r="A96" s="69" t="s">
        <v>213</v>
      </c>
      <c r="B96" s="60" t="s">
        <v>214</v>
      </c>
      <c r="C96" s="70">
        <f>C97</f>
        <v>0</v>
      </c>
      <c r="D96" s="54">
        <f t="shared" ref="D96:I96" si="67">D97</f>
        <v>0</v>
      </c>
      <c r="E96" s="70">
        <f t="shared" si="67"/>
        <v>0</v>
      </c>
      <c r="F96" s="70">
        <f t="shared" si="67"/>
        <v>18532800</v>
      </c>
      <c r="G96" s="70"/>
      <c r="H96" s="70">
        <f t="shared" ref="H96" si="68">H97</f>
        <v>18532800</v>
      </c>
      <c r="I96" s="70">
        <f t="shared" si="67"/>
        <v>12226500</v>
      </c>
      <c r="J96" s="71"/>
      <c r="K96" s="70">
        <f t="shared" ref="K96" si="69">K97</f>
        <v>12226500</v>
      </c>
    </row>
    <row r="97" spans="1:11" s="72" customFormat="1" ht="63" hidden="1" customHeight="1" x14ac:dyDescent="0.25">
      <c r="A97" s="69" t="s">
        <v>150</v>
      </c>
      <c r="B97" s="60" t="s">
        <v>206</v>
      </c>
      <c r="C97" s="70"/>
      <c r="D97" s="54"/>
      <c r="E97" s="54">
        <f t="shared" si="51"/>
        <v>0</v>
      </c>
      <c r="F97" s="70">
        <f>13582800+4950000</f>
        <v>18532800</v>
      </c>
      <c r="G97" s="70"/>
      <c r="H97" s="54">
        <f t="shared" si="52"/>
        <v>18532800</v>
      </c>
      <c r="I97" s="70">
        <v>12226500</v>
      </c>
      <c r="J97" s="71"/>
      <c r="K97" s="54">
        <f t="shared" si="53"/>
        <v>12226500</v>
      </c>
    </row>
    <row r="98" spans="1:11" s="78" customFormat="1" ht="38.25" hidden="1" customHeight="1" x14ac:dyDescent="0.25">
      <c r="A98" s="73"/>
      <c r="B98" s="74" t="s">
        <v>272</v>
      </c>
      <c r="C98" s="75"/>
      <c r="D98" s="76"/>
      <c r="E98" s="76"/>
      <c r="F98" s="75">
        <v>4950000</v>
      </c>
      <c r="G98" s="75"/>
      <c r="H98" s="76"/>
      <c r="I98" s="75"/>
      <c r="J98" s="77"/>
      <c r="K98" s="76"/>
    </row>
    <row r="99" spans="1:11" s="78" customFormat="1" ht="38.25" hidden="1" customHeight="1" x14ac:dyDescent="0.25">
      <c r="A99" s="73"/>
      <c r="B99" s="74" t="s">
        <v>273</v>
      </c>
      <c r="C99" s="75"/>
      <c r="D99" s="76"/>
      <c r="E99" s="76"/>
      <c r="F99" s="75"/>
      <c r="G99" s="75"/>
      <c r="H99" s="76"/>
      <c r="I99" s="75">
        <v>1683000</v>
      </c>
      <c r="J99" s="77"/>
      <c r="K99" s="76"/>
    </row>
    <row r="100" spans="1:11" s="78" customFormat="1" ht="38.25" hidden="1" customHeight="1" x14ac:dyDescent="0.25">
      <c r="A100" s="73"/>
      <c r="B100" s="74" t="s">
        <v>274</v>
      </c>
      <c r="C100" s="75"/>
      <c r="D100" s="76"/>
      <c r="E100" s="76"/>
      <c r="F100" s="75"/>
      <c r="G100" s="75"/>
      <c r="H100" s="76"/>
      <c r="I100" s="75">
        <v>3564000</v>
      </c>
      <c r="J100" s="77"/>
      <c r="K100" s="76"/>
    </row>
    <row r="101" spans="1:11" s="78" customFormat="1" ht="38.25" hidden="1" customHeight="1" x14ac:dyDescent="0.25">
      <c r="A101" s="73"/>
      <c r="B101" s="74" t="s">
        <v>275</v>
      </c>
      <c r="C101" s="75"/>
      <c r="D101" s="76"/>
      <c r="E101" s="76"/>
      <c r="F101" s="75">
        <v>3118500</v>
      </c>
      <c r="G101" s="75"/>
      <c r="H101" s="76"/>
      <c r="I101" s="75"/>
      <c r="J101" s="77"/>
      <c r="K101" s="76"/>
    </row>
    <row r="102" spans="1:11" s="78" customFormat="1" ht="38.25" hidden="1" customHeight="1" x14ac:dyDescent="0.25">
      <c r="A102" s="73"/>
      <c r="B102" s="74" t="s">
        <v>276</v>
      </c>
      <c r="C102" s="75"/>
      <c r="D102" s="76"/>
      <c r="E102" s="76"/>
      <c r="F102" s="75">
        <v>5286600</v>
      </c>
      <c r="G102" s="75"/>
      <c r="H102" s="76"/>
      <c r="I102" s="75"/>
      <c r="J102" s="77"/>
      <c r="K102" s="76"/>
    </row>
    <row r="103" spans="1:11" s="78" customFormat="1" ht="38.25" hidden="1" customHeight="1" x14ac:dyDescent="0.25">
      <c r="A103" s="73"/>
      <c r="B103" s="74" t="s">
        <v>277</v>
      </c>
      <c r="C103" s="75"/>
      <c r="D103" s="76"/>
      <c r="E103" s="76"/>
      <c r="F103" s="75">
        <v>5177700</v>
      </c>
      <c r="G103" s="75"/>
      <c r="H103" s="76"/>
      <c r="I103" s="75"/>
      <c r="J103" s="77"/>
      <c r="K103" s="76"/>
    </row>
    <row r="104" spans="1:11" s="78" customFormat="1" ht="38.25" hidden="1" customHeight="1" x14ac:dyDescent="0.25">
      <c r="A104" s="73"/>
      <c r="B104" s="74" t="s">
        <v>278</v>
      </c>
      <c r="C104" s="75"/>
      <c r="D104" s="76"/>
      <c r="E104" s="76"/>
      <c r="F104" s="75"/>
      <c r="G104" s="75"/>
      <c r="H104" s="76"/>
      <c r="I104" s="75">
        <v>3415500</v>
      </c>
      <c r="J104" s="77"/>
      <c r="K104" s="76"/>
    </row>
    <row r="105" spans="1:11" s="78" customFormat="1" ht="38.25" hidden="1" customHeight="1" x14ac:dyDescent="0.25">
      <c r="A105" s="73"/>
      <c r="B105" s="74" t="s">
        <v>279</v>
      </c>
      <c r="C105" s="75"/>
      <c r="D105" s="76"/>
      <c r="E105" s="76"/>
      <c r="F105" s="75"/>
      <c r="G105" s="75"/>
      <c r="H105" s="76"/>
      <c r="I105" s="75">
        <v>3564000</v>
      </c>
      <c r="J105" s="77"/>
      <c r="K105" s="76"/>
    </row>
    <row r="106" spans="1:11" s="56" customFormat="1" ht="60.75" hidden="1" customHeight="1" x14ac:dyDescent="0.25">
      <c r="A106" s="69" t="s">
        <v>215</v>
      </c>
      <c r="B106" s="60" t="s">
        <v>216</v>
      </c>
      <c r="C106" s="70">
        <f>C107</f>
        <v>0</v>
      </c>
      <c r="D106" s="54">
        <f t="shared" ref="D106:I106" si="70">D107</f>
        <v>0</v>
      </c>
      <c r="E106" s="70">
        <f t="shared" si="70"/>
        <v>0</v>
      </c>
      <c r="F106" s="70">
        <f t="shared" si="70"/>
        <v>294165</v>
      </c>
      <c r="G106" s="70"/>
      <c r="H106" s="70">
        <f t="shared" ref="H106" si="71">H107</f>
        <v>294165</v>
      </c>
      <c r="I106" s="70">
        <f t="shared" si="70"/>
        <v>0</v>
      </c>
      <c r="J106" s="62"/>
      <c r="K106" s="70">
        <f t="shared" ref="K106" si="72">K107</f>
        <v>0</v>
      </c>
    </row>
    <row r="107" spans="1:11" s="56" customFormat="1" ht="76.5" hidden="1" customHeight="1" x14ac:dyDescent="0.25">
      <c r="A107" s="69" t="s">
        <v>151</v>
      </c>
      <c r="B107" s="60" t="s">
        <v>207</v>
      </c>
      <c r="C107" s="70">
        <v>0</v>
      </c>
      <c r="D107" s="54"/>
      <c r="E107" s="54">
        <f t="shared" si="51"/>
        <v>0</v>
      </c>
      <c r="F107" s="70">
        <v>294165</v>
      </c>
      <c r="G107" s="70"/>
      <c r="H107" s="54">
        <f t="shared" si="52"/>
        <v>294165</v>
      </c>
      <c r="I107" s="70">
        <v>0</v>
      </c>
      <c r="J107" s="62"/>
      <c r="K107" s="54">
        <f t="shared" si="53"/>
        <v>0</v>
      </c>
    </row>
    <row r="108" spans="1:11" s="56" customFormat="1" ht="78.75" customHeight="1" x14ac:dyDescent="0.25">
      <c r="A108" s="68" t="s">
        <v>251</v>
      </c>
      <c r="B108" s="60" t="s">
        <v>152</v>
      </c>
      <c r="C108" s="54">
        <f>C109</f>
        <v>2372500</v>
      </c>
      <c r="D108" s="54">
        <f t="shared" ref="D108:I108" si="73">D109</f>
        <v>-1000000</v>
      </c>
      <c r="E108" s="54">
        <f t="shared" si="73"/>
        <v>1372500</v>
      </c>
      <c r="F108" s="54">
        <f t="shared" si="73"/>
        <v>1484169</v>
      </c>
      <c r="G108" s="54"/>
      <c r="H108" s="54">
        <f t="shared" ref="H108" si="74">H109</f>
        <v>1484169</v>
      </c>
      <c r="I108" s="54">
        <f t="shared" si="73"/>
        <v>2500000</v>
      </c>
      <c r="J108" s="62"/>
      <c r="K108" s="54">
        <f t="shared" ref="K108" si="75">K109</f>
        <v>2500000</v>
      </c>
    </row>
    <row r="109" spans="1:11" s="56" customFormat="1" ht="95.25" customHeight="1" x14ac:dyDescent="0.25">
      <c r="A109" s="68" t="s">
        <v>153</v>
      </c>
      <c r="B109" s="60" t="s">
        <v>154</v>
      </c>
      <c r="C109" s="54">
        <v>2372500</v>
      </c>
      <c r="D109" s="54">
        <v>-1000000</v>
      </c>
      <c r="E109" s="54">
        <f t="shared" si="51"/>
        <v>1372500</v>
      </c>
      <c r="F109" s="54">
        <v>1484169</v>
      </c>
      <c r="G109" s="54"/>
      <c r="H109" s="54">
        <f t="shared" si="52"/>
        <v>1484169</v>
      </c>
      <c r="I109" s="54">
        <v>2500000</v>
      </c>
      <c r="J109" s="62"/>
      <c r="K109" s="54">
        <f t="shared" si="53"/>
        <v>2500000</v>
      </c>
    </row>
    <row r="110" spans="1:11" s="56" customFormat="1" ht="48" hidden="1" customHeight="1" x14ac:dyDescent="0.25">
      <c r="A110" s="68" t="s">
        <v>265</v>
      </c>
      <c r="B110" s="60" t="s">
        <v>155</v>
      </c>
      <c r="C110" s="54">
        <f>C111</f>
        <v>1915956</v>
      </c>
      <c r="D110" s="54">
        <f t="shared" ref="D110:I110" si="76">D111</f>
        <v>0</v>
      </c>
      <c r="E110" s="54">
        <f t="shared" si="76"/>
        <v>1915956</v>
      </c>
      <c r="F110" s="54">
        <f t="shared" si="76"/>
        <v>1915956</v>
      </c>
      <c r="G110" s="54"/>
      <c r="H110" s="54">
        <f t="shared" ref="H110" si="77">H111</f>
        <v>1915956</v>
      </c>
      <c r="I110" s="54">
        <f t="shared" si="76"/>
        <v>1915956</v>
      </c>
      <c r="J110" s="62"/>
      <c r="K110" s="54">
        <f t="shared" ref="K110" si="78">K111</f>
        <v>1915956</v>
      </c>
    </row>
    <row r="111" spans="1:11" s="56" customFormat="1" ht="61.5" hidden="1" customHeight="1" x14ac:dyDescent="0.25">
      <c r="A111" s="68" t="s">
        <v>156</v>
      </c>
      <c r="B111" s="60" t="s">
        <v>157</v>
      </c>
      <c r="C111" s="54">
        <v>1915956</v>
      </c>
      <c r="D111" s="54"/>
      <c r="E111" s="54">
        <f t="shared" si="51"/>
        <v>1915956</v>
      </c>
      <c r="F111" s="54">
        <v>1915956</v>
      </c>
      <c r="G111" s="54"/>
      <c r="H111" s="54">
        <f t="shared" si="52"/>
        <v>1915956</v>
      </c>
      <c r="I111" s="54">
        <v>1915956</v>
      </c>
      <c r="J111" s="62"/>
      <c r="K111" s="54">
        <f t="shared" si="53"/>
        <v>1915956</v>
      </c>
    </row>
    <row r="112" spans="1:11" s="56" customFormat="1" ht="32.25" customHeight="1" x14ac:dyDescent="0.25">
      <c r="A112" s="68" t="s">
        <v>266</v>
      </c>
      <c r="B112" s="52" t="s">
        <v>280</v>
      </c>
      <c r="C112" s="54"/>
      <c r="D112" s="54">
        <f>D113</f>
        <v>149185</v>
      </c>
      <c r="E112" s="54">
        <f t="shared" si="51"/>
        <v>149185</v>
      </c>
      <c r="F112" s="54"/>
      <c r="G112" s="54"/>
      <c r="H112" s="54">
        <f t="shared" si="52"/>
        <v>0</v>
      </c>
      <c r="I112" s="54"/>
      <c r="J112" s="62"/>
      <c r="K112" s="54">
        <f t="shared" si="53"/>
        <v>0</v>
      </c>
    </row>
    <row r="113" spans="1:11" s="56" customFormat="1" ht="49.5" customHeight="1" x14ac:dyDescent="0.25">
      <c r="A113" s="68" t="s">
        <v>204</v>
      </c>
      <c r="B113" s="52" t="s">
        <v>281</v>
      </c>
      <c r="C113" s="54"/>
      <c r="D113" s="54">
        <v>149185</v>
      </c>
      <c r="E113" s="54">
        <f>C113+D113</f>
        <v>149185</v>
      </c>
      <c r="F113" s="54"/>
      <c r="G113" s="54"/>
      <c r="H113" s="54">
        <f>F113+G113</f>
        <v>0</v>
      </c>
      <c r="I113" s="54"/>
      <c r="J113" s="62"/>
      <c r="K113" s="54">
        <f>I113+J113</f>
        <v>0</v>
      </c>
    </row>
    <row r="114" spans="1:11" s="56" customFormat="1" ht="19.5" customHeight="1" x14ac:dyDescent="0.25">
      <c r="A114" s="61" t="s">
        <v>158</v>
      </c>
      <c r="B114" s="63" t="s">
        <v>159</v>
      </c>
      <c r="C114" s="54">
        <f t="shared" ref="C114:K114" si="79">C115</f>
        <v>10640744</v>
      </c>
      <c r="D114" s="54">
        <f t="shared" si="79"/>
        <v>722666.67</v>
      </c>
      <c r="E114" s="54">
        <f t="shared" si="79"/>
        <v>11363410.67</v>
      </c>
      <c r="F114" s="54">
        <f t="shared" si="79"/>
        <v>1790744</v>
      </c>
      <c r="G114" s="54">
        <f t="shared" si="79"/>
        <v>1172000</v>
      </c>
      <c r="H114" s="54">
        <f t="shared" si="79"/>
        <v>2962744</v>
      </c>
      <c r="I114" s="54">
        <f t="shared" si="79"/>
        <v>2466490</v>
      </c>
      <c r="J114" s="54">
        <f t="shared" si="79"/>
        <v>1172000</v>
      </c>
      <c r="K114" s="54">
        <f t="shared" si="79"/>
        <v>3638490</v>
      </c>
    </row>
    <row r="115" spans="1:11" s="56" customFormat="1" ht="31.5" customHeight="1" x14ac:dyDescent="0.25">
      <c r="A115" s="61" t="s">
        <v>160</v>
      </c>
      <c r="B115" s="63" t="s">
        <v>202</v>
      </c>
      <c r="C115" s="54">
        <f>SUM(C116:C122)</f>
        <v>10640744</v>
      </c>
      <c r="D115" s="54">
        <f t="shared" ref="D115:K115" si="80">SUM(D116:D122)</f>
        <v>722666.67</v>
      </c>
      <c r="E115" s="54">
        <f t="shared" si="80"/>
        <v>11363410.67</v>
      </c>
      <c r="F115" s="54">
        <f t="shared" si="80"/>
        <v>1790744</v>
      </c>
      <c r="G115" s="54">
        <f t="shared" si="80"/>
        <v>1172000</v>
      </c>
      <c r="H115" s="54">
        <f t="shared" si="80"/>
        <v>2962744</v>
      </c>
      <c r="I115" s="54">
        <f t="shared" si="80"/>
        <v>2466490</v>
      </c>
      <c r="J115" s="54">
        <f t="shared" si="80"/>
        <v>1172000</v>
      </c>
      <c r="K115" s="54">
        <f t="shared" si="80"/>
        <v>3638490</v>
      </c>
    </row>
    <row r="116" spans="1:11" s="56" customFormat="1" ht="46.5" hidden="1" customHeight="1" x14ac:dyDescent="0.25">
      <c r="A116" s="61"/>
      <c r="B116" s="63" t="s">
        <v>219</v>
      </c>
      <c r="C116" s="54">
        <v>300000</v>
      </c>
      <c r="D116" s="54"/>
      <c r="E116" s="54">
        <f t="shared" ref="E116:E121" si="81">C116+D116</f>
        <v>300000</v>
      </c>
      <c r="F116" s="54">
        <v>0</v>
      </c>
      <c r="G116" s="54"/>
      <c r="H116" s="54">
        <f t="shared" ref="H116:H122" si="82">F116+G116</f>
        <v>0</v>
      </c>
      <c r="I116" s="54">
        <v>500000</v>
      </c>
      <c r="J116" s="62"/>
      <c r="K116" s="54">
        <f t="shared" ref="K116:K122" si="83">I116+J116</f>
        <v>500000</v>
      </c>
    </row>
    <row r="117" spans="1:11" s="55" customFormat="1" ht="45" hidden="1" customHeight="1" x14ac:dyDescent="0.25">
      <c r="A117" s="61"/>
      <c r="B117" s="63" t="s">
        <v>217</v>
      </c>
      <c r="C117" s="54">
        <v>332280</v>
      </c>
      <c r="D117" s="54"/>
      <c r="E117" s="54">
        <f t="shared" si="81"/>
        <v>332280</v>
      </c>
      <c r="F117" s="54">
        <v>332280</v>
      </c>
      <c r="G117" s="54"/>
      <c r="H117" s="54">
        <f t="shared" si="82"/>
        <v>332280</v>
      </c>
      <c r="I117" s="54">
        <v>332280</v>
      </c>
      <c r="J117" s="79"/>
      <c r="K117" s="54">
        <f t="shared" si="83"/>
        <v>332280</v>
      </c>
    </row>
    <row r="118" spans="1:11" s="55" customFormat="1" ht="46.5" hidden="1" customHeight="1" x14ac:dyDescent="0.25">
      <c r="A118" s="61"/>
      <c r="B118" s="63" t="s">
        <v>218</v>
      </c>
      <c r="C118" s="54">
        <f>4275000+4275000</f>
        <v>8550000</v>
      </c>
      <c r="D118" s="54"/>
      <c r="E118" s="54">
        <f t="shared" si="81"/>
        <v>8550000</v>
      </c>
      <c r="F118" s="54">
        <f>4275000-4275000</f>
        <v>0</v>
      </c>
      <c r="G118" s="54"/>
      <c r="H118" s="54">
        <f t="shared" si="82"/>
        <v>0</v>
      </c>
      <c r="I118" s="54">
        <v>0</v>
      </c>
      <c r="J118" s="79"/>
      <c r="K118" s="54">
        <f t="shared" si="83"/>
        <v>0</v>
      </c>
    </row>
    <row r="119" spans="1:11" s="55" customFormat="1" ht="61.5" hidden="1" customHeight="1" x14ac:dyDescent="0.25">
      <c r="A119" s="61"/>
      <c r="B119" s="63" t="s">
        <v>252</v>
      </c>
      <c r="C119" s="54">
        <v>1458464</v>
      </c>
      <c r="D119" s="54"/>
      <c r="E119" s="54">
        <f t="shared" si="81"/>
        <v>1458464</v>
      </c>
      <c r="F119" s="54">
        <v>1458464</v>
      </c>
      <c r="G119" s="54"/>
      <c r="H119" s="54">
        <f t="shared" si="82"/>
        <v>1458464</v>
      </c>
      <c r="I119" s="54">
        <v>1634210</v>
      </c>
      <c r="J119" s="79"/>
      <c r="K119" s="54">
        <f t="shared" si="83"/>
        <v>1634210</v>
      </c>
    </row>
    <row r="120" spans="1:11" s="55" customFormat="1" ht="106.5" hidden="1" customHeight="1" x14ac:dyDescent="0.25">
      <c r="A120" s="61"/>
      <c r="B120" s="63" t="s">
        <v>292</v>
      </c>
      <c r="C120" s="54"/>
      <c r="D120" s="54">
        <v>500000</v>
      </c>
      <c r="E120" s="54">
        <f t="shared" si="81"/>
        <v>500000</v>
      </c>
      <c r="F120" s="54"/>
      <c r="G120" s="54"/>
      <c r="H120" s="54">
        <f t="shared" si="82"/>
        <v>0</v>
      </c>
      <c r="I120" s="54"/>
      <c r="J120" s="79"/>
      <c r="K120" s="54">
        <f t="shared" si="83"/>
        <v>0</v>
      </c>
    </row>
    <row r="121" spans="1:11" s="55" customFormat="1" ht="61.5" hidden="1" customHeight="1" x14ac:dyDescent="0.25">
      <c r="A121" s="61"/>
      <c r="B121" s="80" t="s">
        <v>270</v>
      </c>
      <c r="C121" s="54"/>
      <c r="D121" s="54">
        <v>56000</v>
      </c>
      <c r="E121" s="54">
        <f t="shared" si="81"/>
        <v>56000</v>
      </c>
      <c r="F121" s="54"/>
      <c r="G121" s="54">
        <v>672000</v>
      </c>
      <c r="H121" s="54">
        <f t="shared" si="82"/>
        <v>672000</v>
      </c>
      <c r="I121" s="54"/>
      <c r="J121" s="62">
        <v>672000</v>
      </c>
      <c r="K121" s="54">
        <f t="shared" si="83"/>
        <v>672000</v>
      </c>
    </row>
    <row r="122" spans="1:11" s="55" customFormat="1" ht="61.5" hidden="1" customHeight="1" x14ac:dyDescent="0.25">
      <c r="A122" s="61"/>
      <c r="B122" s="80" t="s">
        <v>271</v>
      </c>
      <c r="C122" s="54"/>
      <c r="D122" s="54">
        <v>166666.67000000001</v>
      </c>
      <c r="E122" s="54">
        <f>C122+D122</f>
        <v>166666.67000000001</v>
      </c>
      <c r="F122" s="54"/>
      <c r="G122" s="54">
        <v>500000</v>
      </c>
      <c r="H122" s="54">
        <f t="shared" si="82"/>
        <v>500000</v>
      </c>
      <c r="I122" s="54"/>
      <c r="J122" s="79">
        <v>500000</v>
      </c>
      <c r="K122" s="54">
        <f t="shared" si="83"/>
        <v>500000</v>
      </c>
    </row>
    <row r="123" spans="1:11" s="55" customFormat="1" ht="32.25" hidden="1" customHeight="1" x14ac:dyDescent="0.25">
      <c r="A123" s="61" t="s">
        <v>161</v>
      </c>
      <c r="B123" s="64" t="s">
        <v>162</v>
      </c>
      <c r="C123" s="53">
        <f>C124+C134+C136+C138+C140+C142</f>
        <v>117519641.98</v>
      </c>
      <c r="D123" s="53">
        <f t="shared" ref="D123:E123" si="84">D124+D134+D136+D138+D140+D142</f>
        <v>0</v>
      </c>
      <c r="E123" s="53">
        <f t="shared" si="84"/>
        <v>117519641.98</v>
      </c>
      <c r="F123" s="53">
        <f>F124+F134+F136+F138+F140+F142</f>
        <v>111031039.7</v>
      </c>
      <c r="G123" s="53"/>
      <c r="H123" s="53">
        <f t="shared" ref="H123" si="85">H124+H134+H136+H138+H140+H142</f>
        <v>111031039.7</v>
      </c>
      <c r="I123" s="53">
        <f>I124+I134+I136+I138+I140+I142</f>
        <v>109615068.60000001</v>
      </c>
      <c r="J123" s="79"/>
      <c r="K123" s="53">
        <f t="shared" ref="K123" si="86">K124+K134+K136+K138+K140+K142</f>
        <v>109615068.60000001</v>
      </c>
    </row>
    <row r="124" spans="1:11" s="55" customFormat="1" ht="61.5" hidden="1" customHeight="1" x14ac:dyDescent="0.25">
      <c r="A124" s="61" t="s">
        <v>163</v>
      </c>
      <c r="B124" s="52" t="s">
        <v>164</v>
      </c>
      <c r="C124" s="54">
        <f>C125</f>
        <v>107338809.2</v>
      </c>
      <c r="D124" s="54">
        <f t="shared" ref="D124:I124" si="87">D125</f>
        <v>0</v>
      </c>
      <c r="E124" s="54">
        <f t="shared" si="87"/>
        <v>107338809.2</v>
      </c>
      <c r="F124" s="54">
        <f t="shared" si="87"/>
        <v>106877209.2</v>
      </c>
      <c r="G124" s="54"/>
      <c r="H124" s="54">
        <f t="shared" ref="H124" si="88">H125</f>
        <v>106877209.2</v>
      </c>
      <c r="I124" s="54">
        <f t="shared" si="87"/>
        <v>105385509.2</v>
      </c>
      <c r="J124" s="79"/>
      <c r="K124" s="54">
        <f t="shared" ref="K124" si="89">K125</f>
        <v>105385509.2</v>
      </c>
    </row>
    <row r="125" spans="1:11" s="55" customFormat="1" ht="61.5" hidden="1" customHeight="1" x14ac:dyDescent="0.25">
      <c r="A125" s="61" t="s">
        <v>165</v>
      </c>
      <c r="B125" s="52" t="s">
        <v>166</v>
      </c>
      <c r="C125" s="54">
        <f>SUM(C126:C133)</f>
        <v>107338809.2</v>
      </c>
      <c r="D125" s="54">
        <f t="shared" ref="D125:E125" si="90">SUM(D126:D133)</f>
        <v>0</v>
      </c>
      <c r="E125" s="54">
        <f t="shared" si="90"/>
        <v>107338809.2</v>
      </c>
      <c r="F125" s="54">
        <f>SUM(F126:F133)</f>
        <v>106877209.2</v>
      </c>
      <c r="G125" s="54"/>
      <c r="H125" s="54">
        <f t="shared" ref="H125" si="91">SUM(H126:H133)</f>
        <v>106877209.2</v>
      </c>
      <c r="I125" s="54">
        <f>SUM(I126:I133)</f>
        <v>105385509.2</v>
      </c>
      <c r="J125" s="79"/>
      <c r="K125" s="54">
        <f t="shared" ref="K125" si="92">SUM(K126:K133)</f>
        <v>105385509.2</v>
      </c>
    </row>
    <row r="126" spans="1:11" s="55" customFormat="1" ht="61.5" hidden="1" customHeight="1" x14ac:dyDescent="0.25">
      <c r="A126" s="61"/>
      <c r="B126" s="52" t="s">
        <v>220</v>
      </c>
      <c r="C126" s="54">
        <v>763000</v>
      </c>
      <c r="D126" s="54"/>
      <c r="E126" s="54">
        <f t="shared" ref="E126:E132" si="93">C126+D126</f>
        <v>763000</v>
      </c>
      <c r="F126" s="54">
        <v>763000</v>
      </c>
      <c r="G126" s="54"/>
      <c r="H126" s="54">
        <f t="shared" ref="H126:H132" si="94">F126+G126</f>
        <v>763000</v>
      </c>
      <c r="I126" s="54">
        <v>763000</v>
      </c>
      <c r="J126" s="79"/>
      <c r="K126" s="54">
        <f t="shared" ref="K126:K132" si="95">I126+J126</f>
        <v>763000</v>
      </c>
    </row>
    <row r="127" spans="1:11" s="55" customFormat="1" ht="60" hidden="1" customHeight="1" x14ac:dyDescent="0.25">
      <c r="A127" s="61"/>
      <c r="B127" s="52" t="s">
        <v>227</v>
      </c>
      <c r="C127" s="54">
        <f>30165128+61094155+4051200</f>
        <v>95310483</v>
      </c>
      <c r="D127" s="54"/>
      <c r="E127" s="81">
        <f t="shared" si="93"/>
        <v>95310483</v>
      </c>
      <c r="F127" s="54">
        <f t="shared" ref="F127:I127" si="96">30165128+61094155+4051200</f>
        <v>95310483</v>
      </c>
      <c r="G127" s="54"/>
      <c r="H127" s="81">
        <f t="shared" si="94"/>
        <v>95310483</v>
      </c>
      <c r="I127" s="81">
        <f t="shared" si="96"/>
        <v>95310483</v>
      </c>
      <c r="J127" s="79"/>
      <c r="K127" s="81">
        <f t="shared" si="95"/>
        <v>95310483</v>
      </c>
    </row>
    <row r="128" spans="1:11" s="55" customFormat="1" ht="153" hidden="1" customHeight="1" x14ac:dyDescent="0.25">
      <c r="A128" s="61"/>
      <c r="B128" s="52" t="s">
        <v>223</v>
      </c>
      <c r="C128" s="54">
        <v>129600</v>
      </c>
      <c r="D128" s="54"/>
      <c r="E128" s="54">
        <f t="shared" si="93"/>
        <v>129600</v>
      </c>
      <c r="F128" s="54">
        <v>129600</v>
      </c>
      <c r="G128" s="54"/>
      <c r="H128" s="54">
        <f t="shared" si="94"/>
        <v>129600</v>
      </c>
      <c r="I128" s="54">
        <v>129600</v>
      </c>
      <c r="J128" s="79"/>
      <c r="K128" s="54">
        <f t="shared" si="95"/>
        <v>129600</v>
      </c>
    </row>
    <row r="129" spans="1:11" s="55" customFormat="1" ht="210" hidden="1" customHeight="1" x14ac:dyDescent="0.25">
      <c r="A129" s="61"/>
      <c r="B129" s="52" t="s">
        <v>222</v>
      </c>
      <c r="C129" s="54">
        <v>1085030</v>
      </c>
      <c r="D129" s="54"/>
      <c r="E129" s="54">
        <f t="shared" si="93"/>
        <v>1085030</v>
      </c>
      <c r="F129" s="54">
        <v>1085030</v>
      </c>
      <c r="G129" s="54"/>
      <c r="H129" s="54">
        <f t="shared" si="94"/>
        <v>1085030</v>
      </c>
      <c r="I129" s="54">
        <v>1085030</v>
      </c>
      <c r="J129" s="79"/>
      <c r="K129" s="54">
        <f t="shared" si="95"/>
        <v>1085030</v>
      </c>
    </row>
    <row r="130" spans="1:11" s="55" customFormat="1" ht="119.25" hidden="1" customHeight="1" x14ac:dyDescent="0.25">
      <c r="A130" s="61"/>
      <c r="B130" s="52" t="s">
        <v>226</v>
      </c>
      <c r="C130" s="54">
        <v>216926</v>
      </c>
      <c r="D130" s="54"/>
      <c r="E130" s="54">
        <f t="shared" si="93"/>
        <v>216926</v>
      </c>
      <c r="F130" s="54">
        <v>216926</v>
      </c>
      <c r="G130" s="54"/>
      <c r="H130" s="54">
        <f t="shared" si="94"/>
        <v>216926</v>
      </c>
      <c r="I130" s="54">
        <v>216926</v>
      </c>
      <c r="J130" s="79"/>
      <c r="K130" s="54">
        <f t="shared" si="95"/>
        <v>216926</v>
      </c>
    </row>
    <row r="131" spans="1:11" s="55" customFormat="1" ht="108" hidden="1" customHeight="1" x14ac:dyDescent="0.25">
      <c r="A131" s="61"/>
      <c r="B131" s="52" t="s">
        <v>224</v>
      </c>
      <c r="C131" s="54">
        <v>111000</v>
      </c>
      <c r="D131" s="54"/>
      <c r="E131" s="54">
        <f t="shared" si="93"/>
        <v>111000</v>
      </c>
      <c r="F131" s="54">
        <v>111000</v>
      </c>
      <c r="G131" s="54"/>
      <c r="H131" s="54">
        <f t="shared" si="94"/>
        <v>111000</v>
      </c>
      <c r="I131" s="54">
        <v>75000</v>
      </c>
      <c r="J131" s="79"/>
      <c r="K131" s="54">
        <f t="shared" si="95"/>
        <v>75000</v>
      </c>
    </row>
    <row r="132" spans="1:11" s="55" customFormat="1" ht="166.5" hidden="1" customHeight="1" x14ac:dyDescent="0.25">
      <c r="A132" s="61"/>
      <c r="B132" s="52" t="s">
        <v>225</v>
      </c>
      <c r="C132" s="54">
        <v>9670400</v>
      </c>
      <c r="D132" s="54"/>
      <c r="E132" s="54">
        <f t="shared" si="93"/>
        <v>9670400</v>
      </c>
      <c r="F132" s="54">
        <v>9208800</v>
      </c>
      <c r="G132" s="54"/>
      <c r="H132" s="54">
        <f t="shared" si="94"/>
        <v>9208800</v>
      </c>
      <c r="I132" s="54">
        <v>7753100</v>
      </c>
      <c r="J132" s="79"/>
      <c r="K132" s="54">
        <f t="shared" si="95"/>
        <v>7753100</v>
      </c>
    </row>
    <row r="133" spans="1:11" s="55" customFormat="1" ht="241.5" hidden="1" customHeight="1" x14ac:dyDescent="0.25">
      <c r="A133" s="61"/>
      <c r="B133" s="52" t="s">
        <v>221</v>
      </c>
      <c r="C133" s="54">
        <v>52370.2</v>
      </c>
      <c r="D133" s="54"/>
      <c r="E133" s="54">
        <f>C133+D133</f>
        <v>52370.2</v>
      </c>
      <c r="F133" s="54">
        <v>52370.2</v>
      </c>
      <c r="G133" s="54"/>
      <c r="H133" s="54">
        <f>F133+G133</f>
        <v>52370.2</v>
      </c>
      <c r="I133" s="54">
        <v>52370.2</v>
      </c>
      <c r="J133" s="79"/>
      <c r="K133" s="54">
        <f>I133+J133</f>
        <v>52370.2</v>
      </c>
    </row>
    <row r="134" spans="1:11" s="55" customFormat="1" ht="121.5" hidden="1" customHeight="1" x14ac:dyDescent="0.25">
      <c r="A134" s="61" t="s">
        <v>167</v>
      </c>
      <c r="B134" s="57" t="s">
        <v>168</v>
      </c>
      <c r="C134" s="54">
        <f>C135</f>
        <v>1026413</v>
      </c>
      <c r="D134" s="54">
        <f t="shared" ref="D134:E134" si="97">D135</f>
        <v>0</v>
      </c>
      <c r="E134" s="54">
        <f t="shared" si="97"/>
        <v>1026413</v>
      </c>
      <c r="F134" s="54">
        <f>F135</f>
        <v>1026413</v>
      </c>
      <c r="G134" s="54"/>
      <c r="H134" s="54">
        <f t="shared" ref="H134" si="98">H135</f>
        <v>1026413</v>
      </c>
      <c r="I134" s="54">
        <f>I135</f>
        <v>1026413</v>
      </c>
      <c r="J134" s="79"/>
      <c r="K134" s="54">
        <f t="shared" ref="K134" si="99">K135</f>
        <v>1026413</v>
      </c>
    </row>
    <row r="135" spans="1:11" s="55" customFormat="1" ht="136.5" hidden="1" customHeight="1" x14ac:dyDescent="0.25">
      <c r="A135" s="61" t="s">
        <v>169</v>
      </c>
      <c r="B135" s="57" t="s">
        <v>170</v>
      </c>
      <c r="C135" s="54">
        <v>1026413</v>
      </c>
      <c r="D135" s="54"/>
      <c r="E135" s="54">
        <f>C135+D135</f>
        <v>1026413</v>
      </c>
      <c r="F135" s="54">
        <v>1026413</v>
      </c>
      <c r="G135" s="54"/>
      <c r="H135" s="54">
        <f>F135+G135</f>
        <v>1026413</v>
      </c>
      <c r="I135" s="54">
        <v>1026413</v>
      </c>
      <c r="J135" s="79"/>
      <c r="K135" s="54">
        <f>I135+J135</f>
        <v>1026413</v>
      </c>
    </row>
    <row r="136" spans="1:11" s="56" customFormat="1" ht="107.25" hidden="1" customHeight="1" x14ac:dyDescent="0.25">
      <c r="A136" s="61" t="s">
        <v>171</v>
      </c>
      <c r="B136" s="57" t="s">
        <v>172</v>
      </c>
      <c r="C136" s="54">
        <f>C137</f>
        <v>8028768</v>
      </c>
      <c r="D136" s="54">
        <f t="shared" ref="D136:I136" si="100">D137</f>
        <v>0</v>
      </c>
      <c r="E136" s="54">
        <f t="shared" si="100"/>
        <v>8028768</v>
      </c>
      <c r="F136" s="54">
        <f t="shared" si="100"/>
        <v>2007192</v>
      </c>
      <c r="G136" s="54"/>
      <c r="H136" s="54">
        <f t="shared" ref="H136" si="101">H137</f>
        <v>2007192</v>
      </c>
      <c r="I136" s="54">
        <f t="shared" si="100"/>
        <v>2007192</v>
      </c>
      <c r="J136" s="62"/>
      <c r="K136" s="54">
        <f t="shared" ref="K136" si="102">K137</f>
        <v>2007192</v>
      </c>
    </row>
    <row r="137" spans="1:11" s="56" customFormat="1" ht="106.5" hidden="1" customHeight="1" x14ac:dyDescent="0.25">
      <c r="A137" s="61" t="s">
        <v>173</v>
      </c>
      <c r="B137" s="57" t="s">
        <v>174</v>
      </c>
      <c r="C137" s="54">
        <v>8028768</v>
      </c>
      <c r="D137" s="54"/>
      <c r="E137" s="54">
        <f>C137+D137</f>
        <v>8028768</v>
      </c>
      <c r="F137" s="54">
        <v>2007192</v>
      </c>
      <c r="G137" s="54"/>
      <c r="H137" s="54">
        <f>F137+G137</f>
        <v>2007192</v>
      </c>
      <c r="I137" s="54">
        <v>2007192</v>
      </c>
      <c r="J137" s="62"/>
      <c r="K137" s="54">
        <f>I137+J137</f>
        <v>2007192</v>
      </c>
    </row>
    <row r="138" spans="1:11" s="56" customFormat="1" ht="63.75" hidden="1" customHeight="1" x14ac:dyDescent="0.25">
      <c r="A138" s="61" t="s">
        <v>175</v>
      </c>
      <c r="B138" s="52" t="s">
        <v>176</v>
      </c>
      <c r="C138" s="54">
        <f>C139</f>
        <v>1010987</v>
      </c>
      <c r="D138" s="54">
        <f t="shared" ref="D138:I138" si="103">D139</f>
        <v>0</v>
      </c>
      <c r="E138" s="54">
        <f t="shared" si="103"/>
        <v>1010987</v>
      </c>
      <c r="F138" s="54">
        <f t="shared" si="103"/>
        <v>1019964</v>
      </c>
      <c r="G138" s="54"/>
      <c r="H138" s="54">
        <f t="shared" ref="H138" si="104">H139</f>
        <v>1019964</v>
      </c>
      <c r="I138" s="54">
        <f t="shared" si="103"/>
        <v>1059374</v>
      </c>
      <c r="J138" s="62"/>
      <c r="K138" s="54">
        <f t="shared" ref="K138" si="105">K139</f>
        <v>1059374</v>
      </c>
    </row>
    <row r="139" spans="1:11" s="56" customFormat="1" ht="63.75" hidden="1" customHeight="1" x14ac:dyDescent="0.25">
      <c r="A139" s="61" t="s">
        <v>177</v>
      </c>
      <c r="B139" s="52" t="s">
        <v>178</v>
      </c>
      <c r="C139" s="54">
        <v>1010987</v>
      </c>
      <c r="D139" s="54"/>
      <c r="E139" s="54">
        <f>C139+D139</f>
        <v>1010987</v>
      </c>
      <c r="F139" s="54">
        <v>1019964</v>
      </c>
      <c r="G139" s="54"/>
      <c r="H139" s="54">
        <f>F139+G139</f>
        <v>1019964</v>
      </c>
      <c r="I139" s="54">
        <v>1059374</v>
      </c>
      <c r="J139" s="62"/>
      <c r="K139" s="54">
        <f>I139+J139</f>
        <v>1059374</v>
      </c>
    </row>
    <row r="140" spans="1:11" s="56" customFormat="1" ht="92.25" hidden="1" customHeight="1" x14ac:dyDescent="0.25">
      <c r="A140" s="61" t="s">
        <v>179</v>
      </c>
      <c r="B140" s="57" t="s">
        <v>180</v>
      </c>
      <c r="C140" s="54">
        <f>C141</f>
        <v>6640</v>
      </c>
      <c r="D140" s="54">
        <f t="shared" ref="D140:I140" si="106">D141</f>
        <v>0</v>
      </c>
      <c r="E140" s="54">
        <f t="shared" si="106"/>
        <v>6640</v>
      </c>
      <c r="F140" s="54">
        <f t="shared" si="106"/>
        <v>6640</v>
      </c>
      <c r="G140" s="54"/>
      <c r="H140" s="54">
        <f t="shared" ref="H140" si="107">H141</f>
        <v>6640</v>
      </c>
      <c r="I140" s="54">
        <f t="shared" si="106"/>
        <v>39214</v>
      </c>
      <c r="J140" s="62"/>
      <c r="K140" s="54">
        <f t="shared" ref="K140" si="108">K141</f>
        <v>39214</v>
      </c>
    </row>
    <row r="141" spans="1:11" s="56" customFormat="1" ht="107.25" hidden="1" customHeight="1" x14ac:dyDescent="0.25">
      <c r="A141" s="61" t="s">
        <v>181</v>
      </c>
      <c r="B141" s="57" t="s">
        <v>182</v>
      </c>
      <c r="C141" s="54">
        <v>6640</v>
      </c>
      <c r="D141" s="54"/>
      <c r="E141" s="54">
        <f>C141+D141</f>
        <v>6640</v>
      </c>
      <c r="F141" s="54">
        <v>6640</v>
      </c>
      <c r="G141" s="54"/>
      <c r="H141" s="54">
        <f>F141+G141</f>
        <v>6640</v>
      </c>
      <c r="I141" s="54">
        <v>39214</v>
      </c>
      <c r="J141" s="62"/>
      <c r="K141" s="54">
        <f>I141+J141</f>
        <v>39214</v>
      </c>
    </row>
    <row r="142" spans="1:11" s="55" customFormat="1" ht="60.75" hidden="1" customHeight="1" x14ac:dyDescent="0.25">
      <c r="A142" s="61" t="s">
        <v>183</v>
      </c>
      <c r="B142" s="52" t="s">
        <v>184</v>
      </c>
      <c r="C142" s="54">
        <f>C143</f>
        <v>108024.78</v>
      </c>
      <c r="D142" s="54">
        <f t="shared" ref="D142:I142" si="109">D143</f>
        <v>0</v>
      </c>
      <c r="E142" s="54">
        <f t="shared" si="109"/>
        <v>108024.78</v>
      </c>
      <c r="F142" s="54">
        <f t="shared" si="109"/>
        <v>93621.5</v>
      </c>
      <c r="G142" s="54"/>
      <c r="H142" s="54">
        <f t="shared" ref="H142" si="110">H143</f>
        <v>93621.5</v>
      </c>
      <c r="I142" s="54">
        <f t="shared" si="109"/>
        <v>97366.399999999994</v>
      </c>
      <c r="J142" s="79"/>
      <c r="K142" s="54">
        <f t="shared" ref="K142" si="111">K143</f>
        <v>97366.399999999994</v>
      </c>
    </row>
    <row r="143" spans="1:11" s="56" customFormat="1" ht="75.75" hidden="1" customHeight="1" x14ac:dyDescent="0.25">
      <c r="A143" s="61" t="s">
        <v>185</v>
      </c>
      <c r="B143" s="52" t="s">
        <v>186</v>
      </c>
      <c r="C143" s="54">
        <v>108024.78</v>
      </c>
      <c r="D143" s="54"/>
      <c r="E143" s="54">
        <f>C143+D143</f>
        <v>108024.78</v>
      </c>
      <c r="F143" s="54">
        <v>93621.5</v>
      </c>
      <c r="G143" s="54"/>
      <c r="H143" s="54">
        <f>F143+G143</f>
        <v>93621.5</v>
      </c>
      <c r="I143" s="54">
        <v>97366.399999999994</v>
      </c>
      <c r="J143" s="62"/>
      <c r="K143" s="54">
        <f>I143+J143</f>
        <v>97366.399999999994</v>
      </c>
    </row>
    <row r="144" spans="1:11" s="56" customFormat="1" ht="18.75" hidden="1" customHeight="1" x14ac:dyDescent="0.25">
      <c r="A144" s="61" t="s">
        <v>187</v>
      </c>
      <c r="B144" s="12" t="s">
        <v>0</v>
      </c>
      <c r="C144" s="53">
        <f>C145+C147</f>
        <v>6497492</v>
      </c>
      <c r="D144" s="53">
        <f t="shared" ref="D144:I144" si="112">D145+D147</f>
        <v>0</v>
      </c>
      <c r="E144" s="53">
        <f t="shared" si="112"/>
        <v>6497492</v>
      </c>
      <c r="F144" s="53">
        <f t="shared" si="112"/>
        <v>6502879</v>
      </c>
      <c r="G144" s="53"/>
      <c r="H144" s="53">
        <f t="shared" ref="H144" si="113">H145+H147</f>
        <v>6502879</v>
      </c>
      <c r="I144" s="53">
        <f t="shared" si="112"/>
        <v>6526524</v>
      </c>
      <c r="J144" s="62"/>
      <c r="K144" s="53">
        <f t="shared" ref="K144" si="114">K145+K147</f>
        <v>6526524</v>
      </c>
    </row>
    <row r="145" spans="1:11" s="56" customFormat="1" ht="106.5" hidden="1" customHeight="1" x14ac:dyDescent="0.25">
      <c r="A145" s="61" t="s">
        <v>188</v>
      </c>
      <c r="B145" s="57" t="s">
        <v>189</v>
      </c>
      <c r="C145" s="54">
        <f t="shared" ref="C145:K145" si="115">C146</f>
        <v>5890900</v>
      </c>
      <c r="D145" s="54">
        <f t="shared" si="115"/>
        <v>0</v>
      </c>
      <c r="E145" s="54">
        <f t="shared" si="115"/>
        <v>5890900</v>
      </c>
      <c r="F145" s="54">
        <f t="shared" si="115"/>
        <v>5890900</v>
      </c>
      <c r="G145" s="54"/>
      <c r="H145" s="54">
        <f t="shared" si="115"/>
        <v>5890900</v>
      </c>
      <c r="I145" s="54">
        <f t="shared" si="115"/>
        <v>5890900</v>
      </c>
      <c r="J145" s="62"/>
      <c r="K145" s="54">
        <f t="shared" si="115"/>
        <v>5890900</v>
      </c>
    </row>
    <row r="146" spans="1:11" s="56" customFormat="1" ht="108" hidden="1" customHeight="1" x14ac:dyDescent="0.25">
      <c r="A146" s="61" t="s">
        <v>190</v>
      </c>
      <c r="B146" s="57" t="s">
        <v>191</v>
      </c>
      <c r="C146" s="54">
        <v>5890900</v>
      </c>
      <c r="D146" s="54"/>
      <c r="E146" s="54">
        <f>C146+D146</f>
        <v>5890900</v>
      </c>
      <c r="F146" s="54">
        <v>5890900</v>
      </c>
      <c r="G146" s="54"/>
      <c r="H146" s="54">
        <f>F146+G146</f>
        <v>5890900</v>
      </c>
      <c r="I146" s="54">
        <v>5890900</v>
      </c>
      <c r="J146" s="62"/>
      <c r="K146" s="54">
        <f>I146+J146</f>
        <v>5890900</v>
      </c>
    </row>
    <row r="147" spans="1:11" s="56" customFormat="1" ht="30" hidden="1" customHeight="1" x14ac:dyDescent="0.25">
      <c r="A147" s="61" t="s">
        <v>192</v>
      </c>
      <c r="B147" s="52" t="s">
        <v>193</v>
      </c>
      <c r="C147" s="54">
        <f>C148</f>
        <v>606592</v>
      </c>
      <c r="D147" s="54">
        <f t="shared" ref="D147:I147" si="116">D148</f>
        <v>0</v>
      </c>
      <c r="E147" s="54">
        <f t="shared" si="116"/>
        <v>606592</v>
      </c>
      <c r="F147" s="54">
        <f t="shared" si="116"/>
        <v>611979</v>
      </c>
      <c r="G147" s="54"/>
      <c r="H147" s="54">
        <f t="shared" ref="H147" si="117">H148</f>
        <v>611979</v>
      </c>
      <c r="I147" s="54">
        <f t="shared" si="116"/>
        <v>635624</v>
      </c>
      <c r="J147" s="62"/>
      <c r="K147" s="54">
        <f t="shared" ref="K147" si="118">K148</f>
        <v>635624</v>
      </c>
    </row>
    <row r="148" spans="1:11" s="56" customFormat="1" ht="48" hidden="1" customHeight="1" x14ac:dyDescent="0.25">
      <c r="A148" s="61" t="s">
        <v>194</v>
      </c>
      <c r="B148" s="52" t="s">
        <v>195</v>
      </c>
      <c r="C148" s="54">
        <f>C149+C150</f>
        <v>606592</v>
      </c>
      <c r="D148" s="54">
        <f t="shared" ref="D148:K148" si="119">D149+D150</f>
        <v>0</v>
      </c>
      <c r="E148" s="54">
        <f t="shared" si="119"/>
        <v>606592</v>
      </c>
      <c r="F148" s="54">
        <f t="shared" si="119"/>
        <v>611979</v>
      </c>
      <c r="G148" s="54">
        <f t="shared" si="119"/>
        <v>0</v>
      </c>
      <c r="H148" s="54">
        <f t="shared" si="119"/>
        <v>611979</v>
      </c>
      <c r="I148" s="54">
        <f t="shared" si="119"/>
        <v>635624</v>
      </c>
      <c r="J148" s="54">
        <f t="shared" si="119"/>
        <v>0</v>
      </c>
      <c r="K148" s="54">
        <f t="shared" si="119"/>
        <v>635624</v>
      </c>
    </row>
    <row r="149" spans="1:11" s="56" customFormat="1" ht="17.25" hidden="1" customHeight="1" x14ac:dyDescent="0.25">
      <c r="A149" s="61"/>
      <c r="B149" s="52" t="s">
        <v>289</v>
      </c>
      <c r="C149" s="54">
        <v>606592</v>
      </c>
      <c r="D149" s="54"/>
      <c r="E149" s="54">
        <f>C149+D149</f>
        <v>606592</v>
      </c>
      <c r="F149" s="54">
        <v>611979</v>
      </c>
      <c r="G149" s="54"/>
      <c r="H149" s="54">
        <f>F149+G149</f>
        <v>611979</v>
      </c>
      <c r="I149" s="54">
        <v>635624</v>
      </c>
      <c r="J149" s="62"/>
      <c r="K149" s="54">
        <f>I149+J149</f>
        <v>635624</v>
      </c>
    </row>
    <row r="150" spans="1:11" s="56" customFormat="1" ht="17.25" hidden="1" customHeight="1" x14ac:dyDescent="0.25">
      <c r="A150" s="61"/>
      <c r="B150" s="52" t="s">
        <v>290</v>
      </c>
      <c r="C150" s="54"/>
      <c r="D150" s="54"/>
      <c r="E150" s="54">
        <f>C150+D150</f>
        <v>0</v>
      </c>
      <c r="F150" s="54"/>
      <c r="G150" s="54"/>
      <c r="H150" s="54">
        <f>F150+G150</f>
        <v>0</v>
      </c>
      <c r="I150" s="54"/>
      <c r="J150" s="62"/>
      <c r="K150" s="54">
        <f>I150+J150</f>
        <v>0</v>
      </c>
    </row>
    <row r="151" spans="1:11" s="55" customFormat="1" ht="21" hidden="1" customHeight="1" x14ac:dyDescent="0.25">
      <c r="A151" s="61" t="s">
        <v>196</v>
      </c>
      <c r="B151" s="12" t="s">
        <v>197</v>
      </c>
      <c r="C151" s="53">
        <f t="shared" ref="C151:I151" si="120">C153</f>
        <v>18811</v>
      </c>
      <c r="D151" s="53">
        <f t="shared" si="120"/>
        <v>0</v>
      </c>
      <c r="E151" s="53">
        <f t="shared" si="120"/>
        <v>18811</v>
      </c>
      <c r="F151" s="53">
        <f t="shared" si="120"/>
        <v>0</v>
      </c>
      <c r="G151" s="53"/>
      <c r="H151" s="53">
        <f t="shared" ref="H151" si="121">H153</f>
        <v>0</v>
      </c>
      <c r="I151" s="53">
        <f t="shared" si="120"/>
        <v>0</v>
      </c>
      <c r="J151" s="79"/>
      <c r="K151" s="53">
        <f t="shared" ref="K151" si="122">K153</f>
        <v>0</v>
      </c>
    </row>
    <row r="152" spans="1:11" s="55" customFormat="1" ht="30" hidden="1" customHeight="1" x14ac:dyDescent="0.25">
      <c r="A152" s="61" t="s">
        <v>253</v>
      </c>
      <c r="B152" s="52" t="s">
        <v>198</v>
      </c>
      <c r="C152" s="53">
        <f>C153</f>
        <v>18811</v>
      </c>
      <c r="D152" s="53">
        <f t="shared" ref="D152:I152" si="123">D153</f>
        <v>0</v>
      </c>
      <c r="E152" s="53">
        <f t="shared" si="123"/>
        <v>18811</v>
      </c>
      <c r="F152" s="53">
        <f t="shared" si="123"/>
        <v>0</v>
      </c>
      <c r="G152" s="53"/>
      <c r="H152" s="53">
        <f t="shared" ref="H152" si="124">H153</f>
        <v>0</v>
      </c>
      <c r="I152" s="53">
        <f t="shared" si="123"/>
        <v>0</v>
      </c>
      <c r="J152" s="79"/>
      <c r="K152" s="53">
        <f t="shared" ref="K152" si="125">K153</f>
        <v>0</v>
      </c>
    </row>
    <row r="153" spans="1:11" s="56" customFormat="1" ht="32.25" hidden="1" customHeight="1" x14ac:dyDescent="0.25">
      <c r="A153" s="61" t="s">
        <v>203</v>
      </c>
      <c r="B153" s="52" t="s">
        <v>198</v>
      </c>
      <c r="C153" s="54">
        <f>90320-71509</f>
        <v>18811</v>
      </c>
      <c r="D153" s="54"/>
      <c r="E153" s="54">
        <f>C153+D153</f>
        <v>18811</v>
      </c>
      <c r="F153" s="54">
        <v>0</v>
      </c>
      <c r="G153" s="54"/>
      <c r="H153" s="54">
        <f>F153+G153</f>
        <v>0</v>
      </c>
      <c r="I153" s="54">
        <v>0</v>
      </c>
      <c r="J153" s="62"/>
      <c r="K153" s="54">
        <f>I153+J153</f>
        <v>0</v>
      </c>
    </row>
    <row r="154" spans="1:11" s="56" customFormat="1" ht="26.25" customHeight="1" x14ac:dyDescent="0.25">
      <c r="A154" s="7"/>
      <c r="B154" s="12" t="s">
        <v>199</v>
      </c>
      <c r="C154" s="53">
        <f t="shared" ref="C154:K167" si="126">C9+C82</f>
        <v>263978145.98000002</v>
      </c>
      <c r="D154" s="53">
        <f t="shared" si="126"/>
        <v>-128148.32999999996</v>
      </c>
      <c r="E154" s="53">
        <f t="shared" si="126"/>
        <v>263849997.65000001</v>
      </c>
      <c r="F154" s="53">
        <f t="shared" si="126"/>
        <v>279013997.69999999</v>
      </c>
      <c r="G154" s="53">
        <f t="shared" si="126"/>
        <v>1172000</v>
      </c>
      <c r="H154" s="53">
        <f>H9+H82</f>
        <v>280185997.69999999</v>
      </c>
      <c r="I154" s="53">
        <f t="shared" si="126"/>
        <v>265157038.60000002</v>
      </c>
      <c r="J154" s="53">
        <f t="shared" si="126"/>
        <v>1172000</v>
      </c>
      <c r="K154" s="53">
        <f t="shared" si="126"/>
        <v>266329038.60000002</v>
      </c>
    </row>
    <row r="155" spans="1:11" s="30" customFormat="1" ht="16.5" hidden="1" customHeight="1" x14ac:dyDescent="0.25">
      <c r="A155" s="48"/>
      <c r="B155" s="38"/>
      <c r="C155" s="39">
        <f>C154-C156</f>
        <v>0</v>
      </c>
      <c r="D155" s="39"/>
      <c r="E155" s="39"/>
      <c r="F155" s="39">
        <f t="shared" ref="F155" si="127">F154-F156</f>
        <v>0</v>
      </c>
      <c r="G155" s="39"/>
      <c r="H155" s="39"/>
      <c r="I155" s="14">
        <f t="shared" si="126"/>
        <v>249906838.60000002</v>
      </c>
    </row>
    <row r="156" spans="1:11" s="30" customFormat="1" ht="14.25" hidden="1" customHeight="1" x14ac:dyDescent="0.25">
      <c r="A156" s="5"/>
      <c r="B156" s="6"/>
      <c r="C156" s="11">
        <f>C158+C157</f>
        <v>263978145.98000002</v>
      </c>
      <c r="D156" s="11"/>
      <c r="E156" s="11"/>
      <c r="F156" s="11">
        <f t="shared" ref="F156" si="128">F158+F157</f>
        <v>279013997.69999999</v>
      </c>
      <c r="G156" s="11"/>
      <c r="H156" s="11"/>
      <c r="I156" s="14">
        <f t="shared" si="126"/>
        <v>111156300</v>
      </c>
    </row>
    <row r="157" spans="1:11" s="30" customFormat="1" ht="14.25" hidden="1" customHeight="1" x14ac:dyDescent="0.25">
      <c r="A157" s="31"/>
      <c r="B157" s="30" t="s">
        <v>254</v>
      </c>
      <c r="C157" s="32">
        <f>C9</f>
        <v>60384000</v>
      </c>
      <c r="D157" s="32"/>
      <c r="E157" s="32"/>
      <c r="F157" s="32">
        <f>F9</f>
        <v>64033600</v>
      </c>
      <c r="G157" s="32"/>
      <c r="H157" s="32"/>
      <c r="I157" s="14">
        <f t="shared" si="126"/>
        <v>110552300</v>
      </c>
    </row>
    <row r="158" spans="1:11" s="30" customFormat="1" ht="14.25" hidden="1" customHeight="1" x14ac:dyDescent="0.25">
      <c r="A158" s="31"/>
      <c r="B158" s="30" t="s">
        <v>255</v>
      </c>
      <c r="C158" s="32">
        <f>C160+C164+C167</f>
        <v>203594145.98000002</v>
      </c>
      <c r="D158" s="32"/>
      <c r="E158" s="32"/>
      <c r="F158" s="32">
        <f t="shared" ref="F158" si="129">F160+F164+F167</f>
        <v>214980397.69999999</v>
      </c>
      <c r="G158" s="32"/>
      <c r="H158" s="32"/>
      <c r="I158" s="14">
        <f t="shared" si="126"/>
        <v>60532000</v>
      </c>
    </row>
    <row r="159" spans="1:11" s="30" customFormat="1" ht="14.25" hidden="1" customHeight="1" x14ac:dyDescent="0.25">
      <c r="A159" s="31"/>
      <c r="B159" s="30" t="s">
        <v>256</v>
      </c>
      <c r="C159" s="32">
        <f>C164+C160</f>
        <v>203575334.98000002</v>
      </c>
      <c r="D159" s="32"/>
      <c r="E159" s="32"/>
      <c r="F159" s="32">
        <f t="shared" ref="F159" si="130">F164+F160</f>
        <v>214980397.69999999</v>
      </c>
      <c r="G159" s="32"/>
      <c r="H159" s="32"/>
      <c r="I159" s="14">
        <f t="shared" si="126"/>
        <v>400000</v>
      </c>
    </row>
    <row r="160" spans="1:11" s="30" customFormat="1" ht="14.25" hidden="1" customHeight="1" x14ac:dyDescent="0.25">
      <c r="A160" s="31"/>
      <c r="B160" s="30" t="s">
        <v>257</v>
      </c>
      <c r="C160" s="32">
        <f>SUM(C161:C163)</f>
        <v>197077842.98000002</v>
      </c>
      <c r="D160" s="32"/>
      <c r="E160" s="32"/>
      <c r="F160" s="32">
        <f t="shared" ref="F160" si="131">SUM(F161:F163)</f>
        <v>208477518.69999999</v>
      </c>
      <c r="G160" s="32"/>
      <c r="H160" s="32"/>
      <c r="I160" s="14">
        <f t="shared" si="126"/>
        <v>4000</v>
      </c>
    </row>
    <row r="161" spans="1:11" s="30" customFormat="1" ht="14.25" hidden="1" customHeight="1" x14ac:dyDescent="0.25">
      <c r="A161" s="31"/>
      <c r="B161" s="30" t="s">
        <v>258</v>
      </c>
      <c r="C161" s="32">
        <f>C84</f>
        <v>63136000</v>
      </c>
      <c r="D161" s="32"/>
      <c r="E161" s="32"/>
      <c r="F161" s="32">
        <f>F84</f>
        <v>59385000</v>
      </c>
      <c r="G161" s="32"/>
      <c r="H161" s="32"/>
      <c r="I161" s="14">
        <f t="shared" si="126"/>
        <v>30780446</v>
      </c>
    </row>
    <row r="162" spans="1:11" s="30" customFormat="1" ht="14.25" hidden="1" customHeight="1" x14ac:dyDescent="0.25">
      <c r="A162" s="31"/>
      <c r="B162" s="30" t="s">
        <v>259</v>
      </c>
      <c r="C162" s="32">
        <f>C89</f>
        <v>16422201</v>
      </c>
      <c r="D162" s="32"/>
      <c r="E162" s="32"/>
      <c r="F162" s="32">
        <f>F89</f>
        <v>38061479</v>
      </c>
      <c r="G162" s="32"/>
      <c r="H162" s="32"/>
      <c r="I162" s="14">
        <f t="shared" si="126"/>
        <v>11671500</v>
      </c>
    </row>
    <row r="163" spans="1:11" s="30" customFormat="1" ht="14.25" hidden="1" customHeight="1" x14ac:dyDescent="0.25">
      <c r="A163" s="31"/>
      <c r="B163" s="30" t="s">
        <v>260</v>
      </c>
      <c r="C163" s="32">
        <f>C123</f>
        <v>117519641.98</v>
      </c>
      <c r="D163" s="32"/>
      <c r="E163" s="32"/>
      <c r="F163" s="32">
        <f>F123</f>
        <v>111031039.7</v>
      </c>
      <c r="G163" s="32"/>
      <c r="H163" s="32"/>
      <c r="I163" s="14">
        <f t="shared" si="126"/>
        <v>7261200</v>
      </c>
    </row>
    <row r="164" spans="1:11" s="30" customFormat="1" ht="14.25" hidden="1" customHeight="1" x14ac:dyDescent="0.25">
      <c r="A164" s="31"/>
      <c r="B164" s="30" t="s">
        <v>261</v>
      </c>
      <c r="C164" s="32">
        <f>C166+C165</f>
        <v>6497492</v>
      </c>
      <c r="D164" s="32"/>
      <c r="E164" s="32"/>
      <c r="F164" s="32">
        <f t="shared" ref="F164" si="132">F166+F165</f>
        <v>6502879</v>
      </c>
      <c r="G164" s="32"/>
      <c r="H164" s="32"/>
      <c r="I164" s="14">
        <f t="shared" si="126"/>
        <v>7261200</v>
      </c>
    </row>
    <row r="165" spans="1:11" s="30" customFormat="1" ht="14.25" hidden="1" customHeight="1" x14ac:dyDescent="0.25">
      <c r="A165" s="31"/>
      <c r="B165" s="30" t="s">
        <v>262</v>
      </c>
      <c r="C165" s="32">
        <f>C145</f>
        <v>5890900</v>
      </c>
      <c r="D165" s="32"/>
      <c r="E165" s="32"/>
      <c r="F165" s="32">
        <f>F145</f>
        <v>5890900</v>
      </c>
      <c r="G165" s="32"/>
      <c r="H165" s="32"/>
      <c r="I165" s="14">
        <f t="shared" si="126"/>
        <v>18500</v>
      </c>
    </row>
    <row r="166" spans="1:11" s="30" customFormat="1" ht="14.25" hidden="1" customHeight="1" x14ac:dyDescent="0.25">
      <c r="A166" s="31"/>
      <c r="B166" s="30" t="s">
        <v>263</v>
      </c>
      <c r="C166" s="32">
        <f>C147</f>
        <v>606592</v>
      </c>
      <c r="D166" s="32"/>
      <c r="E166" s="32"/>
      <c r="F166" s="32">
        <f>F147</f>
        <v>611979</v>
      </c>
      <c r="G166" s="32"/>
      <c r="H166" s="32"/>
      <c r="I166" s="14">
        <f t="shared" si="126"/>
        <v>18500</v>
      </c>
    </row>
    <row r="167" spans="1:11" s="30" customFormat="1" ht="14.25" hidden="1" customHeight="1" x14ac:dyDescent="0.25">
      <c r="A167" s="31"/>
      <c r="B167" s="30" t="s">
        <v>264</v>
      </c>
      <c r="C167" s="32">
        <f>C153</f>
        <v>18811</v>
      </c>
      <c r="D167" s="32"/>
      <c r="E167" s="32"/>
      <c r="F167" s="32">
        <f t="shared" ref="F167" si="133">F153</f>
        <v>0</v>
      </c>
      <c r="G167" s="32"/>
      <c r="H167" s="32"/>
      <c r="I167" s="14">
        <f t="shared" si="126"/>
        <v>4869200</v>
      </c>
    </row>
    <row r="168" spans="1:11" s="30" customFormat="1" ht="14.25" customHeight="1" x14ac:dyDescent="0.25">
      <c r="A168" s="31"/>
      <c r="E168" s="32">
        <f>E154-D154-C154</f>
        <v>0</v>
      </c>
    </row>
    <row r="169" spans="1:11" s="30" customFormat="1" ht="14.25" hidden="1" customHeight="1" x14ac:dyDescent="0.25">
      <c r="A169" s="31"/>
      <c r="B169" s="30" t="s">
        <v>282</v>
      </c>
      <c r="C169" s="32">
        <f>C170+C179</f>
        <v>203594145.98000002</v>
      </c>
      <c r="D169" s="32">
        <f t="shared" ref="D169:K169" si="134">D170+D179</f>
        <v>-128148.32999999996</v>
      </c>
      <c r="E169" s="32">
        <f t="shared" si="134"/>
        <v>203465997.65000001</v>
      </c>
      <c r="F169" s="32">
        <f t="shared" si="134"/>
        <v>214980397.69999999</v>
      </c>
      <c r="G169" s="32">
        <f t="shared" si="134"/>
        <v>1172000</v>
      </c>
      <c r="H169" s="32">
        <f t="shared" si="134"/>
        <v>216152397.69999999</v>
      </c>
      <c r="I169" s="32">
        <f t="shared" si="134"/>
        <v>199082538.60000002</v>
      </c>
      <c r="J169" s="32">
        <f t="shared" si="134"/>
        <v>1172000</v>
      </c>
      <c r="K169" s="32">
        <f t="shared" si="134"/>
        <v>200254538.60000002</v>
      </c>
    </row>
    <row r="170" spans="1:11" s="30" customFormat="1" ht="14.25" hidden="1" customHeight="1" x14ac:dyDescent="0.25">
      <c r="A170" s="31"/>
      <c r="B170" s="30" t="s">
        <v>283</v>
      </c>
      <c r="C170" s="32">
        <f>C176+C171</f>
        <v>203575334.98000002</v>
      </c>
      <c r="D170" s="32">
        <f t="shared" ref="D170:K170" si="135">D176+D171</f>
        <v>-128148.32999999996</v>
      </c>
      <c r="E170" s="32">
        <f t="shared" si="135"/>
        <v>203447186.65000001</v>
      </c>
      <c r="F170" s="32">
        <f t="shared" si="135"/>
        <v>214980397.69999999</v>
      </c>
      <c r="G170" s="32">
        <f t="shared" si="135"/>
        <v>1172000</v>
      </c>
      <c r="H170" s="32">
        <f t="shared" si="135"/>
        <v>216152397.69999999</v>
      </c>
      <c r="I170" s="32">
        <f t="shared" si="135"/>
        <v>199082538.60000002</v>
      </c>
      <c r="J170" s="32">
        <f t="shared" si="135"/>
        <v>1172000</v>
      </c>
      <c r="K170" s="32">
        <f t="shared" si="135"/>
        <v>200254538.60000002</v>
      </c>
    </row>
    <row r="171" spans="1:11" s="30" customFormat="1" ht="14.25" hidden="1" customHeight="1" x14ac:dyDescent="0.25">
      <c r="A171" s="31"/>
      <c r="B171" s="30" t="s">
        <v>284</v>
      </c>
      <c r="C171" s="32">
        <f>C172+C173+C174</f>
        <v>197077842.98000002</v>
      </c>
      <c r="D171" s="32">
        <f t="shared" ref="D171:K171" si="136">D172+D173+D174</f>
        <v>-128148.32999999996</v>
      </c>
      <c r="E171" s="32">
        <f t="shared" si="136"/>
        <v>196949694.65000001</v>
      </c>
      <c r="F171" s="32">
        <f t="shared" si="136"/>
        <v>208477518.69999999</v>
      </c>
      <c r="G171" s="32">
        <f t="shared" si="136"/>
        <v>1172000</v>
      </c>
      <c r="H171" s="32">
        <f t="shared" si="136"/>
        <v>209649518.69999999</v>
      </c>
      <c r="I171" s="32">
        <f t="shared" si="136"/>
        <v>192556014.60000002</v>
      </c>
      <c r="J171" s="32">
        <f t="shared" si="136"/>
        <v>1172000</v>
      </c>
      <c r="K171" s="32">
        <f t="shared" si="136"/>
        <v>193728014.60000002</v>
      </c>
    </row>
    <row r="172" spans="1:11" s="30" customFormat="1" ht="14.25" hidden="1" customHeight="1" x14ac:dyDescent="0.25">
      <c r="A172" s="31"/>
      <c r="B172" s="30" t="s">
        <v>258</v>
      </c>
      <c r="C172" s="32">
        <f>C84</f>
        <v>63136000</v>
      </c>
      <c r="D172" s="32">
        <f t="shared" ref="D172:K172" si="137">D84</f>
        <v>0</v>
      </c>
      <c r="E172" s="32">
        <f t="shared" si="137"/>
        <v>63136000</v>
      </c>
      <c r="F172" s="32">
        <f t="shared" si="137"/>
        <v>59385000</v>
      </c>
      <c r="G172" s="32">
        <f t="shared" si="137"/>
        <v>0</v>
      </c>
      <c r="H172" s="32">
        <f t="shared" si="137"/>
        <v>59385000</v>
      </c>
      <c r="I172" s="32">
        <f t="shared" si="137"/>
        <v>60332000</v>
      </c>
      <c r="J172" s="32">
        <f t="shared" si="137"/>
        <v>0</v>
      </c>
      <c r="K172" s="32">
        <f t="shared" si="137"/>
        <v>60332000</v>
      </c>
    </row>
    <row r="173" spans="1:11" s="30" customFormat="1" ht="14.25" hidden="1" customHeight="1" x14ac:dyDescent="0.25">
      <c r="A173" s="31"/>
      <c r="B173" s="30" t="s">
        <v>259</v>
      </c>
      <c r="C173" s="32">
        <f>C89</f>
        <v>16422201</v>
      </c>
      <c r="D173" s="32">
        <f t="shared" ref="D173:K173" si="138">D89</f>
        <v>-128148.32999999996</v>
      </c>
      <c r="E173" s="32">
        <f t="shared" si="138"/>
        <v>16294052.67</v>
      </c>
      <c r="F173" s="32">
        <f t="shared" si="138"/>
        <v>38061479</v>
      </c>
      <c r="G173" s="32">
        <f t="shared" si="138"/>
        <v>1172000</v>
      </c>
      <c r="H173" s="32">
        <f t="shared" si="138"/>
        <v>39233479</v>
      </c>
      <c r="I173" s="32">
        <f t="shared" si="138"/>
        <v>22608946</v>
      </c>
      <c r="J173" s="32">
        <f t="shared" si="138"/>
        <v>1172000</v>
      </c>
      <c r="K173" s="32">
        <f t="shared" si="138"/>
        <v>23780946</v>
      </c>
    </row>
    <row r="174" spans="1:11" s="30" customFormat="1" ht="14.25" hidden="1" customHeight="1" x14ac:dyDescent="0.25">
      <c r="A174" s="31"/>
      <c r="B174" s="30" t="s">
        <v>260</v>
      </c>
      <c r="C174" s="32">
        <f>C123</f>
        <v>117519641.98</v>
      </c>
      <c r="D174" s="32">
        <f t="shared" ref="D174:K174" si="139">D123</f>
        <v>0</v>
      </c>
      <c r="E174" s="32">
        <f t="shared" si="139"/>
        <v>117519641.98</v>
      </c>
      <c r="F174" s="32">
        <f t="shared" si="139"/>
        <v>111031039.7</v>
      </c>
      <c r="G174" s="32">
        <f t="shared" si="139"/>
        <v>0</v>
      </c>
      <c r="H174" s="32">
        <f t="shared" si="139"/>
        <v>111031039.7</v>
      </c>
      <c r="I174" s="32">
        <f t="shared" si="139"/>
        <v>109615068.60000001</v>
      </c>
      <c r="J174" s="32">
        <f t="shared" si="139"/>
        <v>0</v>
      </c>
      <c r="K174" s="32">
        <f t="shared" si="139"/>
        <v>109615068.60000001</v>
      </c>
    </row>
    <row r="175" spans="1:11" s="30" customFormat="1" ht="14.25" hidden="1" customHeight="1" x14ac:dyDescent="0.25">
      <c r="A175" s="31"/>
      <c r="B175" s="30" t="s">
        <v>285</v>
      </c>
      <c r="C175" s="32">
        <f>C150</f>
        <v>0</v>
      </c>
      <c r="D175" s="32">
        <f t="shared" ref="D175:K175" si="140">D150</f>
        <v>0</v>
      </c>
      <c r="E175" s="32">
        <f t="shared" si="140"/>
        <v>0</v>
      </c>
      <c r="F175" s="32">
        <f t="shared" si="140"/>
        <v>0</v>
      </c>
      <c r="G175" s="32">
        <f t="shared" si="140"/>
        <v>0</v>
      </c>
      <c r="H175" s="32">
        <f t="shared" si="140"/>
        <v>0</v>
      </c>
      <c r="I175" s="32">
        <f t="shared" si="140"/>
        <v>0</v>
      </c>
      <c r="J175" s="32">
        <f t="shared" si="140"/>
        <v>0</v>
      </c>
      <c r="K175" s="32">
        <f t="shared" si="140"/>
        <v>0</v>
      </c>
    </row>
    <row r="176" spans="1:11" s="30" customFormat="1" ht="14.25" hidden="1" customHeight="1" x14ac:dyDescent="0.25">
      <c r="A176" s="31"/>
      <c r="B176" s="30" t="s">
        <v>286</v>
      </c>
      <c r="C176" s="32">
        <f>C178+C177</f>
        <v>6497492</v>
      </c>
      <c r="D176" s="32">
        <f t="shared" ref="D176:K176" si="141">D178+D177</f>
        <v>0</v>
      </c>
      <c r="E176" s="32">
        <f t="shared" si="141"/>
        <v>6497492</v>
      </c>
      <c r="F176" s="32">
        <f t="shared" si="141"/>
        <v>6502879</v>
      </c>
      <c r="G176" s="32">
        <f t="shared" si="141"/>
        <v>0</v>
      </c>
      <c r="H176" s="32">
        <f t="shared" si="141"/>
        <v>6502879</v>
      </c>
      <c r="I176" s="32">
        <f t="shared" si="141"/>
        <v>6526524</v>
      </c>
      <c r="J176" s="32">
        <f t="shared" si="141"/>
        <v>0</v>
      </c>
      <c r="K176" s="32">
        <f t="shared" si="141"/>
        <v>6526524</v>
      </c>
    </row>
    <row r="177" spans="1:11" s="30" customFormat="1" ht="14.25" hidden="1" customHeight="1" x14ac:dyDescent="0.25">
      <c r="A177" s="31"/>
      <c r="B177" s="30" t="s">
        <v>287</v>
      </c>
      <c r="C177" s="32">
        <f>C145</f>
        <v>5890900</v>
      </c>
      <c r="D177" s="32">
        <f t="shared" ref="D177:K177" si="142">D145</f>
        <v>0</v>
      </c>
      <c r="E177" s="32">
        <f t="shared" si="142"/>
        <v>5890900</v>
      </c>
      <c r="F177" s="32">
        <f t="shared" si="142"/>
        <v>5890900</v>
      </c>
      <c r="G177" s="32">
        <f t="shared" si="142"/>
        <v>0</v>
      </c>
      <c r="H177" s="32">
        <f t="shared" si="142"/>
        <v>5890900</v>
      </c>
      <c r="I177" s="32">
        <f t="shared" si="142"/>
        <v>5890900</v>
      </c>
      <c r="J177" s="32">
        <f t="shared" si="142"/>
        <v>0</v>
      </c>
      <c r="K177" s="32">
        <f t="shared" si="142"/>
        <v>5890900</v>
      </c>
    </row>
    <row r="178" spans="1:11" s="30" customFormat="1" ht="14.25" hidden="1" customHeight="1" x14ac:dyDescent="0.25">
      <c r="A178" s="31"/>
      <c r="B178" s="30" t="s">
        <v>285</v>
      </c>
      <c r="C178" s="32">
        <f>C149</f>
        <v>606592</v>
      </c>
      <c r="D178" s="32">
        <f t="shared" ref="D178:K178" si="143">D149</f>
        <v>0</v>
      </c>
      <c r="E178" s="32">
        <f t="shared" si="143"/>
        <v>606592</v>
      </c>
      <c r="F178" s="32">
        <f t="shared" si="143"/>
        <v>611979</v>
      </c>
      <c r="G178" s="32">
        <f t="shared" si="143"/>
        <v>0</v>
      </c>
      <c r="H178" s="32">
        <f t="shared" si="143"/>
        <v>611979</v>
      </c>
      <c r="I178" s="32">
        <f t="shared" si="143"/>
        <v>635624</v>
      </c>
      <c r="J178" s="32">
        <f t="shared" si="143"/>
        <v>0</v>
      </c>
      <c r="K178" s="32">
        <f t="shared" si="143"/>
        <v>635624</v>
      </c>
    </row>
    <row r="179" spans="1:11" ht="14.25" hidden="1" customHeight="1" x14ac:dyDescent="0.25">
      <c r="B179" s="47" t="s">
        <v>288</v>
      </c>
      <c r="C179" s="43">
        <f>C151</f>
        <v>18811</v>
      </c>
      <c r="D179" s="32">
        <f t="shared" ref="D179:K179" si="144">D151</f>
        <v>0</v>
      </c>
      <c r="E179" s="43">
        <f t="shared" si="144"/>
        <v>18811</v>
      </c>
      <c r="F179" s="43">
        <f t="shared" si="144"/>
        <v>0</v>
      </c>
      <c r="G179" s="43">
        <f t="shared" si="144"/>
        <v>0</v>
      </c>
      <c r="H179" s="43">
        <f t="shared" si="144"/>
        <v>0</v>
      </c>
      <c r="I179" s="43">
        <f t="shared" si="144"/>
        <v>0</v>
      </c>
      <c r="J179" s="43">
        <f t="shared" si="144"/>
        <v>0</v>
      </c>
      <c r="K179" s="43">
        <f t="shared" si="144"/>
        <v>0</v>
      </c>
    </row>
    <row r="180" spans="1:11" ht="14.25" hidden="1" customHeight="1" x14ac:dyDescent="0.25"/>
    <row r="181" spans="1:11" ht="14.25" hidden="1" customHeight="1" x14ac:dyDescent="0.25">
      <c r="A181" s="47"/>
      <c r="B181" s="47" t="s">
        <v>291</v>
      </c>
      <c r="C181" s="44">
        <f>C154-C9-C169</f>
        <v>0</v>
      </c>
      <c r="D181" s="42">
        <f t="shared" ref="D181:K181" si="145">D154-D9-D169</f>
        <v>0</v>
      </c>
      <c r="E181" s="44">
        <f t="shared" si="145"/>
        <v>0</v>
      </c>
      <c r="F181" s="44">
        <f t="shared" si="145"/>
        <v>0</v>
      </c>
      <c r="G181" s="44">
        <f t="shared" si="145"/>
        <v>0</v>
      </c>
      <c r="H181" s="44">
        <f t="shared" si="145"/>
        <v>0</v>
      </c>
      <c r="I181" s="44">
        <f t="shared" si="145"/>
        <v>0</v>
      </c>
      <c r="J181" s="44">
        <f t="shared" si="145"/>
        <v>0</v>
      </c>
      <c r="K181" s="44">
        <f t="shared" si="145"/>
        <v>0</v>
      </c>
    </row>
    <row r="182" spans="1:11" ht="14.25" hidden="1" customHeight="1" x14ac:dyDescent="0.25">
      <c r="A182" s="47"/>
    </row>
    <row r="193" spans="1:4" x14ac:dyDescent="0.25">
      <c r="A193" s="47"/>
      <c r="D193" s="47"/>
    </row>
    <row r="194" spans="1:4" x14ac:dyDescent="0.25">
      <c r="A194" s="47"/>
      <c r="D194" s="47"/>
    </row>
    <row r="195" spans="1:4" x14ac:dyDescent="0.25">
      <c r="A195" s="47"/>
      <c r="D195" s="47"/>
    </row>
    <row r="196" spans="1:4" x14ac:dyDescent="0.25">
      <c r="A196" s="47"/>
      <c r="D196" s="47"/>
    </row>
    <row r="197" spans="1:4" x14ac:dyDescent="0.25">
      <c r="A197" s="47"/>
      <c r="D197" s="47"/>
    </row>
    <row r="198" spans="1:4" x14ac:dyDescent="0.25">
      <c r="A198" s="47"/>
      <c r="D198" s="47"/>
    </row>
    <row r="199" spans="1:4" x14ac:dyDescent="0.25">
      <c r="A199" s="47"/>
      <c r="D199" s="47"/>
    </row>
    <row r="200" spans="1:4" x14ac:dyDescent="0.25">
      <c r="A200" s="47"/>
      <c r="D200" s="47"/>
    </row>
    <row r="201" spans="1:4" x14ac:dyDescent="0.25">
      <c r="A201" s="47"/>
      <c r="D201" s="47"/>
    </row>
    <row r="202" spans="1:4" x14ac:dyDescent="0.25">
      <c r="A202" s="47"/>
      <c r="D202" s="47"/>
    </row>
    <row r="203" spans="1:4" x14ac:dyDescent="0.25">
      <c r="A203" s="47"/>
      <c r="D203" s="47"/>
    </row>
    <row r="204" spans="1:4" x14ac:dyDescent="0.25">
      <c r="A204" s="47"/>
      <c r="D204" s="47"/>
    </row>
    <row r="205" spans="1:4" x14ac:dyDescent="0.25">
      <c r="A205" s="47"/>
      <c r="D205" s="47"/>
    </row>
    <row r="206" spans="1:4" x14ac:dyDescent="0.25">
      <c r="A206" s="47"/>
      <c r="D206" s="47"/>
    </row>
    <row r="207" spans="1:4" x14ac:dyDescent="0.25">
      <c r="A207" s="47"/>
      <c r="D207" s="47"/>
    </row>
    <row r="208" spans="1:4" x14ac:dyDescent="0.25">
      <c r="A208" s="47"/>
      <c r="D208" s="47"/>
    </row>
    <row r="209" spans="1:4" x14ac:dyDescent="0.25">
      <c r="A209" s="47"/>
      <c r="D209" s="47"/>
    </row>
    <row r="210" spans="1:4" x14ac:dyDescent="0.25">
      <c r="A210" s="47"/>
      <c r="D210" s="47"/>
    </row>
    <row r="211" spans="1:4" x14ac:dyDescent="0.25">
      <c r="A211" s="47"/>
      <c r="D211" s="47"/>
    </row>
    <row r="212" spans="1:4" x14ac:dyDescent="0.25">
      <c r="A212" s="47"/>
      <c r="D212" s="47"/>
    </row>
    <row r="213" spans="1:4" x14ac:dyDescent="0.25">
      <c r="A213" s="47"/>
      <c r="D213" s="47"/>
    </row>
    <row r="214" spans="1:4" x14ac:dyDescent="0.25">
      <c r="A214" s="47"/>
      <c r="D214" s="47"/>
    </row>
    <row r="215" spans="1:4" x14ac:dyDescent="0.25">
      <c r="A215" s="47"/>
      <c r="D215" s="47"/>
    </row>
    <row r="216" spans="1:4" x14ac:dyDescent="0.25">
      <c r="A216" s="47"/>
      <c r="D216" s="47"/>
    </row>
    <row r="217" spans="1:4" x14ac:dyDescent="0.25">
      <c r="A217" s="47"/>
      <c r="D217" s="47"/>
    </row>
    <row r="218" spans="1:4" x14ac:dyDescent="0.25">
      <c r="A218" s="47"/>
      <c r="D218" s="47"/>
    </row>
    <row r="219" spans="1:4" x14ac:dyDescent="0.25">
      <c r="A219" s="47"/>
      <c r="D219" s="47"/>
    </row>
    <row r="220" spans="1:4" x14ac:dyDescent="0.25">
      <c r="A220" s="47"/>
      <c r="D220" s="47"/>
    </row>
    <row r="221" spans="1:4" x14ac:dyDescent="0.25">
      <c r="A221" s="47"/>
      <c r="D221" s="47"/>
    </row>
    <row r="222" spans="1:4" x14ac:dyDescent="0.25">
      <c r="A222" s="47"/>
      <c r="D222" s="47"/>
    </row>
    <row r="223" spans="1:4" x14ac:dyDescent="0.25">
      <c r="A223" s="47"/>
      <c r="D223" s="47"/>
    </row>
    <row r="224" spans="1:4" x14ac:dyDescent="0.25">
      <c r="A224" s="47"/>
      <c r="D224" s="47"/>
    </row>
    <row r="225" spans="1:4" x14ac:dyDescent="0.25">
      <c r="A225" s="47"/>
      <c r="D225" s="47"/>
    </row>
    <row r="226" spans="1:4" x14ac:dyDescent="0.25">
      <c r="A226" s="47"/>
      <c r="D226" s="47"/>
    </row>
    <row r="227" spans="1:4" x14ac:dyDescent="0.25">
      <c r="A227" s="47"/>
      <c r="D227" s="47"/>
    </row>
    <row r="228" spans="1:4" x14ac:dyDescent="0.25">
      <c r="A228" s="47"/>
      <c r="D228" s="47"/>
    </row>
    <row r="229" spans="1:4" x14ac:dyDescent="0.25">
      <c r="A229" s="47"/>
      <c r="D229" s="47"/>
    </row>
    <row r="230" spans="1:4" x14ac:dyDescent="0.25">
      <c r="A230" s="47"/>
      <c r="D230" s="47"/>
    </row>
    <row r="231" spans="1:4" x14ac:dyDescent="0.25">
      <c r="A231" s="47"/>
      <c r="D231" s="47"/>
    </row>
    <row r="232" spans="1:4" x14ac:dyDescent="0.25">
      <c r="A232" s="47"/>
      <c r="D232" s="47"/>
    </row>
    <row r="233" spans="1:4" x14ac:dyDescent="0.25">
      <c r="A233" s="47"/>
      <c r="D233" s="47"/>
    </row>
    <row r="234" spans="1:4" x14ac:dyDescent="0.25">
      <c r="A234" s="47"/>
      <c r="D234" s="47"/>
    </row>
    <row r="235" spans="1:4" x14ac:dyDescent="0.25">
      <c r="A235" s="47"/>
      <c r="D235" s="47"/>
    </row>
    <row r="236" spans="1:4" x14ac:dyDescent="0.25">
      <c r="A236" s="47"/>
      <c r="D236" s="47"/>
    </row>
    <row r="237" spans="1:4" x14ac:dyDescent="0.25">
      <c r="A237" s="47"/>
      <c r="D237" s="47"/>
    </row>
    <row r="238" spans="1:4" x14ac:dyDescent="0.25">
      <c r="A238" s="47"/>
      <c r="D238" s="47"/>
    </row>
    <row r="239" spans="1:4" x14ac:dyDescent="0.25">
      <c r="A239" s="47"/>
      <c r="D239" s="47"/>
    </row>
    <row r="240" spans="1:4" x14ac:dyDescent="0.25">
      <c r="A240" s="47"/>
      <c r="D240" s="47"/>
    </row>
    <row r="241" spans="1:4" x14ac:dyDescent="0.25">
      <c r="A241" s="47"/>
      <c r="D241" s="47"/>
    </row>
    <row r="242" spans="1:4" x14ac:dyDescent="0.25">
      <c r="A242" s="47"/>
      <c r="D242" s="47"/>
    </row>
    <row r="243" spans="1:4" x14ac:dyDescent="0.25">
      <c r="A243" s="47"/>
      <c r="D243" s="47"/>
    </row>
    <row r="244" spans="1:4" x14ac:dyDescent="0.25">
      <c r="A244" s="47"/>
      <c r="D244" s="47"/>
    </row>
    <row r="245" spans="1:4" x14ac:dyDescent="0.25">
      <c r="A245" s="47"/>
      <c r="D245" s="47"/>
    </row>
    <row r="246" spans="1:4" x14ac:dyDescent="0.25">
      <c r="A246" s="47"/>
      <c r="D246" s="47"/>
    </row>
    <row r="247" spans="1:4" x14ac:dyDescent="0.25">
      <c r="A247" s="47"/>
      <c r="D247" s="47"/>
    </row>
    <row r="248" spans="1:4" x14ac:dyDescent="0.25">
      <c r="A248" s="47"/>
      <c r="D248" s="47"/>
    </row>
    <row r="249" spans="1:4" x14ac:dyDescent="0.25">
      <c r="A249" s="47"/>
      <c r="D249" s="47"/>
    </row>
    <row r="250" spans="1:4" x14ac:dyDescent="0.25">
      <c r="A250" s="47"/>
      <c r="D250" s="47"/>
    </row>
    <row r="251" spans="1:4" x14ac:dyDescent="0.25">
      <c r="A251" s="47"/>
      <c r="D251" s="47"/>
    </row>
    <row r="252" spans="1:4" x14ac:dyDescent="0.25">
      <c r="A252" s="47"/>
      <c r="D252" s="47"/>
    </row>
    <row r="253" spans="1:4" x14ac:dyDescent="0.25">
      <c r="A253" s="47"/>
      <c r="D253" s="47"/>
    </row>
    <row r="254" spans="1:4" x14ac:dyDescent="0.25">
      <c r="A254" s="47"/>
      <c r="D254" s="47"/>
    </row>
    <row r="255" spans="1:4" x14ac:dyDescent="0.25">
      <c r="A255" s="47"/>
      <c r="D255" s="47"/>
    </row>
    <row r="256" spans="1:4" x14ac:dyDescent="0.25">
      <c r="A256" s="47"/>
      <c r="D256" s="47"/>
    </row>
    <row r="257" spans="1:4" x14ac:dyDescent="0.25">
      <c r="A257" s="47"/>
      <c r="D257" s="47"/>
    </row>
    <row r="258" spans="1:4" x14ac:dyDescent="0.25">
      <c r="A258" s="47"/>
      <c r="D258" s="47"/>
    </row>
    <row r="259" spans="1:4" x14ac:dyDescent="0.25">
      <c r="A259" s="47"/>
      <c r="D259" s="47"/>
    </row>
    <row r="260" spans="1:4" x14ac:dyDescent="0.25">
      <c r="A260" s="47"/>
      <c r="D260" s="47"/>
    </row>
    <row r="261" spans="1:4" x14ac:dyDescent="0.25">
      <c r="A261" s="47"/>
      <c r="D261" s="47"/>
    </row>
    <row r="262" spans="1:4" x14ac:dyDescent="0.25">
      <c r="A262" s="47"/>
      <c r="D262" s="47"/>
    </row>
    <row r="263" spans="1:4" x14ac:dyDescent="0.25">
      <c r="A263" s="47"/>
      <c r="D263" s="47"/>
    </row>
    <row r="264" spans="1:4" x14ac:dyDescent="0.25">
      <c r="A264" s="47"/>
      <c r="D264" s="47"/>
    </row>
    <row r="265" spans="1:4" x14ac:dyDescent="0.25">
      <c r="A265" s="47"/>
      <c r="D265" s="47"/>
    </row>
    <row r="266" spans="1:4" x14ac:dyDescent="0.25">
      <c r="A266" s="47"/>
      <c r="D266" s="47"/>
    </row>
    <row r="267" spans="1:4" x14ac:dyDescent="0.25">
      <c r="A267" s="47"/>
      <c r="D267" s="47"/>
    </row>
    <row r="268" spans="1:4" x14ac:dyDescent="0.25">
      <c r="A268" s="47"/>
      <c r="D268" s="47"/>
    </row>
    <row r="269" spans="1:4" x14ac:dyDescent="0.25">
      <c r="A269" s="47"/>
      <c r="D269" s="47"/>
    </row>
    <row r="270" spans="1:4" x14ac:dyDescent="0.25">
      <c r="A270" s="47"/>
      <c r="D270" s="47"/>
    </row>
    <row r="271" spans="1:4" x14ac:dyDescent="0.25">
      <c r="A271" s="47"/>
      <c r="D271" s="47"/>
    </row>
    <row r="272" spans="1:4" x14ac:dyDescent="0.25">
      <c r="A272" s="47"/>
      <c r="D272" s="47"/>
    </row>
    <row r="273" spans="1:4" x14ac:dyDescent="0.25">
      <c r="A273" s="47"/>
      <c r="D273" s="47"/>
    </row>
    <row r="274" spans="1:4" x14ac:dyDescent="0.25">
      <c r="A274" s="47"/>
      <c r="D274" s="47"/>
    </row>
    <row r="275" spans="1:4" x14ac:dyDescent="0.25">
      <c r="A275" s="47"/>
      <c r="D275" s="47"/>
    </row>
    <row r="276" spans="1:4" x14ac:dyDescent="0.25">
      <c r="A276" s="47"/>
      <c r="D276" s="47"/>
    </row>
    <row r="277" spans="1:4" x14ac:dyDescent="0.25">
      <c r="A277" s="47"/>
      <c r="D277" s="47"/>
    </row>
    <row r="278" spans="1:4" x14ac:dyDescent="0.25">
      <c r="A278" s="47"/>
      <c r="D278" s="47"/>
    </row>
    <row r="279" spans="1:4" x14ac:dyDescent="0.25">
      <c r="A279" s="47"/>
      <c r="D279" s="47"/>
    </row>
    <row r="280" spans="1:4" x14ac:dyDescent="0.25">
      <c r="A280" s="47"/>
      <c r="D280" s="47"/>
    </row>
    <row r="281" spans="1:4" x14ac:dyDescent="0.25">
      <c r="A281" s="47"/>
      <c r="D281" s="47"/>
    </row>
    <row r="282" spans="1:4" x14ac:dyDescent="0.25">
      <c r="A282" s="47"/>
      <c r="D282" s="47"/>
    </row>
    <row r="283" spans="1:4" x14ac:dyDescent="0.25">
      <c r="A283" s="47"/>
      <c r="D283" s="47"/>
    </row>
    <row r="284" spans="1:4" x14ac:dyDescent="0.25">
      <c r="A284" s="47"/>
      <c r="D284" s="47"/>
    </row>
    <row r="285" spans="1:4" x14ac:dyDescent="0.25">
      <c r="A285" s="47"/>
      <c r="D285" s="47"/>
    </row>
    <row r="286" spans="1:4" x14ac:dyDescent="0.25">
      <c r="A286" s="47"/>
      <c r="D286" s="47"/>
    </row>
    <row r="287" spans="1:4" x14ac:dyDescent="0.25">
      <c r="A287" s="47"/>
      <c r="D287" s="47"/>
    </row>
    <row r="288" spans="1:4" x14ac:dyDescent="0.25">
      <c r="A288" s="47"/>
      <c r="D288" s="47"/>
    </row>
    <row r="289" spans="1:4" x14ac:dyDescent="0.25">
      <c r="A289" s="47"/>
      <c r="D289" s="47"/>
    </row>
    <row r="290" spans="1:4" x14ac:dyDescent="0.25">
      <c r="A290" s="47"/>
      <c r="D290" s="47"/>
    </row>
    <row r="291" spans="1:4" x14ac:dyDescent="0.25">
      <c r="A291" s="47"/>
      <c r="D291" s="47"/>
    </row>
    <row r="292" spans="1:4" x14ac:dyDescent="0.25">
      <c r="A292" s="47"/>
      <c r="D292" s="47"/>
    </row>
    <row r="293" spans="1:4" x14ac:dyDescent="0.25">
      <c r="A293" s="47"/>
      <c r="D293" s="47"/>
    </row>
    <row r="294" spans="1:4" x14ac:dyDescent="0.25">
      <c r="A294" s="47"/>
      <c r="D294" s="47"/>
    </row>
    <row r="295" spans="1:4" x14ac:dyDescent="0.25">
      <c r="A295" s="47"/>
      <c r="D295" s="47"/>
    </row>
    <row r="296" spans="1:4" x14ac:dyDescent="0.25">
      <c r="A296" s="47"/>
      <c r="D296" s="47"/>
    </row>
    <row r="297" spans="1:4" x14ac:dyDescent="0.25">
      <c r="A297" s="47"/>
      <c r="D297" s="47"/>
    </row>
    <row r="298" spans="1:4" x14ac:dyDescent="0.25">
      <c r="A298" s="47"/>
      <c r="D298" s="47"/>
    </row>
    <row r="299" spans="1:4" x14ac:dyDescent="0.25">
      <c r="A299" s="47"/>
      <c r="D299" s="47"/>
    </row>
    <row r="300" spans="1:4" x14ac:dyDescent="0.25">
      <c r="A300" s="47"/>
      <c r="D300" s="47"/>
    </row>
    <row r="301" spans="1:4" x14ac:dyDescent="0.25">
      <c r="A301" s="47"/>
      <c r="D301" s="47"/>
    </row>
    <row r="302" spans="1:4" x14ac:dyDescent="0.25">
      <c r="A302" s="47"/>
      <c r="D302" s="47"/>
    </row>
    <row r="303" spans="1:4" x14ac:dyDescent="0.25">
      <c r="A303" s="47"/>
      <c r="D303" s="47"/>
    </row>
    <row r="304" spans="1:4" x14ac:dyDescent="0.25">
      <c r="A304" s="47"/>
      <c r="D304" s="47"/>
    </row>
    <row r="305" spans="1:4" x14ac:dyDescent="0.25">
      <c r="A305" s="47"/>
      <c r="D305" s="47"/>
    </row>
    <row r="306" spans="1:4" x14ac:dyDescent="0.25">
      <c r="A306" s="47"/>
      <c r="D306" s="47"/>
    </row>
    <row r="307" spans="1:4" x14ac:dyDescent="0.25">
      <c r="A307" s="47"/>
      <c r="D307" s="47"/>
    </row>
    <row r="308" spans="1:4" x14ac:dyDescent="0.25">
      <c r="A308" s="47"/>
      <c r="D308" s="47"/>
    </row>
    <row r="309" spans="1:4" x14ac:dyDescent="0.25">
      <c r="A309" s="47"/>
      <c r="D309" s="47"/>
    </row>
    <row r="310" spans="1:4" x14ac:dyDescent="0.25">
      <c r="A310" s="47"/>
      <c r="D310" s="47"/>
    </row>
    <row r="311" spans="1:4" x14ac:dyDescent="0.25">
      <c r="A311" s="47"/>
      <c r="D311" s="47"/>
    </row>
    <row r="312" spans="1:4" x14ac:dyDescent="0.25">
      <c r="A312" s="47"/>
      <c r="D312" s="47"/>
    </row>
    <row r="313" spans="1:4" x14ac:dyDescent="0.25">
      <c r="A313" s="47"/>
      <c r="D313" s="47"/>
    </row>
    <row r="314" spans="1:4" x14ac:dyDescent="0.25">
      <c r="A314" s="47"/>
      <c r="D314" s="47"/>
    </row>
    <row r="315" spans="1:4" x14ac:dyDescent="0.25">
      <c r="A315" s="47"/>
      <c r="D315" s="47"/>
    </row>
    <row r="316" spans="1:4" x14ac:dyDescent="0.25">
      <c r="A316" s="47"/>
      <c r="D316" s="47"/>
    </row>
    <row r="317" spans="1:4" x14ac:dyDescent="0.25">
      <c r="A317" s="47"/>
      <c r="D317" s="47"/>
    </row>
    <row r="318" spans="1:4" x14ac:dyDescent="0.25">
      <c r="A318" s="47"/>
      <c r="D318" s="47"/>
    </row>
    <row r="319" spans="1:4" x14ac:dyDescent="0.25">
      <c r="A319" s="47"/>
      <c r="D319" s="47"/>
    </row>
    <row r="320" spans="1:4" x14ac:dyDescent="0.25">
      <c r="A320" s="47"/>
      <c r="D320" s="47"/>
    </row>
    <row r="321" spans="1:4" x14ac:dyDescent="0.25">
      <c r="A321" s="47"/>
      <c r="D321" s="47"/>
    </row>
    <row r="322" spans="1:4" x14ac:dyDescent="0.25">
      <c r="A322" s="47"/>
      <c r="D322" s="47"/>
    </row>
    <row r="323" spans="1:4" x14ac:dyDescent="0.25">
      <c r="A323" s="47"/>
      <c r="D323" s="47"/>
    </row>
    <row r="324" spans="1:4" x14ac:dyDescent="0.25">
      <c r="A324" s="47"/>
      <c r="D324" s="47"/>
    </row>
    <row r="325" spans="1:4" x14ac:dyDescent="0.25">
      <c r="A325" s="47"/>
      <c r="D325" s="47"/>
    </row>
    <row r="326" spans="1:4" x14ac:dyDescent="0.25">
      <c r="A326" s="47"/>
      <c r="D326" s="47"/>
    </row>
    <row r="327" spans="1:4" x14ac:dyDescent="0.25">
      <c r="A327" s="47"/>
      <c r="D327" s="47"/>
    </row>
    <row r="328" spans="1:4" x14ac:dyDescent="0.25">
      <c r="A328" s="47"/>
      <c r="D328" s="47"/>
    </row>
    <row r="329" spans="1:4" x14ac:dyDescent="0.25">
      <c r="A329" s="47"/>
      <c r="D329" s="47"/>
    </row>
    <row r="330" spans="1:4" x14ac:dyDescent="0.25">
      <c r="A330" s="47"/>
      <c r="D330" s="47"/>
    </row>
    <row r="331" spans="1:4" x14ac:dyDescent="0.25">
      <c r="A331" s="47"/>
      <c r="D331" s="47"/>
    </row>
    <row r="332" spans="1:4" x14ac:dyDescent="0.25">
      <c r="A332" s="47"/>
      <c r="D332" s="47"/>
    </row>
    <row r="333" spans="1:4" x14ac:dyDescent="0.25">
      <c r="A333" s="47"/>
      <c r="D333" s="47"/>
    </row>
    <row r="334" spans="1:4" x14ac:dyDescent="0.25">
      <c r="A334" s="47"/>
      <c r="D334" s="47"/>
    </row>
    <row r="335" spans="1:4" x14ac:dyDescent="0.25">
      <c r="A335" s="47"/>
      <c r="D335" s="47"/>
    </row>
    <row r="336" spans="1:4" x14ac:dyDescent="0.25">
      <c r="A336" s="47"/>
      <c r="D336" s="47"/>
    </row>
    <row r="337" spans="1:4" x14ac:dyDescent="0.25">
      <c r="A337" s="47"/>
      <c r="D337" s="47"/>
    </row>
    <row r="338" spans="1:4" x14ac:dyDescent="0.25">
      <c r="A338" s="47"/>
      <c r="D338" s="47"/>
    </row>
    <row r="339" spans="1:4" x14ac:dyDescent="0.25">
      <c r="A339" s="47"/>
      <c r="D339" s="47"/>
    </row>
    <row r="340" spans="1:4" x14ac:dyDescent="0.25">
      <c r="A340" s="47"/>
      <c r="D340" s="47"/>
    </row>
    <row r="341" spans="1:4" x14ac:dyDescent="0.25">
      <c r="A341" s="47"/>
      <c r="D341" s="47"/>
    </row>
    <row r="342" spans="1:4" x14ac:dyDescent="0.25">
      <c r="A342" s="47"/>
      <c r="D342" s="47"/>
    </row>
    <row r="343" spans="1:4" x14ac:dyDescent="0.25">
      <c r="A343" s="47"/>
      <c r="D343" s="47"/>
    </row>
    <row r="344" spans="1:4" x14ac:dyDescent="0.25">
      <c r="A344" s="47"/>
      <c r="D344" s="47"/>
    </row>
    <row r="345" spans="1:4" x14ac:dyDescent="0.25">
      <c r="A345" s="47"/>
      <c r="D345" s="47"/>
    </row>
    <row r="346" spans="1:4" x14ac:dyDescent="0.25">
      <c r="A346" s="47"/>
      <c r="D346" s="47"/>
    </row>
    <row r="347" spans="1:4" x14ac:dyDescent="0.25">
      <c r="A347" s="47"/>
      <c r="D347" s="47"/>
    </row>
    <row r="348" spans="1:4" x14ac:dyDescent="0.25">
      <c r="A348" s="47"/>
      <c r="D348" s="47"/>
    </row>
    <row r="349" spans="1:4" x14ac:dyDescent="0.25">
      <c r="A349" s="47"/>
      <c r="D349" s="47"/>
    </row>
    <row r="350" spans="1:4" x14ac:dyDescent="0.25">
      <c r="A350" s="47"/>
      <c r="D350" s="47"/>
    </row>
    <row r="351" spans="1:4" x14ac:dyDescent="0.25">
      <c r="A351" s="47"/>
      <c r="D351" s="47"/>
    </row>
    <row r="352" spans="1:4" x14ac:dyDescent="0.25">
      <c r="A352" s="47"/>
      <c r="D352" s="47"/>
    </row>
    <row r="353" spans="1:4" x14ac:dyDescent="0.25">
      <c r="A353" s="47"/>
      <c r="D353" s="47"/>
    </row>
    <row r="354" spans="1:4" x14ac:dyDescent="0.25">
      <c r="A354" s="47"/>
      <c r="D354" s="47"/>
    </row>
    <row r="355" spans="1:4" x14ac:dyDescent="0.25">
      <c r="A355" s="47"/>
      <c r="D355" s="47"/>
    </row>
    <row r="356" spans="1:4" x14ac:dyDescent="0.25">
      <c r="A356" s="47"/>
      <c r="D356" s="47"/>
    </row>
    <row r="357" spans="1:4" x14ac:dyDescent="0.25">
      <c r="A357" s="47"/>
      <c r="D357" s="47"/>
    </row>
    <row r="358" spans="1:4" x14ac:dyDescent="0.25">
      <c r="A358" s="47"/>
      <c r="D358" s="47"/>
    </row>
    <row r="359" spans="1:4" x14ac:dyDescent="0.25">
      <c r="A359" s="47"/>
      <c r="D359" s="47"/>
    </row>
    <row r="360" spans="1:4" x14ac:dyDescent="0.25">
      <c r="A360" s="47"/>
      <c r="D360" s="47"/>
    </row>
    <row r="361" spans="1:4" x14ac:dyDescent="0.25">
      <c r="A361" s="47"/>
      <c r="D361" s="47"/>
    </row>
    <row r="362" spans="1:4" x14ac:dyDescent="0.25">
      <c r="A362" s="47"/>
      <c r="D362" s="47"/>
    </row>
    <row r="363" spans="1:4" x14ac:dyDescent="0.25">
      <c r="A363" s="47"/>
      <c r="D363" s="47"/>
    </row>
    <row r="364" spans="1:4" x14ac:dyDescent="0.25">
      <c r="A364" s="47"/>
      <c r="D364" s="47"/>
    </row>
    <row r="365" spans="1:4" x14ac:dyDescent="0.25">
      <c r="A365" s="47"/>
      <c r="D365" s="47"/>
    </row>
    <row r="366" spans="1:4" x14ac:dyDescent="0.25">
      <c r="A366" s="47"/>
      <c r="D366" s="47"/>
    </row>
    <row r="367" spans="1:4" x14ac:dyDescent="0.25">
      <c r="A367" s="47"/>
      <c r="D367" s="47"/>
    </row>
    <row r="368" spans="1:4" x14ac:dyDescent="0.25">
      <c r="A368" s="47"/>
      <c r="D368" s="47"/>
    </row>
    <row r="369" spans="1:4" x14ac:dyDescent="0.25">
      <c r="A369" s="47"/>
      <c r="D369" s="47"/>
    </row>
    <row r="370" spans="1:4" x14ac:dyDescent="0.25">
      <c r="A370" s="47"/>
      <c r="D370" s="47"/>
    </row>
    <row r="371" spans="1:4" x14ac:dyDescent="0.25">
      <c r="A371" s="47"/>
      <c r="D371" s="47"/>
    </row>
    <row r="372" spans="1:4" x14ac:dyDescent="0.25">
      <c r="A372" s="47"/>
      <c r="D372" s="47"/>
    </row>
    <row r="373" spans="1:4" x14ac:dyDescent="0.25">
      <c r="A373" s="47"/>
      <c r="D373" s="47"/>
    </row>
    <row r="374" spans="1:4" x14ac:dyDescent="0.25">
      <c r="A374" s="47"/>
      <c r="D374" s="47"/>
    </row>
    <row r="375" spans="1:4" x14ac:dyDescent="0.25">
      <c r="A375" s="47"/>
      <c r="D375" s="47"/>
    </row>
    <row r="376" spans="1:4" x14ac:dyDescent="0.25">
      <c r="A376" s="47"/>
      <c r="D376" s="47"/>
    </row>
    <row r="377" spans="1:4" x14ac:dyDescent="0.25">
      <c r="A377" s="47"/>
      <c r="D377" s="47"/>
    </row>
    <row r="378" spans="1:4" x14ac:dyDescent="0.25">
      <c r="A378" s="47"/>
      <c r="D378" s="47"/>
    </row>
    <row r="379" spans="1:4" x14ac:dyDescent="0.25">
      <c r="A379" s="47"/>
      <c r="D379" s="47"/>
    </row>
    <row r="380" spans="1:4" x14ac:dyDescent="0.25">
      <c r="A380" s="47"/>
      <c r="D380" s="47"/>
    </row>
    <row r="381" spans="1:4" x14ac:dyDescent="0.25">
      <c r="A381" s="47"/>
      <c r="D381" s="47"/>
    </row>
    <row r="382" spans="1:4" x14ac:dyDescent="0.25">
      <c r="A382" s="47"/>
      <c r="D382" s="47"/>
    </row>
    <row r="383" spans="1:4" x14ac:dyDescent="0.25">
      <c r="A383" s="47"/>
      <c r="D383" s="47"/>
    </row>
    <row r="384" spans="1:4" x14ac:dyDescent="0.25">
      <c r="A384" s="47"/>
      <c r="D384" s="47"/>
    </row>
    <row r="385" spans="1:4" x14ac:dyDescent="0.25">
      <c r="A385" s="47"/>
      <c r="D385" s="47"/>
    </row>
    <row r="386" spans="1:4" x14ac:dyDescent="0.25">
      <c r="A386" s="47"/>
      <c r="D386" s="47"/>
    </row>
    <row r="387" spans="1:4" x14ac:dyDescent="0.25">
      <c r="A387" s="47"/>
      <c r="D387" s="47"/>
    </row>
    <row r="388" spans="1:4" x14ac:dyDescent="0.25">
      <c r="A388" s="47"/>
      <c r="D388" s="47"/>
    </row>
    <row r="389" spans="1:4" x14ac:dyDescent="0.25">
      <c r="A389" s="47"/>
      <c r="D389" s="47"/>
    </row>
    <row r="390" spans="1:4" x14ac:dyDescent="0.25">
      <c r="A390" s="47"/>
      <c r="D390" s="47"/>
    </row>
    <row r="391" spans="1:4" x14ac:dyDescent="0.25">
      <c r="A391" s="47"/>
      <c r="D391" s="47"/>
    </row>
    <row r="392" spans="1:4" x14ac:dyDescent="0.25">
      <c r="A392" s="47"/>
      <c r="D392" s="47"/>
    </row>
    <row r="393" spans="1:4" x14ac:dyDescent="0.25">
      <c r="A393" s="47"/>
      <c r="D393" s="47"/>
    </row>
    <row r="394" spans="1:4" x14ac:dyDescent="0.25">
      <c r="A394" s="47"/>
      <c r="D394" s="47"/>
    </row>
    <row r="395" spans="1:4" x14ac:dyDescent="0.25">
      <c r="A395" s="47"/>
      <c r="D395" s="47"/>
    </row>
    <row r="396" spans="1:4" x14ac:dyDescent="0.25">
      <c r="A396" s="47"/>
      <c r="D396" s="47"/>
    </row>
    <row r="397" spans="1:4" x14ac:dyDescent="0.25">
      <c r="A397" s="47"/>
      <c r="D397" s="47"/>
    </row>
    <row r="398" spans="1:4" x14ac:dyDescent="0.25">
      <c r="A398" s="47"/>
      <c r="D398" s="47"/>
    </row>
    <row r="399" spans="1:4" x14ac:dyDescent="0.25">
      <c r="A399" s="47"/>
      <c r="D399" s="47"/>
    </row>
    <row r="400" spans="1:4" x14ac:dyDescent="0.25">
      <c r="A400" s="47"/>
      <c r="D400" s="47"/>
    </row>
    <row r="401" spans="1:4" x14ac:dyDescent="0.25">
      <c r="A401" s="47"/>
      <c r="D401" s="47"/>
    </row>
    <row r="402" spans="1:4" x14ac:dyDescent="0.25">
      <c r="A402" s="47"/>
      <c r="D402" s="47"/>
    </row>
    <row r="403" spans="1:4" x14ac:dyDescent="0.25">
      <c r="A403" s="47"/>
      <c r="D403" s="47"/>
    </row>
    <row r="404" spans="1:4" x14ac:dyDescent="0.25">
      <c r="A404" s="47"/>
      <c r="D404" s="47"/>
    </row>
    <row r="405" spans="1:4" x14ac:dyDescent="0.25">
      <c r="A405" s="47"/>
      <c r="D405" s="47"/>
    </row>
    <row r="406" spans="1:4" x14ac:dyDescent="0.25">
      <c r="A406" s="47"/>
      <c r="D406" s="47"/>
    </row>
    <row r="407" spans="1:4" x14ac:dyDescent="0.25">
      <c r="A407" s="47"/>
      <c r="D407" s="47"/>
    </row>
    <row r="408" spans="1:4" x14ac:dyDescent="0.25">
      <c r="A408" s="47"/>
      <c r="D408" s="47"/>
    </row>
    <row r="409" spans="1:4" x14ac:dyDescent="0.25">
      <c r="A409" s="47"/>
      <c r="D409" s="47"/>
    </row>
    <row r="410" spans="1:4" x14ac:dyDescent="0.25">
      <c r="A410" s="47"/>
      <c r="D410" s="47"/>
    </row>
    <row r="411" spans="1:4" x14ac:dyDescent="0.25">
      <c r="A411" s="47"/>
      <c r="D411" s="47"/>
    </row>
    <row r="412" spans="1:4" x14ac:dyDescent="0.25">
      <c r="A412" s="47"/>
      <c r="D412" s="47"/>
    </row>
    <row r="413" spans="1:4" x14ac:dyDescent="0.25">
      <c r="A413" s="47"/>
      <c r="D413" s="47"/>
    </row>
    <row r="414" spans="1:4" x14ac:dyDescent="0.25">
      <c r="A414" s="47"/>
      <c r="D414" s="47"/>
    </row>
    <row r="415" spans="1:4" x14ac:dyDescent="0.25">
      <c r="A415" s="47"/>
      <c r="D415" s="47"/>
    </row>
    <row r="416" spans="1:4" x14ac:dyDescent="0.25">
      <c r="A416" s="47"/>
      <c r="D416" s="47"/>
    </row>
    <row r="417" spans="1:4" x14ac:dyDescent="0.25">
      <c r="A417" s="47"/>
      <c r="D417" s="47"/>
    </row>
    <row r="418" spans="1:4" x14ac:dyDescent="0.25">
      <c r="A418" s="47"/>
      <c r="D418" s="47"/>
    </row>
    <row r="419" spans="1:4" x14ac:dyDescent="0.25">
      <c r="A419" s="47"/>
      <c r="D419" s="47"/>
    </row>
    <row r="420" spans="1:4" x14ac:dyDescent="0.25">
      <c r="A420" s="47"/>
      <c r="D420" s="47"/>
    </row>
    <row r="421" spans="1:4" x14ac:dyDescent="0.25">
      <c r="A421" s="47"/>
      <c r="D421" s="47"/>
    </row>
    <row r="422" spans="1:4" x14ac:dyDescent="0.25">
      <c r="A422" s="47"/>
      <c r="D422" s="47"/>
    </row>
    <row r="423" spans="1:4" x14ac:dyDescent="0.25">
      <c r="A423" s="47"/>
      <c r="D423" s="47"/>
    </row>
    <row r="424" spans="1:4" x14ac:dyDescent="0.25">
      <c r="A424" s="47"/>
      <c r="D424" s="47"/>
    </row>
    <row r="425" spans="1:4" x14ac:dyDescent="0.25">
      <c r="A425" s="47"/>
      <c r="D425" s="47"/>
    </row>
    <row r="426" spans="1:4" x14ac:dyDescent="0.25">
      <c r="A426" s="47"/>
      <c r="D426" s="47"/>
    </row>
    <row r="427" spans="1:4" x14ac:dyDescent="0.25">
      <c r="A427" s="47"/>
      <c r="D427" s="47"/>
    </row>
    <row r="428" spans="1:4" x14ac:dyDescent="0.25">
      <c r="A428" s="47"/>
      <c r="D428" s="47"/>
    </row>
    <row r="429" spans="1:4" x14ac:dyDescent="0.25">
      <c r="A429" s="47"/>
      <c r="D429" s="47"/>
    </row>
    <row r="430" spans="1:4" x14ac:dyDescent="0.25">
      <c r="A430" s="47"/>
      <c r="D430" s="47"/>
    </row>
    <row r="431" spans="1:4" x14ac:dyDescent="0.25">
      <c r="A431" s="47"/>
      <c r="D431" s="47"/>
    </row>
    <row r="432" spans="1:4" x14ac:dyDescent="0.25">
      <c r="A432" s="47"/>
      <c r="D432" s="47"/>
    </row>
    <row r="433" spans="1:4" x14ac:dyDescent="0.25">
      <c r="A433" s="47"/>
      <c r="D433" s="47"/>
    </row>
    <row r="434" spans="1:4" x14ac:dyDescent="0.25">
      <c r="A434" s="47"/>
      <c r="D434" s="47"/>
    </row>
    <row r="435" spans="1:4" x14ac:dyDescent="0.25">
      <c r="A435" s="47"/>
      <c r="D435" s="47"/>
    </row>
    <row r="436" spans="1:4" x14ac:dyDescent="0.25">
      <c r="A436" s="47"/>
      <c r="D436" s="47"/>
    </row>
    <row r="437" spans="1:4" x14ac:dyDescent="0.25">
      <c r="A437" s="47"/>
      <c r="D437" s="47"/>
    </row>
    <row r="438" spans="1:4" x14ac:dyDescent="0.25">
      <c r="A438" s="47"/>
      <c r="D438" s="47"/>
    </row>
    <row r="439" spans="1:4" x14ac:dyDescent="0.25">
      <c r="A439" s="47"/>
      <c r="D439" s="47"/>
    </row>
    <row r="440" spans="1:4" x14ac:dyDescent="0.25">
      <c r="A440" s="47"/>
      <c r="D440" s="47"/>
    </row>
    <row r="441" spans="1:4" x14ac:dyDescent="0.25">
      <c r="A441" s="47"/>
      <c r="D441" s="47"/>
    </row>
    <row r="442" spans="1:4" x14ac:dyDescent="0.25">
      <c r="A442" s="47"/>
      <c r="D442" s="47"/>
    </row>
    <row r="443" spans="1:4" x14ac:dyDescent="0.25">
      <c r="A443" s="47"/>
      <c r="D443" s="47"/>
    </row>
    <row r="444" spans="1:4" x14ac:dyDescent="0.25">
      <c r="A444" s="47"/>
      <c r="D444" s="47"/>
    </row>
    <row r="445" spans="1:4" x14ac:dyDescent="0.25">
      <c r="A445" s="47"/>
      <c r="D445" s="47"/>
    </row>
    <row r="446" spans="1:4" x14ac:dyDescent="0.25">
      <c r="A446" s="47"/>
      <c r="D446" s="47"/>
    </row>
    <row r="447" spans="1:4" x14ac:dyDescent="0.25">
      <c r="A447" s="47"/>
      <c r="D447" s="47"/>
    </row>
    <row r="448" spans="1:4" x14ac:dyDescent="0.25">
      <c r="A448" s="47"/>
      <c r="D448" s="47"/>
    </row>
    <row r="449" spans="1:4" x14ac:dyDescent="0.25">
      <c r="A449" s="47"/>
      <c r="D449" s="47"/>
    </row>
    <row r="450" spans="1:4" x14ac:dyDescent="0.25">
      <c r="A450" s="47"/>
      <c r="D450" s="47"/>
    </row>
    <row r="451" spans="1:4" x14ac:dyDescent="0.25">
      <c r="A451" s="47"/>
      <c r="D451" s="47"/>
    </row>
    <row r="452" spans="1:4" x14ac:dyDescent="0.25">
      <c r="A452" s="47"/>
      <c r="D452" s="47"/>
    </row>
    <row r="453" spans="1:4" x14ac:dyDescent="0.25">
      <c r="A453" s="47"/>
      <c r="D453" s="47"/>
    </row>
    <row r="454" spans="1:4" x14ac:dyDescent="0.25">
      <c r="A454" s="47"/>
      <c r="D454" s="47"/>
    </row>
    <row r="455" spans="1:4" x14ac:dyDescent="0.25">
      <c r="A455" s="47"/>
      <c r="D455" s="47"/>
    </row>
    <row r="456" spans="1:4" x14ac:dyDescent="0.25">
      <c r="A456" s="47"/>
      <c r="D456" s="47"/>
    </row>
    <row r="457" spans="1:4" x14ac:dyDescent="0.25">
      <c r="A457" s="47"/>
      <c r="D457" s="47"/>
    </row>
    <row r="458" spans="1:4" x14ac:dyDescent="0.25">
      <c r="A458" s="47"/>
      <c r="D458" s="47"/>
    </row>
    <row r="459" spans="1:4" x14ac:dyDescent="0.25">
      <c r="A459" s="47"/>
      <c r="D459" s="47"/>
    </row>
    <row r="460" spans="1:4" x14ac:dyDescent="0.25">
      <c r="A460" s="47"/>
      <c r="D460" s="47"/>
    </row>
    <row r="461" spans="1:4" x14ac:dyDescent="0.25">
      <c r="A461" s="47"/>
      <c r="D461" s="47"/>
    </row>
    <row r="462" spans="1:4" x14ac:dyDescent="0.25">
      <c r="A462" s="47"/>
      <c r="D462" s="47"/>
    </row>
    <row r="463" spans="1:4" x14ac:dyDescent="0.25">
      <c r="A463" s="47"/>
      <c r="D463" s="47"/>
    </row>
    <row r="464" spans="1:4" x14ac:dyDescent="0.25">
      <c r="A464" s="47"/>
      <c r="D464" s="47"/>
    </row>
    <row r="465" spans="1:4" x14ac:dyDescent="0.25">
      <c r="A465" s="47"/>
      <c r="D465" s="47"/>
    </row>
    <row r="466" spans="1:4" x14ac:dyDescent="0.25">
      <c r="A466" s="47"/>
      <c r="D466" s="47"/>
    </row>
    <row r="467" spans="1:4" x14ac:dyDescent="0.25">
      <c r="A467" s="47"/>
      <c r="D467" s="47"/>
    </row>
    <row r="468" spans="1:4" x14ac:dyDescent="0.25">
      <c r="A468" s="47"/>
      <c r="D468" s="47"/>
    </row>
    <row r="469" spans="1:4" x14ac:dyDescent="0.25">
      <c r="A469" s="47"/>
      <c r="D469" s="47"/>
    </row>
    <row r="470" spans="1:4" x14ac:dyDescent="0.25">
      <c r="A470" s="47"/>
      <c r="D470" s="47"/>
    </row>
  </sheetData>
  <mergeCells count="5">
    <mergeCell ref="D1:J1"/>
    <mergeCell ref="D2:J2"/>
    <mergeCell ref="D3:J3"/>
    <mergeCell ref="D4:J4"/>
    <mergeCell ref="A5:J5"/>
  </mergeCells>
  <pageMargins left="0.70866141732283472" right="0.62992125984251968" top="0.55118110236220474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2020-03-20T13:14:54Z</dcterms:modified>
</cp:coreProperties>
</file>