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/>
  </bookViews>
  <sheets>
    <sheet name=" 2019 год" sheetId="6" r:id="rId1"/>
  </sheets>
  <definedNames>
    <definedName name="_xlnm.Print_Titles" localSheetId="0">' 2019 год'!$5:$5</definedName>
  </definedNames>
  <calcPr calcId="145621"/>
</workbook>
</file>

<file path=xl/calcChain.xml><?xml version="1.0" encoding="utf-8"?>
<calcChain xmlns="http://schemas.openxmlformats.org/spreadsheetml/2006/main">
  <c r="G103" i="6" l="1"/>
  <c r="F105" i="6"/>
  <c r="D104" i="6"/>
  <c r="F104" i="6" s="1"/>
  <c r="E104" i="6"/>
  <c r="C104" i="6"/>
  <c r="G96" i="6"/>
  <c r="F96" i="6"/>
  <c r="D95" i="6"/>
  <c r="E95" i="6"/>
  <c r="C95" i="6"/>
  <c r="G95" i="6" s="1"/>
  <c r="E63" i="6"/>
  <c r="G64" i="6"/>
  <c r="F64" i="6"/>
  <c r="D63" i="6"/>
  <c r="D62" i="6" s="1"/>
  <c r="C63" i="6"/>
  <c r="C62" i="6" s="1"/>
  <c r="G63" i="6" l="1"/>
  <c r="F95" i="6"/>
  <c r="E62" i="6"/>
  <c r="F63" i="6"/>
  <c r="D37" i="6" l="1"/>
  <c r="D36" i="6" s="1"/>
  <c r="D22" i="6"/>
  <c r="E22" i="6"/>
  <c r="C10" i="6"/>
  <c r="D28" i="6" l="1"/>
  <c r="E28" i="6"/>
  <c r="D25" i="6"/>
  <c r="E25" i="6"/>
  <c r="D16" i="6"/>
  <c r="E16" i="6"/>
  <c r="D10" i="6"/>
  <c r="E10" i="6"/>
  <c r="F103" i="6"/>
  <c r="D98" i="6" l="1"/>
  <c r="D97" i="6" s="1"/>
  <c r="G76" i="6"/>
  <c r="F76" i="6"/>
  <c r="E75" i="6"/>
  <c r="G75" i="6" s="1"/>
  <c r="D75" i="6"/>
  <c r="E53" i="6"/>
  <c r="F75" i="6" l="1"/>
  <c r="G99" i="6"/>
  <c r="G100" i="6"/>
  <c r="G101" i="6"/>
  <c r="G102" i="6"/>
  <c r="F99" i="6"/>
  <c r="F100" i="6"/>
  <c r="F101" i="6"/>
  <c r="F102" i="6"/>
  <c r="E98" i="6"/>
  <c r="E97" i="6" s="1"/>
  <c r="C98" i="6"/>
  <c r="C97" i="6" s="1"/>
  <c r="G11" i="6"/>
  <c r="G12" i="6"/>
  <c r="G13" i="6"/>
  <c r="G14" i="6"/>
  <c r="G17" i="6"/>
  <c r="G18" i="6"/>
  <c r="G19" i="6"/>
  <c r="G20" i="6"/>
  <c r="G23" i="6"/>
  <c r="G24" i="6"/>
  <c r="G26" i="6"/>
  <c r="G27" i="6"/>
  <c r="G29" i="6"/>
  <c r="G32" i="6"/>
  <c r="G35" i="6"/>
  <c r="G38" i="6"/>
  <c r="G41" i="6"/>
  <c r="G42" i="6"/>
  <c r="G45" i="6"/>
  <c r="G46" i="6"/>
  <c r="G48" i="6"/>
  <c r="G51" i="6"/>
  <c r="G54" i="6"/>
  <c r="G57" i="6"/>
  <c r="G58" i="6"/>
  <c r="G59" i="6"/>
  <c r="G60" i="6"/>
  <c r="G66" i="6"/>
  <c r="G69" i="6"/>
  <c r="G70" i="6"/>
  <c r="G73" i="6"/>
  <c r="G74" i="6"/>
  <c r="G79" i="6"/>
  <c r="G80" i="6"/>
  <c r="G81" i="6"/>
  <c r="G83" i="6"/>
  <c r="G86" i="6"/>
  <c r="G88" i="6"/>
  <c r="G89" i="6"/>
  <c r="G91" i="6"/>
  <c r="G92" i="6"/>
  <c r="G94" i="6"/>
  <c r="F11" i="6"/>
  <c r="F12" i="6"/>
  <c r="F13" i="6"/>
  <c r="F14" i="6"/>
  <c r="F17" i="6"/>
  <c r="F18" i="6"/>
  <c r="F19" i="6"/>
  <c r="F20" i="6"/>
  <c r="F23" i="6"/>
  <c r="F24" i="6"/>
  <c r="F26" i="6"/>
  <c r="F27" i="6"/>
  <c r="F29" i="6"/>
  <c r="F32" i="6"/>
  <c r="F35" i="6"/>
  <c r="F38" i="6"/>
  <c r="F41" i="6"/>
  <c r="F42" i="6"/>
  <c r="F45" i="6"/>
  <c r="F46" i="6"/>
  <c r="F48" i="6"/>
  <c r="F51" i="6"/>
  <c r="F54" i="6"/>
  <c r="F57" i="6"/>
  <c r="F58" i="6"/>
  <c r="F59" i="6"/>
  <c r="F60" i="6"/>
  <c r="F66" i="6"/>
  <c r="F69" i="6"/>
  <c r="F70" i="6"/>
  <c r="F73" i="6"/>
  <c r="F74" i="6"/>
  <c r="F79" i="6"/>
  <c r="F80" i="6"/>
  <c r="F81" i="6"/>
  <c r="F83" i="6"/>
  <c r="F86" i="6"/>
  <c r="F88" i="6"/>
  <c r="F89" i="6"/>
  <c r="F91" i="6"/>
  <c r="F92" i="6"/>
  <c r="F94" i="6"/>
  <c r="D68" i="6"/>
  <c r="D53" i="6"/>
  <c r="D82" i="6"/>
  <c r="C90" i="6"/>
  <c r="D90" i="6"/>
  <c r="G97" i="6" l="1"/>
  <c r="F98" i="6"/>
  <c r="F97" i="6"/>
  <c r="G98" i="6"/>
  <c r="C93" i="6"/>
  <c r="C87" i="6"/>
  <c r="C78" i="6"/>
  <c r="C72" i="6"/>
  <c r="C71" i="6" s="1"/>
  <c r="C67" i="6" s="1"/>
  <c r="C65" i="6"/>
  <c r="C61" i="6"/>
  <c r="C56" i="6"/>
  <c r="C55" i="6" s="1"/>
  <c r="C53" i="6"/>
  <c r="C52" i="6" s="1"/>
  <c r="C50" i="6"/>
  <c r="C49" i="6" s="1"/>
  <c r="C47" i="6"/>
  <c r="C44" i="6"/>
  <c r="C34" i="6"/>
  <c r="C33" i="6" s="1"/>
  <c r="C31" i="6"/>
  <c r="C30" i="6" s="1"/>
  <c r="C28" i="6"/>
  <c r="C25" i="6"/>
  <c r="C22" i="6"/>
  <c r="C16" i="6"/>
  <c r="C15" i="6" s="1"/>
  <c r="C9" i="6"/>
  <c r="E93" i="6"/>
  <c r="D93" i="6"/>
  <c r="E90" i="6"/>
  <c r="E87" i="6"/>
  <c r="D87" i="6"/>
  <c r="E85" i="6"/>
  <c r="E82" i="6"/>
  <c r="E78" i="6"/>
  <c r="D78" i="6"/>
  <c r="E72" i="6"/>
  <c r="E71" i="6" s="1"/>
  <c r="D72" i="6"/>
  <c r="E68" i="6"/>
  <c r="E65" i="6"/>
  <c r="D65" i="6"/>
  <c r="D61" i="6"/>
  <c r="E56" i="6"/>
  <c r="E55" i="6" s="1"/>
  <c r="D56" i="6"/>
  <c r="D55" i="6" s="1"/>
  <c r="E50" i="6"/>
  <c r="E49" i="6" s="1"/>
  <c r="D50" i="6"/>
  <c r="D49" i="6" s="1"/>
  <c r="E47" i="6"/>
  <c r="D47" i="6"/>
  <c r="E44" i="6"/>
  <c r="D44" i="6"/>
  <c r="E37" i="6"/>
  <c r="E34" i="6"/>
  <c r="D34" i="6"/>
  <c r="D33" i="6" s="1"/>
  <c r="E31" i="6"/>
  <c r="E30" i="6" s="1"/>
  <c r="D31" i="6"/>
  <c r="D30" i="6" s="1"/>
  <c r="D15" i="6"/>
  <c r="D9" i="6"/>
  <c r="D71" i="6" l="1"/>
  <c r="D67" i="6" s="1"/>
  <c r="D21" i="6"/>
  <c r="D8" i="6" s="1"/>
  <c r="G34" i="6"/>
  <c r="F34" i="6"/>
  <c r="E84" i="6"/>
  <c r="F85" i="6"/>
  <c r="G85" i="6"/>
  <c r="D77" i="6"/>
  <c r="G78" i="6"/>
  <c r="F78" i="6"/>
  <c r="G87" i="6"/>
  <c r="F87" i="6"/>
  <c r="C77" i="6"/>
  <c r="G82" i="6"/>
  <c r="F82" i="6"/>
  <c r="G93" i="6"/>
  <c r="F93" i="6"/>
  <c r="G62" i="6"/>
  <c r="F62" i="6"/>
  <c r="E61" i="6"/>
  <c r="G65" i="6"/>
  <c r="F65" i="6"/>
  <c r="F55" i="6"/>
  <c r="G55" i="6"/>
  <c r="G56" i="6"/>
  <c r="F56" i="6"/>
  <c r="E43" i="6"/>
  <c r="F47" i="6"/>
  <c r="G47" i="6"/>
  <c r="F31" i="6"/>
  <c r="G31" i="6"/>
  <c r="G30" i="6"/>
  <c r="F30" i="6"/>
  <c r="G28" i="6"/>
  <c r="F28" i="6"/>
  <c r="F25" i="6"/>
  <c r="G25" i="6"/>
  <c r="E15" i="6"/>
  <c r="G16" i="6"/>
  <c r="F16" i="6"/>
  <c r="F10" i="6"/>
  <c r="G10" i="6"/>
  <c r="E21" i="6"/>
  <c r="G22" i="6"/>
  <c r="F22" i="6"/>
  <c r="G50" i="6"/>
  <c r="F50" i="6"/>
  <c r="E52" i="6"/>
  <c r="G53" i="6"/>
  <c r="F53" i="6"/>
  <c r="F68" i="6"/>
  <c r="G90" i="6"/>
  <c r="F90" i="6"/>
  <c r="E36" i="6"/>
  <c r="E33" i="6" s="1"/>
  <c r="G37" i="6"/>
  <c r="F37" i="6"/>
  <c r="G44" i="6"/>
  <c r="F44" i="6"/>
  <c r="G49" i="6"/>
  <c r="F49" i="6"/>
  <c r="E67" i="6"/>
  <c r="G72" i="6"/>
  <c r="F72" i="6"/>
  <c r="D43" i="6"/>
  <c r="D52" i="6"/>
  <c r="C43" i="6"/>
  <c r="C40" i="6" s="1"/>
  <c r="C21" i="6"/>
  <c r="C8" i="6" s="1"/>
  <c r="E9" i="6"/>
  <c r="E8" i="6" l="1"/>
  <c r="C39" i="6"/>
  <c r="C7" i="6" s="1"/>
  <c r="C106" i="6" s="1"/>
  <c r="D2" i="6"/>
  <c r="F43" i="6"/>
  <c r="G84" i="6"/>
  <c r="F84" i="6"/>
  <c r="E77" i="6"/>
  <c r="G77" i="6" s="1"/>
  <c r="G61" i="6"/>
  <c r="F61" i="6"/>
  <c r="G43" i="6"/>
  <c r="E40" i="6"/>
  <c r="G15" i="6"/>
  <c r="F15" i="6"/>
  <c r="F9" i="6"/>
  <c r="G9" i="6"/>
  <c r="G33" i="6"/>
  <c r="F33" i="6"/>
  <c r="G71" i="6"/>
  <c r="F71" i="6"/>
  <c r="G52" i="6"/>
  <c r="F52" i="6"/>
  <c r="G21" i="6"/>
  <c r="F21" i="6"/>
  <c r="G67" i="6"/>
  <c r="F67" i="6"/>
  <c r="G36" i="6"/>
  <c r="F36" i="6"/>
  <c r="D40" i="6"/>
  <c r="E39" i="6" l="1"/>
  <c r="G40" i="6"/>
  <c r="F77" i="6"/>
  <c r="D3" i="6"/>
  <c r="D39" i="6"/>
  <c r="D7" i="6" s="1"/>
  <c r="D106" i="6" s="1"/>
  <c r="F40" i="6"/>
  <c r="G8" i="6"/>
  <c r="F8" i="6"/>
  <c r="G39" i="6" l="1"/>
  <c r="E7" i="6"/>
  <c r="E106" i="6" s="1"/>
  <c r="F106" i="6" s="1"/>
  <c r="F39" i="6"/>
  <c r="G7" i="6" l="1"/>
  <c r="G106" i="6"/>
  <c r="F7" i="6"/>
</calcChain>
</file>

<file path=xl/sharedStrings.xml><?xml version="1.0" encoding="utf-8"?>
<sst xmlns="http://schemas.openxmlformats.org/spreadsheetml/2006/main" count="237" uniqueCount="230">
  <si>
    <t>налог</t>
  </si>
  <si>
    <t>неналог</t>
  </si>
  <si>
    <t xml:space="preserve"> </t>
  </si>
  <si>
    <t>Код бюджетной классификации Российской Федерации</t>
  </si>
  <si>
    <t>Наименование доходов</t>
  </si>
  <si>
    <t>Причины отклонения от плана</t>
  </si>
  <si>
    <t xml:space="preserve">  1 00 00000 00 0000 000</t>
  </si>
  <si>
    <t xml:space="preserve"> НАЛОГОВЫЕ И НЕНАЛОГОВЫЕ ДОХОДЫ</t>
  </si>
  <si>
    <t xml:space="preserve"> 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</si>
  <si>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</si>
  <si>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</si>
  <si>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</si>
  <si>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</si>
  <si>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</si>
  <si>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 xml:space="preserve">  1 01 02020 01 0000 110</t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</si>
  <si>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</t>
  </si>
  <si>
    <t xml:space="preserve">  1 01 02030 01 0000 110</t>
  </si>
  <si>
    <t xml:space="preserve">Налог на доходы физических лиц с доходов, полученных  физическими  лицами в соответствии со статьей 228 Налогового Кодекса Российской Федерации </t>
  </si>
  <si>
    <t xml:space="preserve">  1 0102040 01 1000 110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</si>
  <si>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</si>
  <si>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 xml:space="preserve"> 1 03 00000 00 0000 000</t>
  </si>
  <si>
    <t xml:space="preserve"> Налоги на товары ( работы, услуги), реализуемые на территории Российской Федерации</t>
  </si>
  <si>
    <t xml:space="preserve"> 1 03 02000 01 0000 110</t>
  </si>
  <si>
    <t>Увеличение объемов реализации акцизов на нефтепродукты в целом по России</t>
  </si>
  <si>
    <t xml:space="preserve">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</si>
  <si>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</si>
  <si>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</si>
  <si>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</si>
  <si>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</si>
  <si>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</si>
  <si>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 xml:space="preserve">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</si>
  <si>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</si>
  <si>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1 05 00000 00 0000 000</t>
  </si>
  <si>
    <t>НАЛОГИ НА СОВОКУПНЫЙ ДОХОД</t>
  </si>
  <si>
    <t xml:space="preserve">  1 05 02000 02 0000 110</t>
  </si>
  <si>
    <t>Единый  налог на  вмененный  доход для  отдельных видов  деятельности</t>
  </si>
  <si>
    <t xml:space="preserve">  1 05 02010 02 0000 110</t>
  </si>
  <si>
    <t xml:space="preserve">  1 05 02020 02 0000 110</t>
  </si>
  <si>
    <t>Единый  налог на  вмененный  доход для  отдельных видов  деятельности (за налоговые периоды, истекшие до 1 января 2011 года)</t>
  </si>
  <si>
    <t xml:space="preserve">  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</si>
  <si>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</si>
  <si>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</si>
  <si>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</si>
  <si>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</si>
  <si>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</si>
  <si>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</si>
  <si>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</si>
  <si>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ГОСУДАРСТВЕННАЯ ПОШЛИНА,  СБОРЫ</t>
  </si>
  <si>
    <t>Увеличение количества обращений физических и юридических лиц для совершения юридически значимых действий</t>
  </si>
  <si>
    <t xml:space="preserve"> 1 08 03000 01 0000 110</t>
  </si>
  <si>
    <t>Государственная пошлина  по делам,  рассматриваемым в судах  общей  юрисдикции, мировыми судьями</t>
  </si>
  <si>
    <t xml:space="preserve">  1 08 03010 01 0000 110</t>
  </si>
  <si>
    <t>Государственная пошлина  по делам,  рассматриваемым в судах  общей  юрисдикции, мировыми судьями (за исключением Верховного Суда Российской Федерации)</t>
  </si>
  <si>
    <t>1 09 00000 00 0000 000</t>
  </si>
  <si>
    <t>ЗАДОЛЖЕННОСТЬ И ПЕРЕРАСЧЕТЫ ПО ОТМЕНЕННЫМ НАЛОГАМ, СБОРАМ И ИНЫМ ОБЯЗАТЕЛЬНЫМ ПЛАТЕЖАМ</t>
  </si>
  <si>
    <t>1 09 07000 00 0000 110</t>
  </si>
  <si>
    <t>Прочие налоги и сборы (по отмененным местным налогам и сборам)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</si>
  <si>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</si>
  <si>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</si>
  <si>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</si>
  <si>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 1 11 00000 00 0000 000</t>
  </si>
  <si>
    <t>ДОХОДЫ ОТ ИСПОЛЬЗОВАНИЯ  ИМУЩЕСТВА  НАХОДЯЩЕГОСЯ В ГОСУДАРСТВЕННОЙ И  МУНИЦИПАЛЬНОЙ СОБСТВЕННОСТИ</t>
  </si>
  <si>
    <t>Погашение задолженности прошлых лет арендных платежей отдельными плательщиками района и увеличение количества договоров аренды</t>
  </si>
  <si>
    <t xml:space="preserve">  1 11 03000 00 0000 120</t>
  </si>
  <si>
    <t>Проценты, полученные  от предоставления  бюджетных кредитов внутри страны</t>
  </si>
  <si>
    <t xml:space="preserve">  1 11 03050 05 0000 120</t>
  </si>
  <si>
    <t>Проценты, полученные  от предоставления  бюджетных кредитов внутри страны  за счет  средств  бюджетов  муниципальных районов</t>
  </si>
  <si>
    <t>1 11 05000 00 0000 120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</si>
  <si>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автономных учреждений, а  также  имущества государственных  и муниципальных  унитарных  предприятий, в том числе казенных)  </t>
  </si>
  <si>
    <t xml:space="preserve">  1 11 05010 00 0000 120</t>
  </si>
  <si>
    <t>Доходы, получаемые  в виде  арендной  платы за  земельные  участки,  государственная собственность  на которые  не разграничена, а также  средства от продажи  права на  заключение  договоров  аренды указанных  земельных  участков</t>
  </si>
  <si>
    <t>1 11 05013 13 0000 120</t>
  </si>
  <si>
    <t>1 11 05030 00 0000 120</t>
  </si>
  <si>
    <t xml:space="preserve">Доходы от сдачи  в аренду  имущества, находяшегося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 за исключением  имущества бюджетных и  автономных учреждений) </t>
  </si>
  <si>
    <t>1 11 05035 05 0000 120</t>
  </si>
  <si>
    <t>Доходы от сдачи  в аренду имущества,  находящегося в оперативном управлении органов управления муниципальных районов и созданных  ими  учреждений ( за  исключением имущества  муниципальных бюджетных и   автономных учреждений)</t>
  </si>
  <si>
    <t>1 11 09000 00 0000 120</t>
  </si>
  <si>
    <t>Прочие доходы  от использования  имущества и прав ,  находящихся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</si>
  <si>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1 11 09040  00 0000 120</t>
  </si>
  <si>
    <t>Прочие поступления  от использования  имущества,  находящегося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</si>
  <si>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1 11 09045  05  0000 120</t>
  </si>
  <si>
    <t>Прочие поступления  от использования  имущества,  находящегося в  собственности  муниципальных районов (за исключением  имущества  муниципальных бюджетных и  автономных учреждений, а также имущества 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</si>
  <si>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</si>
  <si>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</si>
  <si>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 xml:space="preserve">  1 12 01000 01 0000 120</t>
  </si>
  <si>
    <t>Плата за  негативное  воздействие  на окружающую среду</t>
  </si>
  <si>
    <t xml:space="preserve">  1 12 01010 01 0000 120</t>
  </si>
  <si>
    <t>Плата за выбросы загрязняющих веществ в атмосферный воздух стационарными объектами</t>
  </si>
  <si>
    <t xml:space="preserve">  1 12 01020 01 0000 120</t>
  </si>
  <si>
    <t>Плата за выбросы загрязняющих веществ передвижными объектами</t>
  </si>
  <si>
    <t xml:space="preserve">  1 12 01030 01 0000 120</t>
  </si>
  <si>
    <t>Плата за выбросы загрязняющих веществ в водные объекты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</si>
  <si>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</si>
  <si>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</si>
  <si>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</si>
  <si>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  компенсации затрат  государства</t>
  </si>
  <si>
    <t>1 13 02990 00 0000 130</t>
  </si>
  <si>
    <t>Прочие  доходы от   компенсации затрат  государства</t>
  </si>
  <si>
    <t xml:space="preserve">  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</si>
  <si>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</si>
  <si>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</si>
  <si>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 МАТЕРИАЛЬНЫХ И НЕМАТЕРИАЛЬНЫХ  АКТИВОВ</t>
  </si>
  <si>
    <t>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</si>
  <si>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</si>
  <si>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</si>
  <si>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</si>
  <si>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</si>
  <si>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</si>
  <si>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</si>
  <si>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 в государственной  и муниципальной собственности ( за исключением  земельных участков  автономных  учреждений, а  также  земельных  участков государственных и муниципальных  предпрятий, в том  числе казенных)</t>
  </si>
  <si>
    <t xml:space="preserve">  1 14 06010 00 0000 430</t>
  </si>
  <si>
    <t>Доходы  от продажи  земельных участков,  государственная  собственность  на которые  не разграничена</t>
  </si>
  <si>
    <t xml:space="preserve">  1 14 06013 13 0000 430</t>
  </si>
  <si>
    <t>1 16 00000 00 0000 000</t>
  </si>
  <si>
    <t>ШТРАФЫ. САНКЦИИ. ВОЗМЕЩЕНИЕ УЩЕРБА</t>
  </si>
  <si>
    <t>1 16 03000 00 0000 140</t>
  </si>
  <si>
    <t>Денежные взыскания (штрафы) за нарушение  законодательства о налогах и сборах</t>
  </si>
  <si>
    <t xml:space="preserve">  1 16 03010 01 0000 140</t>
  </si>
  <si>
    <t>Денежные взыскания  (штрафы) за  нарушение  законодательства о налогах и сборах,  предусмотренные статьями  116, 118,  статьей 119.1, пунктами 1 и 2 статьи 120, статьями  125, 126, 128,129, 129.1, 132, 133,134, 135, 135.1   Налогового кодекса  Российской  Федерации</t>
  </si>
  <si>
    <t>1 16 06000 01 0000 140</t>
  </si>
  <si>
    <t>Денежные взыскания (штрафы) за нарушение  законодательства  о применении  контрольно- кассовой  техники при осуществлении  наличных денежных расчетов  и (или)  расчетов  с использованием 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</si>
  <si>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</si>
  <si>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</si>
  <si>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1 16 23000 00 0000 140</t>
  </si>
  <si>
    <t>Доходы от возмещения ущерба при возникновении страховых случаев</t>
  </si>
  <si>
    <t>1 16 23050 05 0000 140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</si>
  <si>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</si>
  <si>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</si>
  <si>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</si>
  <si>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1 16 25000 01 0000 140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</si>
  <si>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</si>
  <si>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1 16 25060 01 0000 140</t>
  </si>
  <si>
    <t>Денежные взыскания (штрафы) за нарушение земельного законодательства</t>
  </si>
  <si>
    <t xml:space="preserve">  1 16 28000 00 0000 140</t>
  </si>
  <si>
    <t>Денежные взыскания  (штрафы) за нарушение законодательства  в области  обеспечения  санитарно- эпидемиологического  благополучия  человека  и законодательства  в сфере  защиты  прав потребителей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</si>
  <si>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</si>
  <si>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</si>
  <si>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</si>
  <si>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</si>
  <si>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  </t>
  </si>
  <si>
    <t>Прочие  поступления  от денежных  взысканий  (штрафов) и иных сумм в возмещение  ущерба</t>
  </si>
  <si>
    <t>1 16 900 05 00 0000 140</t>
  </si>
  <si>
    <t>Прочие  поступления  от денежных  взысканий  (штрафов) и иных сумм в возмещение  ущерба, зачисляемые в бюджеты муниципальных районов</t>
  </si>
  <si>
    <t>Всего</t>
  </si>
  <si>
    <t xml:space="preserve"> 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</si>
  <si>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</si>
  <si>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1 11 07000 00 0000 120</t>
  </si>
  <si>
    <t>Платежи от государственных и муниципальных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</si>
  <si>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</si>
  <si>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</si>
  <si>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</si>
  <si>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</si>
  <si>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1 05 03020 01 0000 110</t>
  </si>
  <si>
    <t>Единый сельскохозяйственный налог (за налоговые периоды, истекшие до 1 января 2011 года)</t>
  </si>
  <si>
    <t>1 09 06000 002 0000 110</t>
  </si>
  <si>
    <t>Прочие налоги и сборы (по отмененным налогам и сборам субъектов Российской Федерации)</t>
  </si>
  <si>
    <t>1 09 06010 02 0000 110</t>
  </si>
  <si>
    <t>Налог с продаж</t>
  </si>
  <si>
    <t>1 09 07033 05 0000 110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</si>
  <si>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</si>
  <si>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 этилового спирта, алкогольной, спиртосодержащей продукции</t>
  </si>
  <si>
    <t xml:space="preserve">  1 11 05013 05 0000 120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</si>
  <si>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сельских поселений и межселенных территорий муниципальных районов,  а также средства от продажи  права на  заключение  договоров  аренды  указанных земельных  участков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</si>
  <si>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 городских поселений,  а также средства от продажи  права на  заключение  договоров  аренды  указанных земельных  участков</t>
  </si>
  <si>
    <t>Доходы  от продажи  земельных участков,  государственная  собственность  на которые  не разграничена и которые  расположены  в границах сельских поселений и межселенных территорий муниципальных районов</t>
  </si>
  <si>
    <t xml:space="preserve">  1 14 06013 05 0000 430</t>
  </si>
  <si>
    <t>Перевыполнение плановых показателей  связано с  ростом налоговой базы (ФОТ) и погашением задолженности отдельными налогоплательщиками</t>
  </si>
  <si>
    <t>Реализация имущества и   земельных участков в большем объеме, чем планировалось</t>
  </si>
  <si>
    <t xml:space="preserve">                                                                                                                   ( в рублях)</t>
  </si>
  <si>
    <t xml:space="preserve">Кассовое исполнение  </t>
  </si>
  <si>
    <t>Процент исполнения к уточненному плану</t>
  </si>
  <si>
    <t>Процент исполнения к первоначальному плану</t>
  </si>
  <si>
    <t>Налоговые доходы, в том числе:</t>
  </si>
  <si>
    <t>Неналоговые доходы, в том числе:</t>
  </si>
  <si>
    <t>1 16 90000 00 0000 140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</si>
  <si>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</si>
  <si>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</si>
  <si>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</si>
  <si>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</si>
  <si>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системы)</t>
  </si>
  <si>
    <t>Субвенции бюджетам бюджетной системы Российской Федерации</t>
  </si>
  <si>
    <t>Иные межбюджетные трансферты</t>
  </si>
  <si>
    <t>2 02 10000 00 0000 151</t>
  </si>
  <si>
    <t>2 02 20000 00 0000 151</t>
  </si>
  <si>
    <t>2 02 30000 00 0000 151</t>
  </si>
  <si>
    <t>2 02 40000 00 0000 151</t>
  </si>
  <si>
    <t>На момент планирования бюджета отсутствуют данные о распределении субсидий из областного бюджета</t>
  </si>
  <si>
    <t>Средства субвенций поступают в местный бюджет в соответствии с фактической потребностью</t>
  </si>
  <si>
    <t xml:space="preserve">  1 14 06020 00 0000 430</t>
  </si>
  <si>
    <t xml:space="preserve">  1 14 06025 05 0000 430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</si>
  <si>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городских поселений</t>
  </si>
  <si>
    <t>2 07 00000 00 0000 000</t>
  </si>
  <si>
    <t>Прочие безвозмездные поступления</t>
  </si>
  <si>
    <t xml:space="preserve">  1 12 01041 01 0000 120</t>
  </si>
  <si>
    <t>Плата за размещение отходов производства</t>
  </si>
  <si>
    <t>1 16 43000 01 0000 140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</si>
  <si>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</si>
  <si>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</si>
  <si>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Увеличение индивидуальных предпринимателей применяющих патентную систему налогообложения</t>
  </si>
  <si>
    <t>Уточнение в течение года дополнительных поступлений из областного бюджета и бюджетов поселений</t>
  </si>
  <si>
    <t>Кассовое исполнение выше первоначально запланированного в связи с распределением и уточнением в течении года объемов безвозмездных поступлений из областного бюджета и бюджетов поселений</t>
  </si>
  <si>
    <t>Акцизы по подакцизным товарам (продукции), производимым на территории Российской Федерации</t>
  </si>
  <si>
    <t>Заместитель главы администрации района, начальник финансового управления</t>
  </si>
  <si>
    <t>В.Н.Кортелева</t>
  </si>
  <si>
    <t>тел.9 16 37</t>
  </si>
  <si>
    <t>Сведения о фактических поступлениях доходов по видам доходов в сравнении   с первоначально утвержденными (установленными) Решением о бюджете значениями и с уточненными значениями с учетом внесенных изменений за 2019 год</t>
  </si>
  <si>
    <t>Первоначальный план на 2019 год (Решение от 21.12.18г. № 41-1)</t>
  </si>
  <si>
    <t>Уточненный план на 2019 год (Решение от 17.12.19 г. № 4-2)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</si>
  <si>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</si>
  <si>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 1 13 02065 05 0000 130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</si>
  <si>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</si>
  <si>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</si>
  <si>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1 17 05000 00 0000 180</t>
  </si>
  <si>
    <t>Прочие неналоговые доходы</t>
  </si>
  <si>
    <t>Прочие неналоговые доходы  бюджетов муниципальных районов</t>
  </si>
  <si>
    <t xml:space="preserve"> 1 17 05050 05 0000 180</t>
  </si>
  <si>
    <t>Исп.С.Н. Запецкая</t>
  </si>
  <si>
    <t>219 00000 00 0000 000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</si>
  <si>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</si>
  <si>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Возврат остатков субсидий, субвенций и иных межбюджетных трансфертов, имеющих целевое назначение, прошлых лет</t>
  </si>
  <si>
    <t xml:space="preserve"> 2 19 60010 05 0000 150</t>
  </si>
  <si>
    <t>Уменьшение поступлений по платежам за негативное воздействие на окружающую среду объясняется тем, что при формировании бюджета принимались сведения администратора доходов, фактически поступления сложились ниже запланированного.что связано с изменением законодательства в части порядка исчисления и взимания платы с 2019 года, а так же  в связи с заключением договоров на обслуживания и вызов мусора с региональным оператором "Чистая планета"</t>
  </si>
  <si>
    <t>Перевыполнение плановых показателей связано с  увеличением объема потребляемых услуг арендаторами, согласно заключенных договоров на возмещение стоимости коммунальных услуг</t>
  </si>
  <si>
    <t xml:space="preserve">Поступление задолженности  прошлых лет по отмененным налогам и сборам  </t>
  </si>
  <si>
    <t>Уменьшение административных правонарушений, влекущих штрафные санкции</t>
  </si>
  <si>
    <t>Перевыполнение первоначального плана связано с снижением плановых показателей  в 2019 году на налоговый  вычет (онлайн-кассу), согласно (Федеральный закон от 27.11.2017 N 349-ФЗ; Письма ФНС России от 20.02.2018 N СД-4-3/3375@ и от 03.04.2018 N ММВ-20-20/33@)), которым  большинство предпринимателей воспользовались в 2018 году</t>
  </si>
  <si>
    <t xml:space="preserve"> Перевыполнение плановых показателей связано с поступлением налога от СПК "Синицкое" в большем объеме, чем  было запланировано</t>
  </si>
  <si>
    <t>Возврат не использованных денежных средств кандидатами в депутаты  Клетнянского районного Совета народных депутатов 6 созыва</t>
  </si>
  <si>
    <t xml:space="preserve"> Возврат субвенции имеющей целевое назначение (на организацию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родителям)</t>
  </si>
  <si>
    <t>Безвозмездные поступления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</si>
</sst>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NewRomanPSMT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0" fontId="7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49" fontId="7" fillId="0" borderId="0" xfId="0" applyNumberFormat="1" applyFont="1" applyFill="1" applyAlignment="1">
      <alignment horizontal="center" vertical="top"/>
    </xf>
    <xf numFmtId="49" fontId="7" fillId="0" borderId="0" xfId="0" applyNumberFormat="1" applyFont="1" applyFill="1" applyAlignment="1">
      <alignment vertical="top"/>
    </xf>
    <xf numFmtId="49" fontId="10" fillId="0" borderId="0" xfId="0" applyNumberFormat="1" applyFont="1" applyFill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4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11" fillId="0" borderId="0" xfId="0" applyFont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 shrinkToFit="1"/>
    </xf>
    <xf numFmtId="49" fontId="7" fillId="0" borderId="1" xfId="0" applyNumberFormat="1" applyFont="1" applyFill="1" applyBorder="1" applyAlignment="1">
      <alignment horizontal="center" vertical="top" wrapText="1" shrinkToFit="1"/>
    </xf>
    <xf numFmtId="0" fontId="11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vertical="top" wrapText="1"/>
    </xf>
    <xf numFmtId="164" fontId="7" fillId="0" borderId="2" xfId="0" applyNumberFormat="1" applyFont="1" applyFill="1" applyBorder="1" applyAlignment="1">
      <alignment horizontal="center" vertical="top" wrapText="1"/>
    </xf>
    <xf numFmtId="49" fontId="7" fillId="2" borderId="2" xfId="0" applyNumberFormat="1" applyFont="1" applyFill="1" applyBorder="1" applyAlignment="1">
      <alignment vertical="top" wrapText="1"/>
    </xf>
    <xf numFmtId="4" fontId="1" fillId="0" borderId="2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49" fontId="7" fillId="2" borderId="1" xfId="0" applyNumberFormat="1" applyFont="1" applyFill="1" applyBorder="1" applyAlignment="1">
      <alignment vertical="center" wrapText="1" shrinkToFit="1"/>
    </xf>
    <xf numFmtId="0" fontId="1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top" wrapText="1"/>
    </xf>
    <xf numFmtId="4" fontId="1" fillId="0" borderId="3" xfId="0" applyNumberFormat="1" applyFont="1" applyFill="1" applyBorder="1" applyAlignment="1">
      <alignment vertical="top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4" fontId="1" fillId="0" borderId="2" xfId="0" applyNumberFormat="1" applyFont="1" applyBorder="1" applyAlignment="1">
      <alignment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vertical="center" wrapText="1"/>
    </xf>
    <xf numFmtId="4" fontId="7" fillId="2" borderId="2" xfId="0" applyNumberFormat="1" applyFont="1" applyFill="1" applyBorder="1" applyAlignment="1">
      <alignment vertical="center" wrapText="1"/>
    </xf>
    <xf numFmtId="0" fontId="7" fillId="0" borderId="2" xfId="0" applyNumberFormat="1" applyFont="1" applyBorder="1" applyAlignment="1">
      <alignment vertical="center" wrapText="1"/>
    </xf>
    <xf numFmtId="4" fontId="7" fillId="0" borderId="2" xfId="0" applyNumberFormat="1" applyFont="1" applyBorder="1" applyAlignment="1">
      <alignment vertical="center" wrapText="1"/>
    </xf>
    <xf numFmtId="4" fontId="11" fillId="2" borderId="2" xfId="0" applyNumberFormat="1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11" fillId="0" borderId="2" xfId="0" applyFont="1" applyBorder="1" applyAlignment="1">
      <alignment horizontal="justify" vertical="center" wrapText="1"/>
    </xf>
    <xf numFmtId="49" fontId="7" fillId="0" borderId="2" xfId="0" applyNumberFormat="1" applyFont="1" applyFill="1" applyBorder="1" applyAlignment="1">
      <alignment vertical="center" wrapText="1"/>
    </xf>
    <xf numFmtId="0" fontId="11" fillId="0" borderId="3" xfId="0" applyFont="1" applyBorder="1" applyAlignment="1">
      <alignment horizontal="justify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tabSelected="1" zoomScaleNormal="100" workbookViewId="0">
      <pane xSplit="2" ySplit="6" topLeftCell="C101" activePane="bottomRight" state="frozen"/>
      <selection pane="topRight" activeCell="C1" sqref="C1"/>
      <selection pane="bottomLeft" activeCell="A7" sqref="A7"/>
      <selection pane="bottomRight" activeCell="E108" sqref="E108"/>
    </sheetView>
  </sheetViews>
  <sheetFormatPr defaultRowHeight="12"/>
  <cols>
    <col min="1" max="1" width="19.5703125" style="40" customWidth="1"/>
    <col min="2" max="2" width="33.28515625" style="3" customWidth="1"/>
    <col min="3" max="5" width="14.5703125" style="3" customWidth="1"/>
    <col min="6" max="7" width="9.5703125" style="3" customWidth="1"/>
    <col min="8" max="8" width="40.7109375" style="3" customWidth="1"/>
    <col min="9" max="36" width="9.140625" style="3"/>
    <col min="37" max="37" width="25.42578125" style="3" customWidth="1"/>
    <col min="38" max="38" width="56.28515625" style="3" customWidth="1"/>
    <col min="39" max="39" width="14" style="3" customWidth="1"/>
    <col min="40" max="41" width="14.5703125" style="3" customWidth="1"/>
    <col min="42" max="42" width="14.140625" style="3" customWidth="1"/>
    <col min="43" max="43" width="15.140625" style="3" customWidth="1"/>
    <col min="44" max="44" width="13.85546875" style="3" customWidth="1"/>
    <col min="45" max="46" width="14.7109375" style="3" customWidth="1"/>
    <col min="47" max="47" width="12.85546875" style="3" customWidth="1"/>
    <col min="48" max="48" width="13.5703125" style="3" customWidth="1"/>
    <col min="49" max="49" width="12.7109375" style="3" customWidth="1"/>
    <col min="50" max="50" width="13.42578125" style="3" customWidth="1"/>
    <col min="51" max="51" width="13.140625" style="3" customWidth="1"/>
    <col min="52" max="52" width="14.7109375" style="3" customWidth="1"/>
    <col min="53" max="53" width="14.5703125" style="3" customWidth="1"/>
    <col min="54" max="54" width="13" style="3" customWidth="1"/>
    <col min="55" max="55" width="15" style="3" customWidth="1"/>
    <col min="56" max="57" width="12.140625" style="3" customWidth="1"/>
    <col min="58" max="58" width="12" style="3" customWidth="1"/>
    <col min="59" max="59" width="13.5703125" style="3" customWidth="1"/>
    <col min="60" max="60" width="14" style="3" customWidth="1"/>
    <col min="61" max="61" width="12.28515625" style="3" customWidth="1"/>
    <col min="62" max="62" width="14.140625" style="3" customWidth="1"/>
    <col min="63" max="63" width="13" style="3" customWidth="1"/>
    <col min="64" max="64" width="13.5703125" style="3" customWidth="1"/>
    <col min="65" max="65" width="12.42578125" style="3" customWidth="1"/>
    <col min="66" max="66" width="12.5703125" style="3" customWidth="1"/>
    <col min="67" max="67" width="11.7109375" style="3" customWidth="1"/>
    <col min="68" max="68" width="13.7109375" style="3" customWidth="1"/>
    <col min="69" max="69" width="13.28515625" style="3" customWidth="1"/>
    <col min="70" max="70" width="13.140625" style="3" customWidth="1"/>
    <col min="71" max="71" width="12" style="3" customWidth="1"/>
    <col min="72" max="72" width="12.140625" style="3" customWidth="1"/>
    <col min="73" max="73" width="12.28515625" style="3" customWidth="1"/>
    <col min="74" max="74" width="12.140625" style="3" customWidth="1"/>
    <col min="75" max="75" width="12.5703125" style="3" customWidth="1"/>
    <col min="76" max="292" width="9.140625" style="3"/>
    <col min="293" max="293" width="25.42578125" style="3" customWidth="1"/>
    <col min="294" max="294" width="56.28515625" style="3" customWidth="1"/>
    <col min="295" max="295" width="14" style="3" customWidth="1"/>
    <col min="296" max="297" width="14.5703125" style="3" customWidth="1"/>
    <col min="298" max="298" width="14.140625" style="3" customWidth="1"/>
    <col min="299" max="299" width="15.140625" style="3" customWidth="1"/>
    <col min="300" max="300" width="13.85546875" style="3" customWidth="1"/>
    <col min="301" max="302" width="14.7109375" style="3" customWidth="1"/>
    <col min="303" max="303" width="12.85546875" style="3" customWidth="1"/>
    <col min="304" max="304" width="13.5703125" style="3" customWidth="1"/>
    <col min="305" max="305" width="12.7109375" style="3" customWidth="1"/>
    <col min="306" max="306" width="13.42578125" style="3" customWidth="1"/>
    <col min="307" max="307" width="13.140625" style="3" customWidth="1"/>
    <col min="308" max="308" width="14.7109375" style="3" customWidth="1"/>
    <col min="309" max="309" width="14.5703125" style="3" customWidth="1"/>
    <col min="310" max="310" width="13" style="3" customWidth="1"/>
    <col min="311" max="311" width="15" style="3" customWidth="1"/>
    <col min="312" max="313" width="12.140625" style="3" customWidth="1"/>
    <col min="314" max="314" width="12" style="3" customWidth="1"/>
    <col min="315" max="315" width="13.5703125" style="3" customWidth="1"/>
    <col min="316" max="316" width="14" style="3" customWidth="1"/>
    <col min="317" max="317" width="12.28515625" style="3" customWidth="1"/>
    <col min="318" max="318" width="14.140625" style="3" customWidth="1"/>
    <col min="319" max="319" width="13" style="3" customWidth="1"/>
    <col min="320" max="320" width="13.5703125" style="3" customWidth="1"/>
    <col min="321" max="321" width="12.42578125" style="3" customWidth="1"/>
    <col min="322" max="322" width="12.5703125" style="3" customWidth="1"/>
    <col min="323" max="323" width="11.7109375" style="3" customWidth="1"/>
    <col min="324" max="324" width="13.7109375" style="3" customWidth="1"/>
    <col min="325" max="325" width="13.28515625" style="3" customWidth="1"/>
    <col min="326" max="326" width="13.140625" style="3" customWidth="1"/>
    <col min="327" max="327" width="12" style="3" customWidth="1"/>
    <col min="328" max="328" width="12.140625" style="3" customWidth="1"/>
    <col min="329" max="329" width="12.28515625" style="3" customWidth="1"/>
    <col min="330" max="330" width="12.140625" style="3" customWidth="1"/>
    <col min="331" max="331" width="12.5703125" style="3" customWidth="1"/>
    <col min="332" max="548" width="9.140625" style="3"/>
    <col min="549" max="549" width="25.42578125" style="3" customWidth="1"/>
    <col min="550" max="550" width="56.28515625" style="3" customWidth="1"/>
    <col min="551" max="551" width="14" style="3" customWidth="1"/>
    <col min="552" max="553" width="14.5703125" style="3" customWidth="1"/>
    <col min="554" max="554" width="14.140625" style="3" customWidth="1"/>
    <col min="555" max="555" width="15.140625" style="3" customWidth="1"/>
    <col min="556" max="556" width="13.85546875" style="3" customWidth="1"/>
    <col min="557" max="558" width="14.7109375" style="3" customWidth="1"/>
    <col min="559" max="559" width="12.85546875" style="3" customWidth="1"/>
    <col min="560" max="560" width="13.5703125" style="3" customWidth="1"/>
    <col min="561" max="561" width="12.7109375" style="3" customWidth="1"/>
    <col min="562" max="562" width="13.42578125" style="3" customWidth="1"/>
    <col min="563" max="563" width="13.140625" style="3" customWidth="1"/>
    <col min="564" max="564" width="14.7109375" style="3" customWidth="1"/>
    <col min="565" max="565" width="14.5703125" style="3" customWidth="1"/>
    <col min="566" max="566" width="13" style="3" customWidth="1"/>
    <col min="567" max="567" width="15" style="3" customWidth="1"/>
    <col min="568" max="569" width="12.140625" style="3" customWidth="1"/>
    <col min="570" max="570" width="12" style="3" customWidth="1"/>
    <col min="571" max="571" width="13.5703125" style="3" customWidth="1"/>
    <col min="572" max="572" width="14" style="3" customWidth="1"/>
    <col min="573" max="573" width="12.28515625" style="3" customWidth="1"/>
    <col min="574" max="574" width="14.140625" style="3" customWidth="1"/>
    <col min="575" max="575" width="13" style="3" customWidth="1"/>
    <col min="576" max="576" width="13.5703125" style="3" customWidth="1"/>
    <col min="577" max="577" width="12.42578125" style="3" customWidth="1"/>
    <col min="578" max="578" width="12.5703125" style="3" customWidth="1"/>
    <col min="579" max="579" width="11.7109375" style="3" customWidth="1"/>
    <col min="580" max="580" width="13.7109375" style="3" customWidth="1"/>
    <col min="581" max="581" width="13.28515625" style="3" customWidth="1"/>
    <col min="582" max="582" width="13.140625" style="3" customWidth="1"/>
    <col min="583" max="583" width="12" style="3" customWidth="1"/>
    <col min="584" max="584" width="12.140625" style="3" customWidth="1"/>
    <col min="585" max="585" width="12.28515625" style="3" customWidth="1"/>
    <col min="586" max="586" width="12.140625" style="3" customWidth="1"/>
    <col min="587" max="587" width="12.5703125" style="3" customWidth="1"/>
    <col min="588" max="804" width="9.140625" style="3"/>
    <col min="805" max="805" width="25.42578125" style="3" customWidth="1"/>
    <col min="806" max="806" width="56.28515625" style="3" customWidth="1"/>
    <col min="807" max="807" width="14" style="3" customWidth="1"/>
    <col min="808" max="809" width="14.5703125" style="3" customWidth="1"/>
    <col min="810" max="810" width="14.140625" style="3" customWidth="1"/>
    <col min="811" max="811" width="15.140625" style="3" customWidth="1"/>
    <col min="812" max="812" width="13.85546875" style="3" customWidth="1"/>
    <col min="813" max="814" width="14.7109375" style="3" customWidth="1"/>
    <col min="815" max="815" width="12.85546875" style="3" customWidth="1"/>
    <col min="816" max="816" width="13.5703125" style="3" customWidth="1"/>
    <col min="817" max="817" width="12.7109375" style="3" customWidth="1"/>
    <col min="818" max="818" width="13.42578125" style="3" customWidth="1"/>
    <col min="819" max="819" width="13.140625" style="3" customWidth="1"/>
    <col min="820" max="820" width="14.7109375" style="3" customWidth="1"/>
    <col min="821" max="821" width="14.5703125" style="3" customWidth="1"/>
    <col min="822" max="822" width="13" style="3" customWidth="1"/>
    <col min="823" max="823" width="15" style="3" customWidth="1"/>
    <col min="824" max="825" width="12.140625" style="3" customWidth="1"/>
    <col min="826" max="826" width="12" style="3" customWidth="1"/>
    <col min="827" max="827" width="13.5703125" style="3" customWidth="1"/>
    <col min="828" max="828" width="14" style="3" customWidth="1"/>
    <col min="829" max="829" width="12.28515625" style="3" customWidth="1"/>
    <col min="830" max="830" width="14.140625" style="3" customWidth="1"/>
    <col min="831" max="831" width="13" style="3" customWidth="1"/>
    <col min="832" max="832" width="13.5703125" style="3" customWidth="1"/>
    <col min="833" max="833" width="12.42578125" style="3" customWidth="1"/>
    <col min="834" max="834" width="12.5703125" style="3" customWidth="1"/>
    <col min="835" max="835" width="11.7109375" style="3" customWidth="1"/>
    <col min="836" max="836" width="13.7109375" style="3" customWidth="1"/>
    <col min="837" max="837" width="13.28515625" style="3" customWidth="1"/>
    <col min="838" max="838" width="13.140625" style="3" customWidth="1"/>
    <col min="839" max="839" width="12" style="3" customWidth="1"/>
    <col min="840" max="840" width="12.140625" style="3" customWidth="1"/>
    <col min="841" max="841" width="12.28515625" style="3" customWidth="1"/>
    <col min="842" max="842" width="12.140625" style="3" customWidth="1"/>
    <col min="843" max="843" width="12.5703125" style="3" customWidth="1"/>
    <col min="844" max="1060" width="9.140625" style="3"/>
    <col min="1061" max="1061" width="25.42578125" style="3" customWidth="1"/>
    <col min="1062" max="1062" width="56.28515625" style="3" customWidth="1"/>
    <col min="1063" max="1063" width="14" style="3" customWidth="1"/>
    <col min="1064" max="1065" width="14.5703125" style="3" customWidth="1"/>
    <col min="1066" max="1066" width="14.140625" style="3" customWidth="1"/>
    <col min="1067" max="1067" width="15.140625" style="3" customWidth="1"/>
    <col min="1068" max="1068" width="13.85546875" style="3" customWidth="1"/>
    <col min="1069" max="1070" width="14.7109375" style="3" customWidth="1"/>
    <col min="1071" max="1071" width="12.85546875" style="3" customWidth="1"/>
    <col min="1072" max="1072" width="13.5703125" style="3" customWidth="1"/>
    <col min="1073" max="1073" width="12.7109375" style="3" customWidth="1"/>
    <col min="1074" max="1074" width="13.42578125" style="3" customWidth="1"/>
    <col min="1075" max="1075" width="13.140625" style="3" customWidth="1"/>
    <col min="1076" max="1076" width="14.7109375" style="3" customWidth="1"/>
    <col min="1077" max="1077" width="14.5703125" style="3" customWidth="1"/>
    <col min="1078" max="1078" width="13" style="3" customWidth="1"/>
    <col min="1079" max="1079" width="15" style="3" customWidth="1"/>
    <col min="1080" max="1081" width="12.140625" style="3" customWidth="1"/>
    <col min="1082" max="1082" width="12" style="3" customWidth="1"/>
    <col min="1083" max="1083" width="13.5703125" style="3" customWidth="1"/>
    <col min="1084" max="1084" width="14" style="3" customWidth="1"/>
    <col min="1085" max="1085" width="12.28515625" style="3" customWidth="1"/>
    <col min="1086" max="1086" width="14.140625" style="3" customWidth="1"/>
    <col min="1087" max="1087" width="13" style="3" customWidth="1"/>
    <col min="1088" max="1088" width="13.5703125" style="3" customWidth="1"/>
    <col min="1089" max="1089" width="12.42578125" style="3" customWidth="1"/>
    <col min="1090" max="1090" width="12.5703125" style="3" customWidth="1"/>
    <col min="1091" max="1091" width="11.7109375" style="3" customWidth="1"/>
    <col min="1092" max="1092" width="13.7109375" style="3" customWidth="1"/>
    <col min="1093" max="1093" width="13.28515625" style="3" customWidth="1"/>
    <col min="1094" max="1094" width="13.140625" style="3" customWidth="1"/>
    <col min="1095" max="1095" width="12" style="3" customWidth="1"/>
    <col min="1096" max="1096" width="12.140625" style="3" customWidth="1"/>
    <col min="1097" max="1097" width="12.28515625" style="3" customWidth="1"/>
    <col min="1098" max="1098" width="12.140625" style="3" customWidth="1"/>
    <col min="1099" max="1099" width="12.5703125" style="3" customWidth="1"/>
    <col min="1100" max="1316" width="9.140625" style="3"/>
    <col min="1317" max="1317" width="25.42578125" style="3" customWidth="1"/>
    <col min="1318" max="1318" width="56.28515625" style="3" customWidth="1"/>
    <col min="1319" max="1319" width="14" style="3" customWidth="1"/>
    <col min="1320" max="1321" width="14.5703125" style="3" customWidth="1"/>
    <col min="1322" max="1322" width="14.140625" style="3" customWidth="1"/>
    <col min="1323" max="1323" width="15.140625" style="3" customWidth="1"/>
    <col min="1324" max="1324" width="13.85546875" style="3" customWidth="1"/>
    <col min="1325" max="1326" width="14.7109375" style="3" customWidth="1"/>
    <col min="1327" max="1327" width="12.85546875" style="3" customWidth="1"/>
    <col min="1328" max="1328" width="13.5703125" style="3" customWidth="1"/>
    <col min="1329" max="1329" width="12.7109375" style="3" customWidth="1"/>
    <col min="1330" max="1330" width="13.42578125" style="3" customWidth="1"/>
    <col min="1331" max="1331" width="13.140625" style="3" customWidth="1"/>
    <col min="1332" max="1332" width="14.7109375" style="3" customWidth="1"/>
    <col min="1333" max="1333" width="14.5703125" style="3" customWidth="1"/>
    <col min="1334" max="1334" width="13" style="3" customWidth="1"/>
    <col min="1335" max="1335" width="15" style="3" customWidth="1"/>
    <col min="1336" max="1337" width="12.140625" style="3" customWidth="1"/>
    <col min="1338" max="1338" width="12" style="3" customWidth="1"/>
    <col min="1339" max="1339" width="13.5703125" style="3" customWidth="1"/>
    <col min="1340" max="1340" width="14" style="3" customWidth="1"/>
    <col min="1341" max="1341" width="12.28515625" style="3" customWidth="1"/>
    <col min="1342" max="1342" width="14.140625" style="3" customWidth="1"/>
    <col min="1343" max="1343" width="13" style="3" customWidth="1"/>
    <col min="1344" max="1344" width="13.5703125" style="3" customWidth="1"/>
    <col min="1345" max="1345" width="12.42578125" style="3" customWidth="1"/>
    <col min="1346" max="1346" width="12.5703125" style="3" customWidth="1"/>
    <col min="1347" max="1347" width="11.7109375" style="3" customWidth="1"/>
    <col min="1348" max="1348" width="13.7109375" style="3" customWidth="1"/>
    <col min="1349" max="1349" width="13.28515625" style="3" customWidth="1"/>
    <col min="1350" max="1350" width="13.140625" style="3" customWidth="1"/>
    <col min="1351" max="1351" width="12" style="3" customWidth="1"/>
    <col min="1352" max="1352" width="12.140625" style="3" customWidth="1"/>
    <col min="1353" max="1353" width="12.28515625" style="3" customWidth="1"/>
    <col min="1354" max="1354" width="12.140625" style="3" customWidth="1"/>
    <col min="1355" max="1355" width="12.5703125" style="3" customWidth="1"/>
    <col min="1356" max="1572" width="9.140625" style="3"/>
    <col min="1573" max="1573" width="25.42578125" style="3" customWidth="1"/>
    <col min="1574" max="1574" width="56.28515625" style="3" customWidth="1"/>
    <col min="1575" max="1575" width="14" style="3" customWidth="1"/>
    <col min="1576" max="1577" width="14.5703125" style="3" customWidth="1"/>
    <col min="1578" max="1578" width="14.140625" style="3" customWidth="1"/>
    <col min="1579" max="1579" width="15.140625" style="3" customWidth="1"/>
    <col min="1580" max="1580" width="13.85546875" style="3" customWidth="1"/>
    <col min="1581" max="1582" width="14.7109375" style="3" customWidth="1"/>
    <col min="1583" max="1583" width="12.85546875" style="3" customWidth="1"/>
    <col min="1584" max="1584" width="13.5703125" style="3" customWidth="1"/>
    <col min="1585" max="1585" width="12.7109375" style="3" customWidth="1"/>
    <col min="1586" max="1586" width="13.42578125" style="3" customWidth="1"/>
    <col min="1587" max="1587" width="13.140625" style="3" customWidth="1"/>
    <col min="1588" max="1588" width="14.7109375" style="3" customWidth="1"/>
    <col min="1589" max="1589" width="14.5703125" style="3" customWidth="1"/>
    <col min="1590" max="1590" width="13" style="3" customWidth="1"/>
    <col min="1591" max="1591" width="15" style="3" customWidth="1"/>
    <col min="1592" max="1593" width="12.140625" style="3" customWidth="1"/>
    <col min="1594" max="1594" width="12" style="3" customWidth="1"/>
    <col min="1595" max="1595" width="13.5703125" style="3" customWidth="1"/>
    <col min="1596" max="1596" width="14" style="3" customWidth="1"/>
    <col min="1597" max="1597" width="12.28515625" style="3" customWidth="1"/>
    <col min="1598" max="1598" width="14.140625" style="3" customWidth="1"/>
    <col min="1599" max="1599" width="13" style="3" customWidth="1"/>
    <col min="1600" max="1600" width="13.5703125" style="3" customWidth="1"/>
    <col min="1601" max="1601" width="12.42578125" style="3" customWidth="1"/>
    <col min="1602" max="1602" width="12.5703125" style="3" customWidth="1"/>
    <col min="1603" max="1603" width="11.7109375" style="3" customWidth="1"/>
    <col min="1604" max="1604" width="13.7109375" style="3" customWidth="1"/>
    <col min="1605" max="1605" width="13.28515625" style="3" customWidth="1"/>
    <col min="1606" max="1606" width="13.140625" style="3" customWidth="1"/>
    <col min="1607" max="1607" width="12" style="3" customWidth="1"/>
    <col min="1608" max="1608" width="12.140625" style="3" customWidth="1"/>
    <col min="1609" max="1609" width="12.28515625" style="3" customWidth="1"/>
    <col min="1610" max="1610" width="12.140625" style="3" customWidth="1"/>
    <col min="1611" max="1611" width="12.5703125" style="3" customWidth="1"/>
    <col min="1612" max="1828" width="9.140625" style="3"/>
    <col min="1829" max="1829" width="25.42578125" style="3" customWidth="1"/>
    <col min="1830" max="1830" width="56.28515625" style="3" customWidth="1"/>
    <col min="1831" max="1831" width="14" style="3" customWidth="1"/>
    <col min="1832" max="1833" width="14.5703125" style="3" customWidth="1"/>
    <col min="1834" max="1834" width="14.140625" style="3" customWidth="1"/>
    <col min="1835" max="1835" width="15.140625" style="3" customWidth="1"/>
    <col min="1836" max="1836" width="13.85546875" style="3" customWidth="1"/>
    <col min="1837" max="1838" width="14.7109375" style="3" customWidth="1"/>
    <col min="1839" max="1839" width="12.85546875" style="3" customWidth="1"/>
    <col min="1840" max="1840" width="13.5703125" style="3" customWidth="1"/>
    <col min="1841" max="1841" width="12.7109375" style="3" customWidth="1"/>
    <col min="1842" max="1842" width="13.42578125" style="3" customWidth="1"/>
    <col min="1843" max="1843" width="13.140625" style="3" customWidth="1"/>
    <col min="1844" max="1844" width="14.7109375" style="3" customWidth="1"/>
    <col min="1845" max="1845" width="14.5703125" style="3" customWidth="1"/>
    <col min="1846" max="1846" width="13" style="3" customWidth="1"/>
    <col min="1847" max="1847" width="15" style="3" customWidth="1"/>
    <col min="1848" max="1849" width="12.140625" style="3" customWidth="1"/>
    <col min="1850" max="1850" width="12" style="3" customWidth="1"/>
    <col min="1851" max="1851" width="13.5703125" style="3" customWidth="1"/>
    <col min="1852" max="1852" width="14" style="3" customWidth="1"/>
    <col min="1853" max="1853" width="12.28515625" style="3" customWidth="1"/>
    <col min="1854" max="1854" width="14.140625" style="3" customWidth="1"/>
    <col min="1855" max="1855" width="13" style="3" customWidth="1"/>
    <col min="1856" max="1856" width="13.5703125" style="3" customWidth="1"/>
    <col min="1857" max="1857" width="12.42578125" style="3" customWidth="1"/>
    <col min="1858" max="1858" width="12.5703125" style="3" customWidth="1"/>
    <col min="1859" max="1859" width="11.7109375" style="3" customWidth="1"/>
    <col min="1860" max="1860" width="13.7109375" style="3" customWidth="1"/>
    <col min="1861" max="1861" width="13.28515625" style="3" customWidth="1"/>
    <col min="1862" max="1862" width="13.140625" style="3" customWidth="1"/>
    <col min="1863" max="1863" width="12" style="3" customWidth="1"/>
    <col min="1864" max="1864" width="12.140625" style="3" customWidth="1"/>
    <col min="1865" max="1865" width="12.28515625" style="3" customWidth="1"/>
    <col min="1866" max="1866" width="12.140625" style="3" customWidth="1"/>
    <col min="1867" max="1867" width="12.5703125" style="3" customWidth="1"/>
    <col min="1868" max="2084" width="9.140625" style="3"/>
    <col min="2085" max="2085" width="25.42578125" style="3" customWidth="1"/>
    <col min="2086" max="2086" width="56.28515625" style="3" customWidth="1"/>
    <col min="2087" max="2087" width="14" style="3" customWidth="1"/>
    <col min="2088" max="2089" width="14.5703125" style="3" customWidth="1"/>
    <col min="2090" max="2090" width="14.140625" style="3" customWidth="1"/>
    <col min="2091" max="2091" width="15.140625" style="3" customWidth="1"/>
    <col min="2092" max="2092" width="13.85546875" style="3" customWidth="1"/>
    <col min="2093" max="2094" width="14.7109375" style="3" customWidth="1"/>
    <col min="2095" max="2095" width="12.85546875" style="3" customWidth="1"/>
    <col min="2096" max="2096" width="13.5703125" style="3" customWidth="1"/>
    <col min="2097" max="2097" width="12.7109375" style="3" customWidth="1"/>
    <col min="2098" max="2098" width="13.42578125" style="3" customWidth="1"/>
    <col min="2099" max="2099" width="13.140625" style="3" customWidth="1"/>
    <col min="2100" max="2100" width="14.7109375" style="3" customWidth="1"/>
    <col min="2101" max="2101" width="14.5703125" style="3" customWidth="1"/>
    <col min="2102" max="2102" width="13" style="3" customWidth="1"/>
    <col min="2103" max="2103" width="15" style="3" customWidth="1"/>
    <col min="2104" max="2105" width="12.140625" style="3" customWidth="1"/>
    <col min="2106" max="2106" width="12" style="3" customWidth="1"/>
    <col min="2107" max="2107" width="13.5703125" style="3" customWidth="1"/>
    <col min="2108" max="2108" width="14" style="3" customWidth="1"/>
    <col min="2109" max="2109" width="12.28515625" style="3" customWidth="1"/>
    <col min="2110" max="2110" width="14.140625" style="3" customWidth="1"/>
    <col min="2111" max="2111" width="13" style="3" customWidth="1"/>
    <col min="2112" max="2112" width="13.5703125" style="3" customWidth="1"/>
    <col min="2113" max="2113" width="12.42578125" style="3" customWidth="1"/>
    <col min="2114" max="2114" width="12.5703125" style="3" customWidth="1"/>
    <col min="2115" max="2115" width="11.7109375" style="3" customWidth="1"/>
    <col min="2116" max="2116" width="13.7109375" style="3" customWidth="1"/>
    <col min="2117" max="2117" width="13.28515625" style="3" customWidth="1"/>
    <col min="2118" max="2118" width="13.140625" style="3" customWidth="1"/>
    <col min="2119" max="2119" width="12" style="3" customWidth="1"/>
    <col min="2120" max="2120" width="12.140625" style="3" customWidth="1"/>
    <col min="2121" max="2121" width="12.28515625" style="3" customWidth="1"/>
    <col min="2122" max="2122" width="12.140625" style="3" customWidth="1"/>
    <col min="2123" max="2123" width="12.5703125" style="3" customWidth="1"/>
    <col min="2124" max="2340" width="9.140625" style="3"/>
    <col min="2341" max="2341" width="25.42578125" style="3" customWidth="1"/>
    <col min="2342" max="2342" width="56.28515625" style="3" customWidth="1"/>
    <col min="2343" max="2343" width="14" style="3" customWidth="1"/>
    <col min="2344" max="2345" width="14.5703125" style="3" customWidth="1"/>
    <col min="2346" max="2346" width="14.140625" style="3" customWidth="1"/>
    <col min="2347" max="2347" width="15.140625" style="3" customWidth="1"/>
    <col min="2348" max="2348" width="13.85546875" style="3" customWidth="1"/>
    <col min="2349" max="2350" width="14.7109375" style="3" customWidth="1"/>
    <col min="2351" max="2351" width="12.85546875" style="3" customWidth="1"/>
    <col min="2352" max="2352" width="13.5703125" style="3" customWidth="1"/>
    <col min="2353" max="2353" width="12.7109375" style="3" customWidth="1"/>
    <col min="2354" max="2354" width="13.42578125" style="3" customWidth="1"/>
    <col min="2355" max="2355" width="13.140625" style="3" customWidth="1"/>
    <col min="2356" max="2356" width="14.7109375" style="3" customWidth="1"/>
    <col min="2357" max="2357" width="14.5703125" style="3" customWidth="1"/>
    <col min="2358" max="2358" width="13" style="3" customWidth="1"/>
    <col min="2359" max="2359" width="15" style="3" customWidth="1"/>
    <col min="2360" max="2361" width="12.140625" style="3" customWidth="1"/>
    <col min="2362" max="2362" width="12" style="3" customWidth="1"/>
    <col min="2363" max="2363" width="13.5703125" style="3" customWidth="1"/>
    <col min="2364" max="2364" width="14" style="3" customWidth="1"/>
    <col min="2365" max="2365" width="12.28515625" style="3" customWidth="1"/>
    <col min="2366" max="2366" width="14.140625" style="3" customWidth="1"/>
    <col min="2367" max="2367" width="13" style="3" customWidth="1"/>
    <col min="2368" max="2368" width="13.5703125" style="3" customWidth="1"/>
    <col min="2369" max="2369" width="12.42578125" style="3" customWidth="1"/>
    <col min="2370" max="2370" width="12.5703125" style="3" customWidth="1"/>
    <col min="2371" max="2371" width="11.7109375" style="3" customWidth="1"/>
    <col min="2372" max="2372" width="13.7109375" style="3" customWidth="1"/>
    <col min="2373" max="2373" width="13.28515625" style="3" customWidth="1"/>
    <col min="2374" max="2374" width="13.140625" style="3" customWidth="1"/>
    <col min="2375" max="2375" width="12" style="3" customWidth="1"/>
    <col min="2376" max="2376" width="12.140625" style="3" customWidth="1"/>
    <col min="2377" max="2377" width="12.28515625" style="3" customWidth="1"/>
    <col min="2378" max="2378" width="12.140625" style="3" customWidth="1"/>
    <col min="2379" max="2379" width="12.5703125" style="3" customWidth="1"/>
    <col min="2380" max="2596" width="9.140625" style="3"/>
    <col min="2597" max="2597" width="25.42578125" style="3" customWidth="1"/>
    <col min="2598" max="2598" width="56.28515625" style="3" customWidth="1"/>
    <col min="2599" max="2599" width="14" style="3" customWidth="1"/>
    <col min="2600" max="2601" width="14.5703125" style="3" customWidth="1"/>
    <col min="2602" max="2602" width="14.140625" style="3" customWidth="1"/>
    <col min="2603" max="2603" width="15.140625" style="3" customWidth="1"/>
    <col min="2604" max="2604" width="13.85546875" style="3" customWidth="1"/>
    <col min="2605" max="2606" width="14.7109375" style="3" customWidth="1"/>
    <col min="2607" max="2607" width="12.85546875" style="3" customWidth="1"/>
    <col min="2608" max="2608" width="13.5703125" style="3" customWidth="1"/>
    <col min="2609" max="2609" width="12.7109375" style="3" customWidth="1"/>
    <col min="2610" max="2610" width="13.42578125" style="3" customWidth="1"/>
    <col min="2611" max="2611" width="13.140625" style="3" customWidth="1"/>
    <col min="2612" max="2612" width="14.7109375" style="3" customWidth="1"/>
    <col min="2613" max="2613" width="14.5703125" style="3" customWidth="1"/>
    <col min="2614" max="2614" width="13" style="3" customWidth="1"/>
    <col min="2615" max="2615" width="15" style="3" customWidth="1"/>
    <col min="2616" max="2617" width="12.140625" style="3" customWidth="1"/>
    <col min="2618" max="2618" width="12" style="3" customWidth="1"/>
    <col min="2619" max="2619" width="13.5703125" style="3" customWidth="1"/>
    <col min="2620" max="2620" width="14" style="3" customWidth="1"/>
    <col min="2621" max="2621" width="12.28515625" style="3" customWidth="1"/>
    <col min="2622" max="2622" width="14.140625" style="3" customWidth="1"/>
    <col min="2623" max="2623" width="13" style="3" customWidth="1"/>
    <col min="2624" max="2624" width="13.5703125" style="3" customWidth="1"/>
    <col min="2625" max="2625" width="12.42578125" style="3" customWidth="1"/>
    <col min="2626" max="2626" width="12.5703125" style="3" customWidth="1"/>
    <col min="2627" max="2627" width="11.7109375" style="3" customWidth="1"/>
    <col min="2628" max="2628" width="13.7109375" style="3" customWidth="1"/>
    <col min="2629" max="2629" width="13.28515625" style="3" customWidth="1"/>
    <col min="2630" max="2630" width="13.140625" style="3" customWidth="1"/>
    <col min="2631" max="2631" width="12" style="3" customWidth="1"/>
    <col min="2632" max="2632" width="12.140625" style="3" customWidth="1"/>
    <col min="2633" max="2633" width="12.28515625" style="3" customWidth="1"/>
    <col min="2634" max="2634" width="12.140625" style="3" customWidth="1"/>
    <col min="2635" max="2635" width="12.5703125" style="3" customWidth="1"/>
    <col min="2636" max="2852" width="9.140625" style="3"/>
    <col min="2853" max="2853" width="25.42578125" style="3" customWidth="1"/>
    <col min="2854" max="2854" width="56.28515625" style="3" customWidth="1"/>
    <col min="2855" max="2855" width="14" style="3" customWidth="1"/>
    <col min="2856" max="2857" width="14.5703125" style="3" customWidth="1"/>
    <col min="2858" max="2858" width="14.140625" style="3" customWidth="1"/>
    <col min="2859" max="2859" width="15.140625" style="3" customWidth="1"/>
    <col min="2860" max="2860" width="13.85546875" style="3" customWidth="1"/>
    <col min="2861" max="2862" width="14.7109375" style="3" customWidth="1"/>
    <col min="2863" max="2863" width="12.85546875" style="3" customWidth="1"/>
    <col min="2864" max="2864" width="13.5703125" style="3" customWidth="1"/>
    <col min="2865" max="2865" width="12.7109375" style="3" customWidth="1"/>
    <col min="2866" max="2866" width="13.42578125" style="3" customWidth="1"/>
    <col min="2867" max="2867" width="13.140625" style="3" customWidth="1"/>
    <col min="2868" max="2868" width="14.7109375" style="3" customWidth="1"/>
    <col min="2869" max="2869" width="14.5703125" style="3" customWidth="1"/>
    <col min="2870" max="2870" width="13" style="3" customWidth="1"/>
    <col min="2871" max="2871" width="15" style="3" customWidth="1"/>
    <col min="2872" max="2873" width="12.140625" style="3" customWidth="1"/>
    <col min="2874" max="2874" width="12" style="3" customWidth="1"/>
    <col min="2875" max="2875" width="13.5703125" style="3" customWidth="1"/>
    <col min="2876" max="2876" width="14" style="3" customWidth="1"/>
    <col min="2877" max="2877" width="12.28515625" style="3" customWidth="1"/>
    <col min="2878" max="2878" width="14.140625" style="3" customWidth="1"/>
    <col min="2879" max="2879" width="13" style="3" customWidth="1"/>
    <col min="2880" max="2880" width="13.5703125" style="3" customWidth="1"/>
    <col min="2881" max="2881" width="12.42578125" style="3" customWidth="1"/>
    <col min="2882" max="2882" width="12.5703125" style="3" customWidth="1"/>
    <col min="2883" max="2883" width="11.7109375" style="3" customWidth="1"/>
    <col min="2884" max="2884" width="13.7109375" style="3" customWidth="1"/>
    <col min="2885" max="2885" width="13.28515625" style="3" customWidth="1"/>
    <col min="2886" max="2886" width="13.140625" style="3" customWidth="1"/>
    <col min="2887" max="2887" width="12" style="3" customWidth="1"/>
    <col min="2888" max="2888" width="12.140625" style="3" customWidth="1"/>
    <col min="2889" max="2889" width="12.28515625" style="3" customWidth="1"/>
    <col min="2890" max="2890" width="12.140625" style="3" customWidth="1"/>
    <col min="2891" max="2891" width="12.5703125" style="3" customWidth="1"/>
    <col min="2892" max="3108" width="9.140625" style="3"/>
    <col min="3109" max="3109" width="25.42578125" style="3" customWidth="1"/>
    <col min="3110" max="3110" width="56.28515625" style="3" customWidth="1"/>
    <col min="3111" max="3111" width="14" style="3" customWidth="1"/>
    <col min="3112" max="3113" width="14.5703125" style="3" customWidth="1"/>
    <col min="3114" max="3114" width="14.140625" style="3" customWidth="1"/>
    <col min="3115" max="3115" width="15.140625" style="3" customWidth="1"/>
    <col min="3116" max="3116" width="13.85546875" style="3" customWidth="1"/>
    <col min="3117" max="3118" width="14.7109375" style="3" customWidth="1"/>
    <col min="3119" max="3119" width="12.85546875" style="3" customWidth="1"/>
    <col min="3120" max="3120" width="13.5703125" style="3" customWidth="1"/>
    <col min="3121" max="3121" width="12.7109375" style="3" customWidth="1"/>
    <col min="3122" max="3122" width="13.42578125" style="3" customWidth="1"/>
    <col min="3123" max="3123" width="13.140625" style="3" customWidth="1"/>
    <col min="3124" max="3124" width="14.7109375" style="3" customWidth="1"/>
    <col min="3125" max="3125" width="14.5703125" style="3" customWidth="1"/>
    <col min="3126" max="3126" width="13" style="3" customWidth="1"/>
    <col min="3127" max="3127" width="15" style="3" customWidth="1"/>
    <col min="3128" max="3129" width="12.140625" style="3" customWidth="1"/>
    <col min="3130" max="3130" width="12" style="3" customWidth="1"/>
    <col min="3131" max="3131" width="13.5703125" style="3" customWidth="1"/>
    <col min="3132" max="3132" width="14" style="3" customWidth="1"/>
    <col min="3133" max="3133" width="12.28515625" style="3" customWidth="1"/>
    <col min="3134" max="3134" width="14.140625" style="3" customWidth="1"/>
    <col min="3135" max="3135" width="13" style="3" customWidth="1"/>
    <col min="3136" max="3136" width="13.5703125" style="3" customWidth="1"/>
    <col min="3137" max="3137" width="12.42578125" style="3" customWidth="1"/>
    <col min="3138" max="3138" width="12.5703125" style="3" customWidth="1"/>
    <col min="3139" max="3139" width="11.7109375" style="3" customWidth="1"/>
    <col min="3140" max="3140" width="13.7109375" style="3" customWidth="1"/>
    <col min="3141" max="3141" width="13.28515625" style="3" customWidth="1"/>
    <col min="3142" max="3142" width="13.140625" style="3" customWidth="1"/>
    <col min="3143" max="3143" width="12" style="3" customWidth="1"/>
    <col min="3144" max="3144" width="12.140625" style="3" customWidth="1"/>
    <col min="3145" max="3145" width="12.28515625" style="3" customWidth="1"/>
    <col min="3146" max="3146" width="12.140625" style="3" customWidth="1"/>
    <col min="3147" max="3147" width="12.5703125" style="3" customWidth="1"/>
    <col min="3148" max="3364" width="9.140625" style="3"/>
    <col min="3365" max="3365" width="25.42578125" style="3" customWidth="1"/>
    <col min="3366" max="3366" width="56.28515625" style="3" customWidth="1"/>
    <col min="3367" max="3367" width="14" style="3" customWidth="1"/>
    <col min="3368" max="3369" width="14.5703125" style="3" customWidth="1"/>
    <col min="3370" max="3370" width="14.140625" style="3" customWidth="1"/>
    <col min="3371" max="3371" width="15.140625" style="3" customWidth="1"/>
    <col min="3372" max="3372" width="13.85546875" style="3" customWidth="1"/>
    <col min="3373" max="3374" width="14.7109375" style="3" customWidth="1"/>
    <col min="3375" max="3375" width="12.85546875" style="3" customWidth="1"/>
    <col min="3376" max="3376" width="13.5703125" style="3" customWidth="1"/>
    <col min="3377" max="3377" width="12.7109375" style="3" customWidth="1"/>
    <col min="3378" max="3378" width="13.42578125" style="3" customWidth="1"/>
    <col min="3379" max="3379" width="13.140625" style="3" customWidth="1"/>
    <col min="3380" max="3380" width="14.7109375" style="3" customWidth="1"/>
    <col min="3381" max="3381" width="14.5703125" style="3" customWidth="1"/>
    <col min="3382" max="3382" width="13" style="3" customWidth="1"/>
    <col min="3383" max="3383" width="15" style="3" customWidth="1"/>
    <col min="3384" max="3385" width="12.140625" style="3" customWidth="1"/>
    <col min="3386" max="3386" width="12" style="3" customWidth="1"/>
    <col min="3387" max="3387" width="13.5703125" style="3" customWidth="1"/>
    <col min="3388" max="3388" width="14" style="3" customWidth="1"/>
    <col min="3389" max="3389" width="12.28515625" style="3" customWidth="1"/>
    <col min="3390" max="3390" width="14.140625" style="3" customWidth="1"/>
    <col min="3391" max="3391" width="13" style="3" customWidth="1"/>
    <col min="3392" max="3392" width="13.5703125" style="3" customWidth="1"/>
    <col min="3393" max="3393" width="12.42578125" style="3" customWidth="1"/>
    <col min="3394" max="3394" width="12.5703125" style="3" customWidth="1"/>
    <col min="3395" max="3395" width="11.7109375" style="3" customWidth="1"/>
    <col min="3396" max="3396" width="13.7109375" style="3" customWidth="1"/>
    <col min="3397" max="3397" width="13.28515625" style="3" customWidth="1"/>
    <col min="3398" max="3398" width="13.140625" style="3" customWidth="1"/>
    <col min="3399" max="3399" width="12" style="3" customWidth="1"/>
    <col min="3400" max="3400" width="12.140625" style="3" customWidth="1"/>
    <col min="3401" max="3401" width="12.28515625" style="3" customWidth="1"/>
    <col min="3402" max="3402" width="12.140625" style="3" customWidth="1"/>
    <col min="3403" max="3403" width="12.5703125" style="3" customWidth="1"/>
    <col min="3404" max="3620" width="9.140625" style="3"/>
    <col min="3621" max="3621" width="25.42578125" style="3" customWidth="1"/>
    <col min="3622" max="3622" width="56.28515625" style="3" customWidth="1"/>
    <col min="3623" max="3623" width="14" style="3" customWidth="1"/>
    <col min="3624" max="3625" width="14.5703125" style="3" customWidth="1"/>
    <col min="3626" max="3626" width="14.140625" style="3" customWidth="1"/>
    <col min="3627" max="3627" width="15.140625" style="3" customWidth="1"/>
    <col min="3628" max="3628" width="13.85546875" style="3" customWidth="1"/>
    <col min="3629" max="3630" width="14.7109375" style="3" customWidth="1"/>
    <col min="3631" max="3631" width="12.85546875" style="3" customWidth="1"/>
    <col min="3632" max="3632" width="13.5703125" style="3" customWidth="1"/>
    <col min="3633" max="3633" width="12.7109375" style="3" customWidth="1"/>
    <col min="3634" max="3634" width="13.42578125" style="3" customWidth="1"/>
    <col min="3635" max="3635" width="13.140625" style="3" customWidth="1"/>
    <col min="3636" max="3636" width="14.7109375" style="3" customWidth="1"/>
    <col min="3637" max="3637" width="14.5703125" style="3" customWidth="1"/>
    <col min="3638" max="3638" width="13" style="3" customWidth="1"/>
    <col min="3639" max="3639" width="15" style="3" customWidth="1"/>
    <col min="3640" max="3641" width="12.140625" style="3" customWidth="1"/>
    <col min="3642" max="3642" width="12" style="3" customWidth="1"/>
    <col min="3643" max="3643" width="13.5703125" style="3" customWidth="1"/>
    <col min="3644" max="3644" width="14" style="3" customWidth="1"/>
    <col min="3645" max="3645" width="12.28515625" style="3" customWidth="1"/>
    <col min="3646" max="3646" width="14.140625" style="3" customWidth="1"/>
    <col min="3647" max="3647" width="13" style="3" customWidth="1"/>
    <col min="3648" max="3648" width="13.5703125" style="3" customWidth="1"/>
    <col min="3649" max="3649" width="12.42578125" style="3" customWidth="1"/>
    <col min="3650" max="3650" width="12.5703125" style="3" customWidth="1"/>
    <col min="3651" max="3651" width="11.7109375" style="3" customWidth="1"/>
    <col min="3652" max="3652" width="13.7109375" style="3" customWidth="1"/>
    <col min="3653" max="3653" width="13.28515625" style="3" customWidth="1"/>
    <col min="3654" max="3654" width="13.140625" style="3" customWidth="1"/>
    <col min="3655" max="3655" width="12" style="3" customWidth="1"/>
    <col min="3656" max="3656" width="12.140625" style="3" customWidth="1"/>
    <col min="3657" max="3657" width="12.28515625" style="3" customWidth="1"/>
    <col min="3658" max="3658" width="12.140625" style="3" customWidth="1"/>
    <col min="3659" max="3659" width="12.5703125" style="3" customWidth="1"/>
    <col min="3660" max="3876" width="9.140625" style="3"/>
    <col min="3877" max="3877" width="25.42578125" style="3" customWidth="1"/>
    <col min="3878" max="3878" width="56.28515625" style="3" customWidth="1"/>
    <col min="3879" max="3879" width="14" style="3" customWidth="1"/>
    <col min="3880" max="3881" width="14.5703125" style="3" customWidth="1"/>
    <col min="3882" max="3882" width="14.140625" style="3" customWidth="1"/>
    <col min="3883" max="3883" width="15.140625" style="3" customWidth="1"/>
    <col min="3884" max="3884" width="13.85546875" style="3" customWidth="1"/>
    <col min="3885" max="3886" width="14.7109375" style="3" customWidth="1"/>
    <col min="3887" max="3887" width="12.85546875" style="3" customWidth="1"/>
    <col min="3888" max="3888" width="13.5703125" style="3" customWidth="1"/>
    <col min="3889" max="3889" width="12.7109375" style="3" customWidth="1"/>
    <col min="3890" max="3890" width="13.42578125" style="3" customWidth="1"/>
    <col min="3891" max="3891" width="13.140625" style="3" customWidth="1"/>
    <col min="3892" max="3892" width="14.7109375" style="3" customWidth="1"/>
    <col min="3893" max="3893" width="14.5703125" style="3" customWidth="1"/>
    <col min="3894" max="3894" width="13" style="3" customWidth="1"/>
    <col min="3895" max="3895" width="15" style="3" customWidth="1"/>
    <col min="3896" max="3897" width="12.140625" style="3" customWidth="1"/>
    <col min="3898" max="3898" width="12" style="3" customWidth="1"/>
    <col min="3899" max="3899" width="13.5703125" style="3" customWidth="1"/>
    <col min="3900" max="3900" width="14" style="3" customWidth="1"/>
    <col min="3901" max="3901" width="12.28515625" style="3" customWidth="1"/>
    <col min="3902" max="3902" width="14.140625" style="3" customWidth="1"/>
    <col min="3903" max="3903" width="13" style="3" customWidth="1"/>
    <col min="3904" max="3904" width="13.5703125" style="3" customWidth="1"/>
    <col min="3905" max="3905" width="12.42578125" style="3" customWidth="1"/>
    <col min="3906" max="3906" width="12.5703125" style="3" customWidth="1"/>
    <col min="3907" max="3907" width="11.7109375" style="3" customWidth="1"/>
    <col min="3908" max="3908" width="13.7109375" style="3" customWidth="1"/>
    <col min="3909" max="3909" width="13.28515625" style="3" customWidth="1"/>
    <col min="3910" max="3910" width="13.140625" style="3" customWidth="1"/>
    <col min="3911" max="3911" width="12" style="3" customWidth="1"/>
    <col min="3912" max="3912" width="12.140625" style="3" customWidth="1"/>
    <col min="3913" max="3913" width="12.28515625" style="3" customWidth="1"/>
    <col min="3914" max="3914" width="12.140625" style="3" customWidth="1"/>
    <col min="3915" max="3915" width="12.5703125" style="3" customWidth="1"/>
    <col min="3916" max="4132" width="9.140625" style="3"/>
    <col min="4133" max="4133" width="25.42578125" style="3" customWidth="1"/>
    <col min="4134" max="4134" width="56.28515625" style="3" customWidth="1"/>
    <col min="4135" max="4135" width="14" style="3" customWidth="1"/>
    <col min="4136" max="4137" width="14.5703125" style="3" customWidth="1"/>
    <col min="4138" max="4138" width="14.140625" style="3" customWidth="1"/>
    <col min="4139" max="4139" width="15.140625" style="3" customWidth="1"/>
    <col min="4140" max="4140" width="13.85546875" style="3" customWidth="1"/>
    <col min="4141" max="4142" width="14.7109375" style="3" customWidth="1"/>
    <col min="4143" max="4143" width="12.85546875" style="3" customWidth="1"/>
    <col min="4144" max="4144" width="13.5703125" style="3" customWidth="1"/>
    <col min="4145" max="4145" width="12.7109375" style="3" customWidth="1"/>
    <col min="4146" max="4146" width="13.42578125" style="3" customWidth="1"/>
    <col min="4147" max="4147" width="13.140625" style="3" customWidth="1"/>
    <col min="4148" max="4148" width="14.7109375" style="3" customWidth="1"/>
    <col min="4149" max="4149" width="14.5703125" style="3" customWidth="1"/>
    <col min="4150" max="4150" width="13" style="3" customWidth="1"/>
    <col min="4151" max="4151" width="15" style="3" customWidth="1"/>
    <col min="4152" max="4153" width="12.140625" style="3" customWidth="1"/>
    <col min="4154" max="4154" width="12" style="3" customWidth="1"/>
    <col min="4155" max="4155" width="13.5703125" style="3" customWidth="1"/>
    <col min="4156" max="4156" width="14" style="3" customWidth="1"/>
    <col min="4157" max="4157" width="12.28515625" style="3" customWidth="1"/>
    <col min="4158" max="4158" width="14.140625" style="3" customWidth="1"/>
    <col min="4159" max="4159" width="13" style="3" customWidth="1"/>
    <col min="4160" max="4160" width="13.5703125" style="3" customWidth="1"/>
    <col min="4161" max="4161" width="12.42578125" style="3" customWidth="1"/>
    <col min="4162" max="4162" width="12.5703125" style="3" customWidth="1"/>
    <col min="4163" max="4163" width="11.7109375" style="3" customWidth="1"/>
    <col min="4164" max="4164" width="13.7109375" style="3" customWidth="1"/>
    <col min="4165" max="4165" width="13.28515625" style="3" customWidth="1"/>
    <col min="4166" max="4166" width="13.140625" style="3" customWidth="1"/>
    <col min="4167" max="4167" width="12" style="3" customWidth="1"/>
    <col min="4168" max="4168" width="12.140625" style="3" customWidth="1"/>
    <col min="4169" max="4169" width="12.28515625" style="3" customWidth="1"/>
    <col min="4170" max="4170" width="12.140625" style="3" customWidth="1"/>
    <col min="4171" max="4171" width="12.5703125" style="3" customWidth="1"/>
    <col min="4172" max="4388" width="9.140625" style="3"/>
    <col min="4389" max="4389" width="25.42578125" style="3" customWidth="1"/>
    <col min="4390" max="4390" width="56.28515625" style="3" customWidth="1"/>
    <col min="4391" max="4391" width="14" style="3" customWidth="1"/>
    <col min="4392" max="4393" width="14.5703125" style="3" customWidth="1"/>
    <col min="4394" max="4394" width="14.140625" style="3" customWidth="1"/>
    <col min="4395" max="4395" width="15.140625" style="3" customWidth="1"/>
    <col min="4396" max="4396" width="13.85546875" style="3" customWidth="1"/>
    <col min="4397" max="4398" width="14.7109375" style="3" customWidth="1"/>
    <col min="4399" max="4399" width="12.85546875" style="3" customWidth="1"/>
    <col min="4400" max="4400" width="13.5703125" style="3" customWidth="1"/>
    <col min="4401" max="4401" width="12.7109375" style="3" customWidth="1"/>
    <col min="4402" max="4402" width="13.42578125" style="3" customWidth="1"/>
    <col min="4403" max="4403" width="13.140625" style="3" customWidth="1"/>
    <col min="4404" max="4404" width="14.7109375" style="3" customWidth="1"/>
    <col min="4405" max="4405" width="14.5703125" style="3" customWidth="1"/>
    <col min="4406" max="4406" width="13" style="3" customWidth="1"/>
    <col min="4407" max="4407" width="15" style="3" customWidth="1"/>
    <col min="4408" max="4409" width="12.140625" style="3" customWidth="1"/>
    <col min="4410" max="4410" width="12" style="3" customWidth="1"/>
    <col min="4411" max="4411" width="13.5703125" style="3" customWidth="1"/>
    <col min="4412" max="4412" width="14" style="3" customWidth="1"/>
    <col min="4413" max="4413" width="12.28515625" style="3" customWidth="1"/>
    <col min="4414" max="4414" width="14.140625" style="3" customWidth="1"/>
    <col min="4415" max="4415" width="13" style="3" customWidth="1"/>
    <col min="4416" max="4416" width="13.5703125" style="3" customWidth="1"/>
    <col min="4417" max="4417" width="12.42578125" style="3" customWidth="1"/>
    <col min="4418" max="4418" width="12.5703125" style="3" customWidth="1"/>
    <col min="4419" max="4419" width="11.7109375" style="3" customWidth="1"/>
    <col min="4420" max="4420" width="13.7109375" style="3" customWidth="1"/>
    <col min="4421" max="4421" width="13.28515625" style="3" customWidth="1"/>
    <col min="4422" max="4422" width="13.140625" style="3" customWidth="1"/>
    <col min="4423" max="4423" width="12" style="3" customWidth="1"/>
    <col min="4424" max="4424" width="12.140625" style="3" customWidth="1"/>
    <col min="4425" max="4425" width="12.28515625" style="3" customWidth="1"/>
    <col min="4426" max="4426" width="12.140625" style="3" customWidth="1"/>
    <col min="4427" max="4427" width="12.5703125" style="3" customWidth="1"/>
    <col min="4428" max="4644" width="9.140625" style="3"/>
    <col min="4645" max="4645" width="25.42578125" style="3" customWidth="1"/>
    <col min="4646" max="4646" width="56.28515625" style="3" customWidth="1"/>
    <col min="4647" max="4647" width="14" style="3" customWidth="1"/>
    <col min="4648" max="4649" width="14.5703125" style="3" customWidth="1"/>
    <col min="4650" max="4650" width="14.140625" style="3" customWidth="1"/>
    <col min="4651" max="4651" width="15.140625" style="3" customWidth="1"/>
    <col min="4652" max="4652" width="13.85546875" style="3" customWidth="1"/>
    <col min="4653" max="4654" width="14.7109375" style="3" customWidth="1"/>
    <col min="4655" max="4655" width="12.85546875" style="3" customWidth="1"/>
    <col min="4656" max="4656" width="13.5703125" style="3" customWidth="1"/>
    <col min="4657" max="4657" width="12.7109375" style="3" customWidth="1"/>
    <col min="4658" max="4658" width="13.42578125" style="3" customWidth="1"/>
    <col min="4659" max="4659" width="13.140625" style="3" customWidth="1"/>
    <col min="4660" max="4660" width="14.7109375" style="3" customWidth="1"/>
    <col min="4661" max="4661" width="14.5703125" style="3" customWidth="1"/>
    <col min="4662" max="4662" width="13" style="3" customWidth="1"/>
    <col min="4663" max="4663" width="15" style="3" customWidth="1"/>
    <col min="4664" max="4665" width="12.140625" style="3" customWidth="1"/>
    <col min="4666" max="4666" width="12" style="3" customWidth="1"/>
    <col min="4667" max="4667" width="13.5703125" style="3" customWidth="1"/>
    <col min="4668" max="4668" width="14" style="3" customWidth="1"/>
    <col min="4669" max="4669" width="12.28515625" style="3" customWidth="1"/>
    <col min="4670" max="4670" width="14.140625" style="3" customWidth="1"/>
    <col min="4671" max="4671" width="13" style="3" customWidth="1"/>
    <col min="4672" max="4672" width="13.5703125" style="3" customWidth="1"/>
    <col min="4673" max="4673" width="12.42578125" style="3" customWidth="1"/>
    <col min="4674" max="4674" width="12.5703125" style="3" customWidth="1"/>
    <col min="4675" max="4675" width="11.7109375" style="3" customWidth="1"/>
    <col min="4676" max="4676" width="13.7109375" style="3" customWidth="1"/>
    <col min="4677" max="4677" width="13.28515625" style="3" customWidth="1"/>
    <col min="4678" max="4678" width="13.140625" style="3" customWidth="1"/>
    <col min="4679" max="4679" width="12" style="3" customWidth="1"/>
    <col min="4680" max="4680" width="12.140625" style="3" customWidth="1"/>
    <col min="4681" max="4681" width="12.28515625" style="3" customWidth="1"/>
    <col min="4682" max="4682" width="12.140625" style="3" customWidth="1"/>
    <col min="4683" max="4683" width="12.5703125" style="3" customWidth="1"/>
    <col min="4684" max="4900" width="9.140625" style="3"/>
    <col min="4901" max="4901" width="25.42578125" style="3" customWidth="1"/>
    <col min="4902" max="4902" width="56.28515625" style="3" customWidth="1"/>
    <col min="4903" max="4903" width="14" style="3" customWidth="1"/>
    <col min="4904" max="4905" width="14.5703125" style="3" customWidth="1"/>
    <col min="4906" max="4906" width="14.140625" style="3" customWidth="1"/>
    <col min="4907" max="4907" width="15.140625" style="3" customWidth="1"/>
    <col min="4908" max="4908" width="13.85546875" style="3" customWidth="1"/>
    <col min="4909" max="4910" width="14.7109375" style="3" customWidth="1"/>
    <col min="4911" max="4911" width="12.85546875" style="3" customWidth="1"/>
    <col min="4912" max="4912" width="13.5703125" style="3" customWidth="1"/>
    <col min="4913" max="4913" width="12.7109375" style="3" customWidth="1"/>
    <col min="4914" max="4914" width="13.42578125" style="3" customWidth="1"/>
    <col min="4915" max="4915" width="13.140625" style="3" customWidth="1"/>
    <col min="4916" max="4916" width="14.7109375" style="3" customWidth="1"/>
    <col min="4917" max="4917" width="14.5703125" style="3" customWidth="1"/>
    <col min="4918" max="4918" width="13" style="3" customWidth="1"/>
    <col min="4919" max="4919" width="15" style="3" customWidth="1"/>
    <col min="4920" max="4921" width="12.140625" style="3" customWidth="1"/>
    <col min="4922" max="4922" width="12" style="3" customWidth="1"/>
    <col min="4923" max="4923" width="13.5703125" style="3" customWidth="1"/>
    <col min="4924" max="4924" width="14" style="3" customWidth="1"/>
    <col min="4925" max="4925" width="12.28515625" style="3" customWidth="1"/>
    <col min="4926" max="4926" width="14.140625" style="3" customWidth="1"/>
    <col min="4927" max="4927" width="13" style="3" customWidth="1"/>
    <col min="4928" max="4928" width="13.5703125" style="3" customWidth="1"/>
    <col min="4929" max="4929" width="12.42578125" style="3" customWidth="1"/>
    <col min="4930" max="4930" width="12.5703125" style="3" customWidth="1"/>
    <col min="4931" max="4931" width="11.7109375" style="3" customWidth="1"/>
    <col min="4932" max="4932" width="13.7109375" style="3" customWidth="1"/>
    <col min="4933" max="4933" width="13.28515625" style="3" customWidth="1"/>
    <col min="4934" max="4934" width="13.140625" style="3" customWidth="1"/>
    <col min="4935" max="4935" width="12" style="3" customWidth="1"/>
    <col min="4936" max="4936" width="12.140625" style="3" customWidth="1"/>
    <col min="4937" max="4937" width="12.28515625" style="3" customWidth="1"/>
    <col min="4938" max="4938" width="12.140625" style="3" customWidth="1"/>
    <col min="4939" max="4939" width="12.5703125" style="3" customWidth="1"/>
    <col min="4940" max="5156" width="9.140625" style="3"/>
    <col min="5157" max="5157" width="25.42578125" style="3" customWidth="1"/>
    <col min="5158" max="5158" width="56.28515625" style="3" customWidth="1"/>
    <col min="5159" max="5159" width="14" style="3" customWidth="1"/>
    <col min="5160" max="5161" width="14.5703125" style="3" customWidth="1"/>
    <col min="5162" max="5162" width="14.140625" style="3" customWidth="1"/>
    <col min="5163" max="5163" width="15.140625" style="3" customWidth="1"/>
    <col min="5164" max="5164" width="13.85546875" style="3" customWidth="1"/>
    <col min="5165" max="5166" width="14.7109375" style="3" customWidth="1"/>
    <col min="5167" max="5167" width="12.85546875" style="3" customWidth="1"/>
    <col min="5168" max="5168" width="13.5703125" style="3" customWidth="1"/>
    <col min="5169" max="5169" width="12.7109375" style="3" customWidth="1"/>
    <col min="5170" max="5170" width="13.42578125" style="3" customWidth="1"/>
    <col min="5171" max="5171" width="13.140625" style="3" customWidth="1"/>
    <col min="5172" max="5172" width="14.7109375" style="3" customWidth="1"/>
    <col min="5173" max="5173" width="14.5703125" style="3" customWidth="1"/>
    <col min="5174" max="5174" width="13" style="3" customWidth="1"/>
    <col min="5175" max="5175" width="15" style="3" customWidth="1"/>
    <col min="5176" max="5177" width="12.140625" style="3" customWidth="1"/>
    <col min="5178" max="5178" width="12" style="3" customWidth="1"/>
    <col min="5179" max="5179" width="13.5703125" style="3" customWidth="1"/>
    <col min="5180" max="5180" width="14" style="3" customWidth="1"/>
    <col min="5181" max="5181" width="12.28515625" style="3" customWidth="1"/>
    <col min="5182" max="5182" width="14.140625" style="3" customWidth="1"/>
    <col min="5183" max="5183" width="13" style="3" customWidth="1"/>
    <col min="5184" max="5184" width="13.5703125" style="3" customWidth="1"/>
    <col min="5185" max="5185" width="12.42578125" style="3" customWidth="1"/>
    <col min="5186" max="5186" width="12.5703125" style="3" customWidth="1"/>
    <col min="5187" max="5187" width="11.7109375" style="3" customWidth="1"/>
    <col min="5188" max="5188" width="13.7109375" style="3" customWidth="1"/>
    <col min="5189" max="5189" width="13.28515625" style="3" customWidth="1"/>
    <col min="5190" max="5190" width="13.140625" style="3" customWidth="1"/>
    <col min="5191" max="5191" width="12" style="3" customWidth="1"/>
    <col min="5192" max="5192" width="12.140625" style="3" customWidth="1"/>
    <col min="5193" max="5193" width="12.28515625" style="3" customWidth="1"/>
    <col min="5194" max="5194" width="12.140625" style="3" customWidth="1"/>
    <col min="5195" max="5195" width="12.5703125" style="3" customWidth="1"/>
    <col min="5196" max="5412" width="9.140625" style="3"/>
    <col min="5413" max="5413" width="25.42578125" style="3" customWidth="1"/>
    <col min="5414" max="5414" width="56.28515625" style="3" customWidth="1"/>
    <col min="5415" max="5415" width="14" style="3" customWidth="1"/>
    <col min="5416" max="5417" width="14.5703125" style="3" customWidth="1"/>
    <col min="5418" max="5418" width="14.140625" style="3" customWidth="1"/>
    <col min="5419" max="5419" width="15.140625" style="3" customWidth="1"/>
    <col min="5420" max="5420" width="13.85546875" style="3" customWidth="1"/>
    <col min="5421" max="5422" width="14.7109375" style="3" customWidth="1"/>
    <col min="5423" max="5423" width="12.85546875" style="3" customWidth="1"/>
    <col min="5424" max="5424" width="13.5703125" style="3" customWidth="1"/>
    <col min="5425" max="5425" width="12.7109375" style="3" customWidth="1"/>
    <col min="5426" max="5426" width="13.42578125" style="3" customWidth="1"/>
    <col min="5427" max="5427" width="13.140625" style="3" customWidth="1"/>
    <col min="5428" max="5428" width="14.7109375" style="3" customWidth="1"/>
    <col min="5429" max="5429" width="14.5703125" style="3" customWidth="1"/>
    <col min="5430" max="5430" width="13" style="3" customWidth="1"/>
    <col min="5431" max="5431" width="15" style="3" customWidth="1"/>
    <col min="5432" max="5433" width="12.140625" style="3" customWidth="1"/>
    <col min="5434" max="5434" width="12" style="3" customWidth="1"/>
    <col min="5435" max="5435" width="13.5703125" style="3" customWidth="1"/>
    <col min="5436" max="5436" width="14" style="3" customWidth="1"/>
    <col min="5437" max="5437" width="12.28515625" style="3" customWidth="1"/>
    <col min="5438" max="5438" width="14.140625" style="3" customWidth="1"/>
    <col min="5439" max="5439" width="13" style="3" customWidth="1"/>
    <col min="5440" max="5440" width="13.5703125" style="3" customWidth="1"/>
    <col min="5441" max="5441" width="12.42578125" style="3" customWidth="1"/>
    <col min="5442" max="5442" width="12.5703125" style="3" customWidth="1"/>
    <col min="5443" max="5443" width="11.7109375" style="3" customWidth="1"/>
    <col min="5444" max="5444" width="13.7109375" style="3" customWidth="1"/>
    <col min="5445" max="5445" width="13.28515625" style="3" customWidth="1"/>
    <col min="5446" max="5446" width="13.140625" style="3" customWidth="1"/>
    <col min="5447" max="5447" width="12" style="3" customWidth="1"/>
    <col min="5448" max="5448" width="12.140625" style="3" customWidth="1"/>
    <col min="5449" max="5449" width="12.28515625" style="3" customWidth="1"/>
    <col min="5450" max="5450" width="12.140625" style="3" customWidth="1"/>
    <col min="5451" max="5451" width="12.5703125" style="3" customWidth="1"/>
    <col min="5452" max="5668" width="9.140625" style="3"/>
    <col min="5669" max="5669" width="25.42578125" style="3" customWidth="1"/>
    <col min="5670" max="5670" width="56.28515625" style="3" customWidth="1"/>
    <col min="5671" max="5671" width="14" style="3" customWidth="1"/>
    <col min="5672" max="5673" width="14.5703125" style="3" customWidth="1"/>
    <col min="5674" max="5674" width="14.140625" style="3" customWidth="1"/>
    <col min="5675" max="5675" width="15.140625" style="3" customWidth="1"/>
    <col min="5676" max="5676" width="13.85546875" style="3" customWidth="1"/>
    <col min="5677" max="5678" width="14.7109375" style="3" customWidth="1"/>
    <col min="5679" max="5679" width="12.85546875" style="3" customWidth="1"/>
    <col min="5680" max="5680" width="13.5703125" style="3" customWidth="1"/>
    <col min="5681" max="5681" width="12.7109375" style="3" customWidth="1"/>
    <col min="5682" max="5682" width="13.42578125" style="3" customWidth="1"/>
    <col min="5683" max="5683" width="13.140625" style="3" customWidth="1"/>
    <col min="5684" max="5684" width="14.7109375" style="3" customWidth="1"/>
    <col min="5685" max="5685" width="14.5703125" style="3" customWidth="1"/>
    <col min="5686" max="5686" width="13" style="3" customWidth="1"/>
    <col min="5687" max="5687" width="15" style="3" customWidth="1"/>
    <col min="5688" max="5689" width="12.140625" style="3" customWidth="1"/>
    <col min="5690" max="5690" width="12" style="3" customWidth="1"/>
    <col min="5691" max="5691" width="13.5703125" style="3" customWidth="1"/>
    <col min="5692" max="5692" width="14" style="3" customWidth="1"/>
    <col min="5693" max="5693" width="12.28515625" style="3" customWidth="1"/>
    <col min="5694" max="5694" width="14.140625" style="3" customWidth="1"/>
    <col min="5695" max="5695" width="13" style="3" customWidth="1"/>
    <col min="5696" max="5696" width="13.5703125" style="3" customWidth="1"/>
    <col min="5697" max="5697" width="12.42578125" style="3" customWidth="1"/>
    <col min="5698" max="5698" width="12.5703125" style="3" customWidth="1"/>
    <col min="5699" max="5699" width="11.7109375" style="3" customWidth="1"/>
    <col min="5700" max="5700" width="13.7109375" style="3" customWidth="1"/>
    <col min="5701" max="5701" width="13.28515625" style="3" customWidth="1"/>
    <col min="5702" max="5702" width="13.140625" style="3" customWidth="1"/>
    <col min="5703" max="5703" width="12" style="3" customWidth="1"/>
    <col min="5704" max="5704" width="12.140625" style="3" customWidth="1"/>
    <col min="5705" max="5705" width="12.28515625" style="3" customWidth="1"/>
    <col min="5706" max="5706" width="12.140625" style="3" customWidth="1"/>
    <col min="5707" max="5707" width="12.5703125" style="3" customWidth="1"/>
    <col min="5708" max="5924" width="9.140625" style="3"/>
    <col min="5925" max="5925" width="25.42578125" style="3" customWidth="1"/>
    <col min="5926" max="5926" width="56.28515625" style="3" customWidth="1"/>
    <col min="5927" max="5927" width="14" style="3" customWidth="1"/>
    <col min="5928" max="5929" width="14.5703125" style="3" customWidth="1"/>
    <col min="5930" max="5930" width="14.140625" style="3" customWidth="1"/>
    <col min="5931" max="5931" width="15.140625" style="3" customWidth="1"/>
    <col min="5932" max="5932" width="13.85546875" style="3" customWidth="1"/>
    <col min="5933" max="5934" width="14.7109375" style="3" customWidth="1"/>
    <col min="5935" max="5935" width="12.85546875" style="3" customWidth="1"/>
    <col min="5936" max="5936" width="13.5703125" style="3" customWidth="1"/>
    <col min="5937" max="5937" width="12.7109375" style="3" customWidth="1"/>
    <col min="5938" max="5938" width="13.42578125" style="3" customWidth="1"/>
    <col min="5939" max="5939" width="13.140625" style="3" customWidth="1"/>
    <col min="5940" max="5940" width="14.7109375" style="3" customWidth="1"/>
    <col min="5941" max="5941" width="14.5703125" style="3" customWidth="1"/>
    <col min="5942" max="5942" width="13" style="3" customWidth="1"/>
    <col min="5943" max="5943" width="15" style="3" customWidth="1"/>
    <col min="5944" max="5945" width="12.140625" style="3" customWidth="1"/>
    <col min="5946" max="5946" width="12" style="3" customWidth="1"/>
    <col min="5947" max="5947" width="13.5703125" style="3" customWidth="1"/>
    <col min="5948" max="5948" width="14" style="3" customWidth="1"/>
    <col min="5949" max="5949" width="12.28515625" style="3" customWidth="1"/>
    <col min="5950" max="5950" width="14.140625" style="3" customWidth="1"/>
    <col min="5951" max="5951" width="13" style="3" customWidth="1"/>
    <col min="5952" max="5952" width="13.5703125" style="3" customWidth="1"/>
    <col min="5953" max="5953" width="12.42578125" style="3" customWidth="1"/>
    <col min="5954" max="5954" width="12.5703125" style="3" customWidth="1"/>
    <col min="5955" max="5955" width="11.7109375" style="3" customWidth="1"/>
    <col min="5956" max="5956" width="13.7109375" style="3" customWidth="1"/>
    <col min="5957" max="5957" width="13.28515625" style="3" customWidth="1"/>
    <col min="5958" max="5958" width="13.140625" style="3" customWidth="1"/>
    <col min="5959" max="5959" width="12" style="3" customWidth="1"/>
    <col min="5960" max="5960" width="12.140625" style="3" customWidth="1"/>
    <col min="5961" max="5961" width="12.28515625" style="3" customWidth="1"/>
    <col min="5962" max="5962" width="12.140625" style="3" customWidth="1"/>
    <col min="5963" max="5963" width="12.5703125" style="3" customWidth="1"/>
    <col min="5964" max="6180" width="9.140625" style="3"/>
    <col min="6181" max="6181" width="25.42578125" style="3" customWidth="1"/>
    <col min="6182" max="6182" width="56.28515625" style="3" customWidth="1"/>
    <col min="6183" max="6183" width="14" style="3" customWidth="1"/>
    <col min="6184" max="6185" width="14.5703125" style="3" customWidth="1"/>
    <col min="6186" max="6186" width="14.140625" style="3" customWidth="1"/>
    <col min="6187" max="6187" width="15.140625" style="3" customWidth="1"/>
    <col min="6188" max="6188" width="13.85546875" style="3" customWidth="1"/>
    <col min="6189" max="6190" width="14.7109375" style="3" customWidth="1"/>
    <col min="6191" max="6191" width="12.85546875" style="3" customWidth="1"/>
    <col min="6192" max="6192" width="13.5703125" style="3" customWidth="1"/>
    <col min="6193" max="6193" width="12.7109375" style="3" customWidth="1"/>
    <col min="6194" max="6194" width="13.42578125" style="3" customWidth="1"/>
    <col min="6195" max="6195" width="13.140625" style="3" customWidth="1"/>
    <col min="6196" max="6196" width="14.7109375" style="3" customWidth="1"/>
    <col min="6197" max="6197" width="14.5703125" style="3" customWidth="1"/>
    <col min="6198" max="6198" width="13" style="3" customWidth="1"/>
    <col min="6199" max="6199" width="15" style="3" customWidth="1"/>
    <col min="6200" max="6201" width="12.140625" style="3" customWidth="1"/>
    <col min="6202" max="6202" width="12" style="3" customWidth="1"/>
    <col min="6203" max="6203" width="13.5703125" style="3" customWidth="1"/>
    <col min="6204" max="6204" width="14" style="3" customWidth="1"/>
    <col min="6205" max="6205" width="12.28515625" style="3" customWidth="1"/>
    <col min="6206" max="6206" width="14.140625" style="3" customWidth="1"/>
    <col min="6207" max="6207" width="13" style="3" customWidth="1"/>
    <col min="6208" max="6208" width="13.5703125" style="3" customWidth="1"/>
    <col min="6209" max="6209" width="12.42578125" style="3" customWidth="1"/>
    <col min="6210" max="6210" width="12.5703125" style="3" customWidth="1"/>
    <col min="6211" max="6211" width="11.7109375" style="3" customWidth="1"/>
    <col min="6212" max="6212" width="13.7109375" style="3" customWidth="1"/>
    <col min="6213" max="6213" width="13.28515625" style="3" customWidth="1"/>
    <col min="6214" max="6214" width="13.140625" style="3" customWidth="1"/>
    <col min="6215" max="6215" width="12" style="3" customWidth="1"/>
    <col min="6216" max="6216" width="12.140625" style="3" customWidth="1"/>
    <col min="6217" max="6217" width="12.28515625" style="3" customWidth="1"/>
    <col min="6218" max="6218" width="12.140625" style="3" customWidth="1"/>
    <col min="6219" max="6219" width="12.5703125" style="3" customWidth="1"/>
    <col min="6220" max="6436" width="9.140625" style="3"/>
    <col min="6437" max="6437" width="25.42578125" style="3" customWidth="1"/>
    <col min="6438" max="6438" width="56.28515625" style="3" customWidth="1"/>
    <col min="6439" max="6439" width="14" style="3" customWidth="1"/>
    <col min="6440" max="6441" width="14.5703125" style="3" customWidth="1"/>
    <col min="6442" max="6442" width="14.140625" style="3" customWidth="1"/>
    <col min="6443" max="6443" width="15.140625" style="3" customWidth="1"/>
    <col min="6444" max="6444" width="13.85546875" style="3" customWidth="1"/>
    <col min="6445" max="6446" width="14.7109375" style="3" customWidth="1"/>
    <col min="6447" max="6447" width="12.85546875" style="3" customWidth="1"/>
    <col min="6448" max="6448" width="13.5703125" style="3" customWidth="1"/>
    <col min="6449" max="6449" width="12.7109375" style="3" customWidth="1"/>
    <col min="6450" max="6450" width="13.42578125" style="3" customWidth="1"/>
    <col min="6451" max="6451" width="13.140625" style="3" customWidth="1"/>
    <col min="6452" max="6452" width="14.7109375" style="3" customWidth="1"/>
    <col min="6453" max="6453" width="14.5703125" style="3" customWidth="1"/>
    <col min="6454" max="6454" width="13" style="3" customWidth="1"/>
    <col min="6455" max="6455" width="15" style="3" customWidth="1"/>
    <col min="6456" max="6457" width="12.140625" style="3" customWidth="1"/>
    <col min="6458" max="6458" width="12" style="3" customWidth="1"/>
    <col min="6459" max="6459" width="13.5703125" style="3" customWidth="1"/>
    <col min="6460" max="6460" width="14" style="3" customWidth="1"/>
    <col min="6461" max="6461" width="12.28515625" style="3" customWidth="1"/>
    <col min="6462" max="6462" width="14.140625" style="3" customWidth="1"/>
    <col min="6463" max="6463" width="13" style="3" customWidth="1"/>
    <col min="6464" max="6464" width="13.5703125" style="3" customWidth="1"/>
    <col min="6465" max="6465" width="12.42578125" style="3" customWidth="1"/>
    <col min="6466" max="6466" width="12.5703125" style="3" customWidth="1"/>
    <col min="6467" max="6467" width="11.7109375" style="3" customWidth="1"/>
    <col min="6468" max="6468" width="13.7109375" style="3" customWidth="1"/>
    <col min="6469" max="6469" width="13.28515625" style="3" customWidth="1"/>
    <col min="6470" max="6470" width="13.140625" style="3" customWidth="1"/>
    <col min="6471" max="6471" width="12" style="3" customWidth="1"/>
    <col min="6472" max="6472" width="12.140625" style="3" customWidth="1"/>
    <col min="6473" max="6473" width="12.28515625" style="3" customWidth="1"/>
    <col min="6474" max="6474" width="12.140625" style="3" customWidth="1"/>
    <col min="6475" max="6475" width="12.5703125" style="3" customWidth="1"/>
    <col min="6476" max="6692" width="9.140625" style="3"/>
    <col min="6693" max="6693" width="25.42578125" style="3" customWidth="1"/>
    <col min="6694" max="6694" width="56.28515625" style="3" customWidth="1"/>
    <col min="6695" max="6695" width="14" style="3" customWidth="1"/>
    <col min="6696" max="6697" width="14.5703125" style="3" customWidth="1"/>
    <col min="6698" max="6698" width="14.140625" style="3" customWidth="1"/>
    <col min="6699" max="6699" width="15.140625" style="3" customWidth="1"/>
    <col min="6700" max="6700" width="13.85546875" style="3" customWidth="1"/>
    <col min="6701" max="6702" width="14.7109375" style="3" customWidth="1"/>
    <col min="6703" max="6703" width="12.85546875" style="3" customWidth="1"/>
    <col min="6704" max="6704" width="13.5703125" style="3" customWidth="1"/>
    <col min="6705" max="6705" width="12.7109375" style="3" customWidth="1"/>
    <col min="6706" max="6706" width="13.42578125" style="3" customWidth="1"/>
    <col min="6707" max="6707" width="13.140625" style="3" customWidth="1"/>
    <col min="6708" max="6708" width="14.7109375" style="3" customWidth="1"/>
    <col min="6709" max="6709" width="14.5703125" style="3" customWidth="1"/>
    <col min="6710" max="6710" width="13" style="3" customWidth="1"/>
    <col min="6711" max="6711" width="15" style="3" customWidth="1"/>
    <col min="6712" max="6713" width="12.140625" style="3" customWidth="1"/>
    <col min="6714" max="6714" width="12" style="3" customWidth="1"/>
    <col min="6715" max="6715" width="13.5703125" style="3" customWidth="1"/>
    <col min="6716" max="6716" width="14" style="3" customWidth="1"/>
    <col min="6717" max="6717" width="12.28515625" style="3" customWidth="1"/>
    <col min="6718" max="6718" width="14.140625" style="3" customWidth="1"/>
    <col min="6719" max="6719" width="13" style="3" customWidth="1"/>
    <col min="6720" max="6720" width="13.5703125" style="3" customWidth="1"/>
    <col min="6721" max="6721" width="12.42578125" style="3" customWidth="1"/>
    <col min="6722" max="6722" width="12.5703125" style="3" customWidth="1"/>
    <col min="6723" max="6723" width="11.7109375" style="3" customWidth="1"/>
    <col min="6724" max="6724" width="13.7109375" style="3" customWidth="1"/>
    <col min="6725" max="6725" width="13.28515625" style="3" customWidth="1"/>
    <col min="6726" max="6726" width="13.140625" style="3" customWidth="1"/>
    <col min="6727" max="6727" width="12" style="3" customWidth="1"/>
    <col min="6728" max="6728" width="12.140625" style="3" customWidth="1"/>
    <col min="6729" max="6729" width="12.28515625" style="3" customWidth="1"/>
    <col min="6730" max="6730" width="12.140625" style="3" customWidth="1"/>
    <col min="6731" max="6731" width="12.5703125" style="3" customWidth="1"/>
    <col min="6732" max="6948" width="9.140625" style="3"/>
    <col min="6949" max="6949" width="25.42578125" style="3" customWidth="1"/>
    <col min="6950" max="6950" width="56.28515625" style="3" customWidth="1"/>
    <col min="6951" max="6951" width="14" style="3" customWidth="1"/>
    <col min="6952" max="6953" width="14.5703125" style="3" customWidth="1"/>
    <col min="6954" max="6954" width="14.140625" style="3" customWidth="1"/>
    <col min="6955" max="6955" width="15.140625" style="3" customWidth="1"/>
    <col min="6956" max="6956" width="13.85546875" style="3" customWidth="1"/>
    <col min="6957" max="6958" width="14.7109375" style="3" customWidth="1"/>
    <col min="6959" max="6959" width="12.85546875" style="3" customWidth="1"/>
    <col min="6960" max="6960" width="13.5703125" style="3" customWidth="1"/>
    <col min="6961" max="6961" width="12.7109375" style="3" customWidth="1"/>
    <col min="6962" max="6962" width="13.42578125" style="3" customWidth="1"/>
    <col min="6963" max="6963" width="13.140625" style="3" customWidth="1"/>
    <col min="6964" max="6964" width="14.7109375" style="3" customWidth="1"/>
    <col min="6965" max="6965" width="14.5703125" style="3" customWidth="1"/>
    <col min="6966" max="6966" width="13" style="3" customWidth="1"/>
    <col min="6967" max="6967" width="15" style="3" customWidth="1"/>
    <col min="6968" max="6969" width="12.140625" style="3" customWidth="1"/>
    <col min="6970" max="6970" width="12" style="3" customWidth="1"/>
    <col min="6971" max="6971" width="13.5703125" style="3" customWidth="1"/>
    <col min="6972" max="6972" width="14" style="3" customWidth="1"/>
    <col min="6973" max="6973" width="12.28515625" style="3" customWidth="1"/>
    <col min="6974" max="6974" width="14.140625" style="3" customWidth="1"/>
    <col min="6975" max="6975" width="13" style="3" customWidth="1"/>
    <col min="6976" max="6976" width="13.5703125" style="3" customWidth="1"/>
    <col min="6977" max="6977" width="12.42578125" style="3" customWidth="1"/>
    <col min="6978" max="6978" width="12.5703125" style="3" customWidth="1"/>
    <col min="6979" max="6979" width="11.7109375" style="3" customWidth="1"/>
    <col min="6980" max="6980" width="13.7109375" style="3" customWidth="1"/>
    <col min="6981" max="6981" width="13.28515625" style="3" customWidth="1"/>
    <col min="6982" max="6982" width="13.140625" style="3" customWidth="1"/>
    <col min="6983" max="6983" width="12" style="3" customWidth="1"/>
    <col min="6984" max="6984" width="12.140625" style="3" customWidth="1"/>
    <col min="6985" max="6985" width="12.28515625" style="3" customWidth="1"/>
    <col min="6986" max="6986" width="12.140625" style="3" customWidth="1"/>
    <col min="6987" max="6987" width="12.5703125" style="3" customWidth="1"/>
    <col min="6988" max="7204" width="9.140625" style="3"/>
    <col min="7205" max="7205" width="25.42578125" style="3" customWidth="1"/>
    <col min="7206" max="7206" width="56.28515625" style="3" customWidth="1"/>
    <col min="7207" max="7207" width="14" style="3" customWidth="1"/>
    <col min="7208" max="7209" width="14.5703125" style="3" customWidth="1"/>
    <col min="7210" max="7210" width="14.140625" style="3" customWidth="1"/>
    <col min="7211" max="7211" width="15.140625" style="3" customWidth="1"/>
    <col min="7212" max="7212" width="13.85546875" style="3" customWidth="1"/>
    <col min="7213" max="7214" width="14.7109375" style="3" customWidth="1"/>
    <col min="7215" max="7215" width="12.85546875" style="3" customWidth="1"/>
    <col min="7216" max="7216" width="13.5703125" style="3" customWidth="1"/>
    <col min="7217" max="7217" width="12.7109375" style="3" customWidth="1"/>
    <col min="7218" max="7218" width="13.42578125" style="3" customWidth="1"/>
    <col min="7219" max="7219" width="13.140625" style="3" customWidth="1"/>
    <col min="7220" max="7220" width="14.7109375" style="3" customWidth="1"/>
    <col min="7221" max="7221" width="14.5703125" style="3" customWidth="1"/>
    <col min="7222" max="7222" width="13" style="3" customWidth="1"/>
    <col min="7223" max="7223" width="15" style="3" customWidth="1"/>
    <col min="7224" max="7225" width="12.140625" style="3" customWidth="1"/>
    <col min="7226" max="7226" width="12" style="3" customWidth="1"/>
    <col min="7227" max="7227" width="13.5703125" style="3" customWidth="1"/>
    <col min="7228" max="7228" width="14" style="3" customWidth="1"/>
    <col min="7229" max="7229" width="12.28515625" style="3" customWidth="1"/>
    <col min="7230" max="7230" width="14.140625" style="3" customWidth="1"/>
    <col min="7231" max="7231" width="13" style="3" customWidth="1"/>
    <col min="7232" max="7232" width="13.5703125" style="3" customWidth="1"/>
    <col min="7233" max="7233" width="12.42578125" style="3" customWidth="1"/>
    <col min="7234" max="7234" width="12.5703125" style="3" customWidth="1"/>
    <col min="7235" max="7235" width="11.7109375" style="3" customWidth="1"/>
    <col min="7236" max="7236" width="13.7109375" style="3" customWidth="1"/>
    <col min="7237" max="7237" width="13.28515625" style="3" customWidth="1"/>
    <col min="7238" max="7238" width="13.140625" style="3" customWidth="1"/>
    <col min="7239" max="7239" width="12" style="3" customWidth="1"/>
    <col min="7240" max="7240" width="12.140625" style="3" customWidth="1"/>
    <col min="7241" max="7241" width="12.28515625" style="3" customWidth="1"/>
    <col min="7242" max="7242" width="12.140625" style="3" customWidth="1"/>
    <col min="7243" max="7243" width="12.5703125" style="3" customWidth="1"/>
    <col min="7244" max="7460" width="9.140625" style="3"/>
    <col min="7461" max="7461" width="25.42578125" style="3" customWidth="1"/>
    <col min="7462" max="7462" width="56.28515625" style="3" customWidth="1"/>
    <col min="7463" max="7463" width="14" style="3" customWidth="1"/>
    <col min="7464" max="7465" width="14.5703125" style="3" customWidth="1"/>
    <col min="7466" max="7466" width="14.140625" style="3" customWidth="1"/>
    <col min="7467" max="7467" width="15.140625" style="3" customWidth="1"/>
    <col min="7468" max="7468" width="13.85546875" style="3" customWidth="1"/>
    <col min="7469" max="7470" width="14.7109375" style="3" customWidth="1"/>
    <col min="7471" max="7471" width="12.85546875" style="3" customWidth="1"/>
    <col min="7472" max="7472" width="13.5703125" style="3" customWidth="1"/>
    <col min="7473" max="7473" width="12.7109375" style="3" customWidth="1"/>
    <col min="7474" max="7474" width="13.42578125" style="3" customWidth="1"/>
    <col min="7475" max="7475" width="13.140625" style="3" customWidth="1"/>
    <col min="7476" max="7476" width="14.7109375" style="3" customWidth="1"/>
    <col min="7477" max="7477" width="14.5703125" style="3" customWidth="1"/>
    <col min="7478" max="7478" width="13" style="3" customWidth="1"/>
    <col min="7479" max="7479" width="15" style="3" customWidth="1"/>
    <col min="7480" max="7481" width="12.140625" style="3" customWidth="1"/>
    <col min="7482" max="7482" width="12" style="3" customWidth="1"/>
    <col min="7483" max="7483" width="13.5703125" style="3" customWidth="1"/>
    <col min="7484" max="7484" width="14" style="3" customWidth="1"/>
    <col min="7485" max="7485" width="12.28515625" style="3" customWidth="1"/>
    <col min="7486" max="7486" width="14.140625" style="3" customWidth="1"/>
    <col min="7487" max="7487" width="13" style="3" customWidth="1"/>
    <col min="7488" max="7488" width="13.5703125" style="3" customWidth="1"/>
    <col min="7489" max="7489" width="12.42578125" style="3" customWidth="1"/>
    <col min="7490" max="7490" width="12.5703125" style="3" customWidth="1"/>
    <col min="7491" max="7491" width="11.7109375" style="3" customWidth="1"/>
    <col min="7492" max="7492" width="13.7109375" style="3" customWidth="1"/>
    <col min="7493" max="7493" width="13.28515625" style="3" customWidth="1"/>
    <col min="7494" max="7494" width="13.140625" style="3" customWidth="1"/>
    <col min="7495" max="7495" width="12" style="3" customWidth="1"/>
    <col min="7496" max="7496" width="12.140625" style="3" customWidth="1"/>
    <col min="7497" max="7497" width="12.28515625" style="3" customWidth="1"/>
    <col min="7498" max="7498" width="12.140625" style="3" customWidth="1"/>
    <col min="7499" max="7499" width="12.5703125" style="3" customWidth="1"/>
    <col min="7500" max="7716" width="9.140625" style="3"/>
    <col min="7717" max="7717" width="25.42578125" style="3" customWidth="1"/>
    <col min="7718" max="7718" width="56.28515625" style="3" customWidth="1"/>
    <col min="7719" max="7719" width="14" style="3" customWidth="1"/>
    <col min="7720" max="7721" width="14.5703125" style="3" customWidth="1"/>
    <col min="7722" max="7722" width="14.140625" style="3" customWidth="1"/>
    <col min="7723" max="7723" width="15.140625" style="3" customWidth="1"/>
    <col min="7724" max="7724" width="13.85546875" style="3" customWidth="1"/>
    <col min="7725" max="7726" width="14.7109375" style="3" customWidth="1"/>
    <col min="7727" max="7727" width="12.85546875" style="3" customWidth="1"/>
    <col min="7728" max="7728" width="13.5703125" style="3" customWidth="1"/>
    <col min="7729" max="7729" width="12.7109375" style="3" customWidth="1"/>
    <col min="7730" max="7730" width="13.42578125" style="3" customWidth="1"/>
    <col min="7731" max="7731" width="13.140625" style="3" customWidth="1"/>
    <col min="7732" max="7732" width="14.7109375" style="3" customWidth="1"/>
    <col min="7733" max="7733" width="14.5703125" style="3" customWidth="1"/>
    <col min="7734" max="7734" width="13" style="3" customWidth="1"/>
    <col min="7735" max="7735" width="15" style="3" customWidth="1"/>
    <col min="7736" max="7737" width="12.140625" style="3" customWidth="1"/>
    <col min="7738" max="7738" width="12" style="3" customWidth="1"/>
    <col min="7739" max="7739" width="13.5703125" style="3" customWidth="1"/>
    <col min="7740" max="7740" width="14" style="3" customWidth="1"/>
    <col min="7741" max="7741" width="12.28515625" style="3" customWidth="1"/>
    <col min="7742" max="7742" width="14.140625" style="3" customWidth="1"/>
    <col min="7743" max="7743" width="13" style="3" customWidth="1"/>
    <col min="7744" max="7744" width="13.5703125" style="3" customWidth="1"/>
    <col min="7745" max="7745" width="12.42578125" style="3" customWidth="1"/>
    <col min="7746" max="7746" width="12.5703125" style="3" customWidth="1"/>
    <col min="7747" max="7747" width="11.7109375" style="3" customWidth="1"/>
    <col min="7748" max="7748" width="13.7109375" style="3" customWidth="1"/>
    <col min="7749" max="7749" width="13.28515625" style="3" customWidth="1"/>
    <col min="7750" max="7750" width="13.140625" style="3" customWidth="1"/>
    <col min="7751" max="7751" width="12" style="3" customWidth="1"/>
    <col min="7752" max="7752" width="12.140625" style="3" customWidth="1"/>
    <col min="7753" max="7753" width="12.28515625" style="3" customWidth="1"/>
    <col min="7754" max="7754" width="12.140625" style="3" customWidth="1"/>
    <col min="7755" max="7755" width="12.5703125" style="3" customWidth="1"/>
    <col min="7756" max="7972" width="9.140625" style="3"/>
    <col min="7973" max="7973" width="25.42578125" style="3" customWidth="1"/>
    <col min="7974" max="7974" width="56.28515625" style="3" customWidth="1"/>
    <col min="7975" max="7975" width="14" style="3" customWidth="1"/>
    <col min="7976" max="7977" width="14.5703125" style="3" customWidth="1"/>
    <col min="7978" max="7978" width="14.140625" style="3" customWidth="1"/>
    <col min="7979" max="7979" width="15.140625" style="3" customWidth="1"/>
    <col min="7980" max="7980" width="13.85546875" style="3" customWidth="1"/>
    <col min="7981" max="7982" width="14.7109375" style="3" customWidth="1"/>
    <col min="7983" max="7983" width="12.85546875" style="3" customWidth="1"/>
    <col min="7984" max="7984" width="13.5703125" style="3" customWidth="1"/>
    <col min="7985" max="7985" width="12.7109375" style="3" customWidth="1"/>
    <col min="7986" max="7986" width="13.42578125" style="3" customWidth="1"/>
    <col min="7987" max="7987" width="13.140625" style="3" customWidth="1"/>
    <col min="7988" max="7988" width="14.7109375" style="3" customWidth="1"/>
    <col min="7989" max="7989" width="14.5703125" style="3" customWidth="1"/>
    <col min="7990" max="7990" width="13" style="3" customWidth="1"/>
    <col min="7991" max="7991" width="15" style="3" customWidth="1"/>
    <col min="7992" max="7993" width="12.140625" style="3" customWidth="1"/>
    <col min="7994" max="7994" width="12" style="3" customWidth="1"/>
    <col min="7995" max="7995" width="13.5703125" style="3" customWidth="1"/>
    <col min="7996" max="7996" width="14" style="3" customWidth="1"/>
    <col min="7997" max="7997" width="12.28515625" style="3" customWidth="1"/>
    <col min="7998" max="7998" width="14.140625" style="3" customWidth="1"/>
    <col min="7999" max="7999" width="13" style="3" customWidth="1"/>
    <col min="8000" max="8000" width="13.5703125" style="3" customWidth="1"/>
    <col min="8001" max="8001" width="12.42578125" style="3" customWidth="1"/>
    <col min="8002" max="8002" width="12.5703125" style="3" customWidth="1"/>
    <col min="8003" max="8003" width="11.7109375" style="3" customWidth="1"/>
    <col min="8004" max="8004" width="13.7109375" style="3" customWidth="1"/>
    <col min="8005" max="8005" width="13.28515625" style="3" customWidth="1"/>
    <col min="8006" max="8006" width="13.140625" style="3" customWidth="1"/>
    <col min="8007" max="8007" width="12" style="3" customWidth="1"/>
    <col min="8008" max="8008" width="12.140625" style="3" customWidth="1"/>
    <col min="8009" max="8009" width="12.28515625" style="3" customWidth="1"/>
    <col min="8010" max="8010" width="12.140625" style="3" customWidth="1"/>
    <col min="8011" max="8011" width="12.5703125" style="3" customWidth="1"/>
    <col min="8012" max="8228" width="9.140625" style="3"/>
    <col min="8229" max="8229" width="25.42578125" style="3" customWidth="1"/>
    <col min="8230" max="8230" width="56.28515625" style="3" customWidth="1"/>
    <col min="8231" max="8231" width="14" style="3" customWidth="1"/>
    <col min="8232" max="8233" width="14.5703125" style="3" customWidth="1"/>
    <col min="8234" max="8234" width="14.140625" style="3" customWidth="1"/>
    <col min="8235" max="8235" width="15.140625" style="3" customWidth="1"/>
    <col min="8236" max="8236" width="13.85546875" style="3" customWidth="1"/>
    <col min="8237" max="8238" width="14.7109375" style="3" customWidth="1"/>
    <col min="8239" max="8239" width="12.85546875" style="3" customWidth="1"/>
    <col min="8240" max="8240" width="13.5703125" style="3" customWidth="1"/>
    <col min="8241" max="8241" width="12.7109375" style="3" customWidth="1"/>
    <col min="8242" max="8242" width="13.42578125" style="3" customWidth="1"/>
    <col min="8243" max="8243" width="13.140625" style="3" customWidth="1"/>
    <col min="8244" max="8244" width="14.7109375" style="3" customWidth="1"/>
    <col min="8245" max="8245" width="14.5703125" style="3" customWidth="1"/>
    <col min="8246" max="8246" width="13" style="3" customWidth="1"/>
    <col min="8247" max="8247" width="15" style="3" customWidth="1"/>
    <col min="8248" max="8249" width="12.140625" style="3" customWidth="1"/>
    <col min="8250" max="8250" width="12" style="3" customWidth="1"/>
    <col min="8251" max="8251" width="13.5703125" style="3" customWidth="1"/>
    <col min="8252" max="8252" width="14" style="3" customWidth="1"/>
    <col min="8253" max="8253" width="12.28515625" style="3" customWidth="1"/>
    <col min="8254" max="8254" width="14.140625" style="3" customWidth="1"/>
    <col min="8255" max="8255" width="13" style="3" customWidth="1"/>
    <col min="8256" max="8256" width="13.5703125" style="3" customWidth="1"/>
    <col min="8257" max="8257" width="12.42578125" style="3" customWidth="1"/>
    <col min="8258" max="8258" width="12.5703125" style="3" customWidth="1"/>
    <col min="8259" max="8259" width="11.7109375" style="3" customWidth="1"/>
    <col min="8260" max="8260" width="13.7109375" style="3" customWidth="1"/>
    <col min="8261" max="8261" width="13.28515625" style="3" customWidth="1"/>
    <col min="8262" max="8262" width="13.140625" style="3" customWidth="1"/>
    <col min="8263" max="8263" width="12" style="3" customWidth="1"/>
    <col min="8264" max="8264" width="12.140625" style="3" customWidth="1"/>
    <col min="8265" max="8265" width="12.28515625" style="3" customWidth="1"/>
    <col min="8266" max="8266" width="12.140625" style="3" customWidth="1"/>
    <col min="8267" max="8267" width="12.5703125" style="3" customWidth="1"/>
    <col min="8268" max="8484" width="9.140625" style="3"/>
    <col min="8485" max="8485" width="25.42578125" style="3" customWidth="1"/>
    <col min="8486" max="8486" width="56.28515625" style="3" customWidth="1"/>
    <col min="8487" max="8487" width="14" style="3" customWidth="1"/>
    <col min="8488" max="8489" width="14.5703125" style="3" customWidth="1"/>
    <col min="8490" max="8490" width="14.140625" style="3" customWidth="1"/>
    <col min="8491" max="8491" width="15.140625" style="3" customWidth="1"/>
    <col min="8492" max="8492" width="13.85546875" style="3" customWidth="1"/>
    <col min="8493" max="8494" width="14.7109375" style="3" customWidth="1"/>
    <col min="8495" max="8495" width="12.85546875" style="3" customWidth="1"/>
    <col min="8496" max="8496" width="13.5703125" style="3" customWidth="1"/>
    <col min="8497" max="8497" width="12.7109375" style="3" customWidth="1"/>
    <col min="8498" max="8498" width="13.42578125" style="3" customWidth="1"/>
    <col min="8499" max="8499" width="13.140625" style="3" customWidth="1"/>
    <col min="8500" max="8500" width="14.7109375" style="3" customWidth="1"/>
    <col min="8501" max="8501" width="14.5703125" style="3" customWidth="1"/>
    <col min="8502" max="8502" width="13" style="3" customWidth="1"/>
    <col min="8503" max="8503" width="15" style="3" customWidth="1"/>
    <col min="8504" max="8505" width="12.140625" style="3" customWidth="1"/>
    <col min="8506" max="8506" width="12" style="3" customWidth="1"/>
    <col min="8507" max="8507" width="13.5703125" style="3" customWidth="1"/>
    <col min="8508" max="8508" width="14" style="3" customWidth="1"/>
    <col min="8509" max="8509" width="12.28515625" style="3" customWidth="1"/>
    <col min="8510" max="8510" width="14.140625" style="3" customWidth="1"/>
    <col min="8511" max="8511" width="13" style="3" customWidth="1"/>
    <col min="8512" max="8512" width="13.5703125" style="3" customWidth="1"/>
    <col min="8513" max="8513" width="12.42578125" style="3" customWidth="1"/>
    <col min="8514" max="8514" width="12.5703125" style="3" customWidth="1"/>
    <col min="8515" max="8515" width="11.7109375" style="3" customWidth="1"/>
    <col min="8516" max="8516" width="13.7109375" style="3" customWidth="1"/>
    <col min="8517" max="8517" width="13.28515625" style="3" customWidth="1"/>
    <col min="8518" max="8518" width="13.140625" style="3" customWidth="1"/>
    <col min="8519" max="8519" width="12" style="3" customWidth="1"/>
    <col min="8520" max="8520" width="12.140625" style="3" customWidth="1"/>
    <col min="8521" max="8521" width="12.28515625" style="3" customWidth="1"/>
    <col min="8522" max="8522" width="12.140625" style="3" customWidth="1"/>
    <col min="8523" max="8523" width="12.5703125" style="3" customWidth="1"/>
    <col min="8524" max="8740" width="9.140625" style="3"/>
    <col min="8741" max="8741" width="25.42578125" style="3" customWidth="1"/>
    <col min="8742" max="8742" width="56.28515625" style="3" customWidth="1"/>
    <col min="8743" max="8743" width="14" style="3" customWidth="1"/>
    <col min="8744" max="8745" width="14.5703125" style="3" customWidth="1"/>
    <col min="8746" max="8746" width="14.140625" style="3" customWidth="1"/>
    <col min="8747" max="8747" width="15.140625" style="3" customWidth="1"/>
    <col min="8748" max="8748" width="13.85546875" style="3" customWidth="1"/>
    <col min="8749" max="8750" width="14.7109375" style="3" customWidth="1"/>
    <col min="8751" max="8751" width="12.85546875" style="3" customWidth="1"/>
    <col min="8752" max="8752" width="13.5703125" style="3" customWidth="1"/>
    <col min="8753" max="8753" width="12.7109375" style="3" customWidth="1"/>
    <col min="8754" max="8754" width="13.42578125" style="3" customWidth="1"/>
    <col min="8755" max="8755" width="13.140625" style="3" customWidth="1"/>
    <col min="8756" max="8756" width="14.7109375" style="3" customWidth="1"/>
    <col min="8757" max="8757" width="14.5703125" style="3" customWidth="1"/>
    <col min="8758" max="8758" width="13" style="3" customWidth="1"/>
    <col min="8759" max="8759" width="15" style="3" customWidth="1"/>
    <col min="8760" max="8761" width="12.140625" style="3" customWidth="1"/>
    <col min="8762" max="8762" width="12" style="3" customWidth="1"/>
    <col min="8763" max="8763" width="13.5703125" style="3" customWidth="1"/>
    <col min="8764" max="8764" width="14" style="3" customWidth="1"/>
    <col min="8765" max="8765" width="12.28515625" style="3" customWidth="1"/>
    <col min="8766" max="8766" width="14.140625" style="3" customWidth="1"/>
    <col min="8767" max="8767" width="13" style="3" customWidth="1"/>
    <col min="8768" max="8768" width="13.5703125" style="3" customWidth="1"/>
    <col min="8769" max="8769" width="12.42578125" style="3" customWidth="1"/>
    <col min="8770" max="8770" width="12.5703125" style="3" customWidth="1"/>
    <col min="8771" max="8771" width="11.7109375" style="3" customWidth="1"/>
    <col min="8772" max="8772" width="13.7109375" style="3" customWidth="1"/>
    <col min="8773" max="8773" width="13.28515625" style="3" customWidth="1"/>
    <col min="8774" max="8774" width="13.140625" style="3" customWidth="1"/>
    <col min="8775" max="8775" width="12" style="3" customWidth="1"/>
    <col min="8776" max="8776" width="12.140625" style="3" customWidth="1"/>
    <col min="8777" max="8777" width="12.28515625" style="3" customWidth="1"/>
    <col min="8778" max="8778" width="12.140625" style="3" customWidth="1"/>
    <col min="8779" max="8779" width="12.5703125" style="3" customWidth="1"/>
    <col min="8780" max="8996" width="9.140625" style="3"/>
    <col min="8997" max="8997" width="25.42578125" style="3" customWidth="1"/>
    <col min="8998" max="8998" width="56.28515625" style="3" customWidth="1"/>
    <col min="8999" max="8999" width="14" style="3" customWidth="1"/>
    <col min="9000" max="9001" width="14.5703125" style="3" customWidth="1"/>
    <col min="9002" max="9002" width="14.140625" style="3" customWidth="1"/>
    <col min="9003" max="9003" width="15.140625" style="3" customWidth="1"/>
    <col min="9004" max="9004" width="13.85546875" style="3" customWidth="1"/>
    <col min="9005" max="9006" width="14.7109375" style="3" customWidth="1"/>
    <col min="9007" max="9007" width="12.85546875" style="3" customWidth="1"/>
    <col min="9008" max="9008" width="13.5703125" style="3" customWidth="1"/>
    <col min="9009" max="9009" width="12.7109375" style="3" customWidth="1"/>
    <col min="9010" max="9010" width="13.42578125" style="3" customWidth="1"/>
    <col min="9011" max="9011" width="13.140625" style="3" customWidth="1"/>
    <col min="9012" max="9012" width="14.7109375" style="3" customWidth="1"/>
    <col min="9013" max="9013" width="14.5703125" style="3" customWidth="1"/>
    <col min="9014" max="9014" width="13" style="3" customWidth="1"/>
    <col min="9015" max="9015" width="15" style="3" customWidth="1"/>
    <col min="9016" max="9017" width="12.140625" style="3" customWidth="1"/>
    <col min="9018" max="9018" width="12" style="3" customWidth="1"/>
    <col min="9019" max="9019" width="13.5703125" style="3" customWidth="1"/>
    <col min="9020" max="9020" width="14" style="3" customWidth="1"/>
    <col min="9021" max="9021" width="12.28515625" style="3" customWidth="1"/>
    <col min="9022" max="9022" width="14.140625" style="3" customWidth="1"/>
    <col min="9023" max="9023" width="13" style="3" customWidth="1"/>
    <col min="9024" max="9024" width="13.5703125" style="3" customWidth="1"/>
    <col min="9025" max="9025" width="12.42578125" style="3" customWidth="1"/>
    <col min="9026" max="9026" width="12.5703125" style="3" customWidth="1"/>
    <col min="9027" max="9027" width="11.7109375" style="3" customWidth="1"/>
    <col min="9028" max="9028" width="13.7109375" style="3" customWidth="1"/>
    <col min="9029" max="9029" width="13.28515625" style="3" customWidth="1"/>
    <col min="9030" max="9030" width="13.140625" style="3" customWidth="1"/>
    <col min="9031" max="9031" width="12" style="3" customWidth="1"/>
    <col min="9032" max="9032" width="12.140625" style="3" customWidth="1"/>
    <col min="9033" max="9033" width="12.28515625" style="3" customWidth="1"/>
    <col min="9034" max="9034" width="12.140625" style="3" customWidth="1"/>
    <col min="9035" max="9035" width="12.5703125" style="3" customWidth="1"/>
    <col min="9036" max="9252" width="9.140625" style="3"/>
    <col min="9253" max="9253" width="25.42578125" style="3" customWidth="1"/>
    <col min="9254" max="9254" width="56.28515625" style="3" customWidth="1"/>
    <col min="9255" max="9255" width="14" style="3" customWidth="1"/>
    <col min="9256" max="9257" width="14.5703125" style="3" customWidth="1"/>
    <col min="9258" max="9258" width="14.140625" style="3" customWidth="1"/>
    <col min="9259" max="9259" width="15.140625" style="3" customWidth="1"/>
    <col min="9260" max="9260" width="13.85546875" style="3" customWidth="1"/>
    <col min="9261" max="9262" width="14.7109375" style="3" customWidth="1"/>
    <col min="9263" max="9263" width="12.85546875" style="3" customWidth="1"/>
    <col min="9264" max="9264" width="13.5703125" style="3" customWidth="1"/>
    <col min="9265" max="9265" width="12.7109375" style="3" customWidth="1"/>
    <col min="9266" max="9266" width="13.42578125" style="3" customWidth="1"/>
    <col min="9267" max="9267" width="13.140625" style="3" customWidth="1"/>
    <col min="9268" max="9268" width="14.7109375" style="3" customWidth="1"/>
    <col min="9269" max="9269" width="14.5703125" style="3" customWidth="1"/>
    <col min="9270" max="9270" width="13" style="3" customWidth="1"/>
    <col min="9271" max="9271" width="15" style="3" customWidth="1"/>
    <col min="9272" max="9273" width="12.140625" style="3" customWidth="1"/>
    <col min="9274" max="9274" width="12" style="3" customWidth="1"/>
    <col min="9275" max="9275" width="13.5703125" style="3" customWidth="1"/>
    <col min="9276" max="9276" width="14" style="3" customWidth="1"/>
    <col min="9277" max="9277" width="12.28515625" style="3" customWidth="1"/>
    <col min="9278" max="9278" width="14.140625" style="3" customWidth="1"/>
    <col min="9279" max="9279" width="13" style="3" customWidth="1"/>
    <col min="9280" max="9280" width="13.5703125" style="3" customWidth="1"/>
    <col min="9281" max="9281" width="12.42578125" style="3" customWidth="1"/>
    <col min="9282" max="9282" width="12.5703125" style="3" customWidth="1"/>
    <col min="9283" max="9283" width="11.7109375" style="3" customWidth="1"/>
    <col min="9284" max="9284" width="13.7109375" style="3" customWidth="1"/>
    <col min="9285" max="9285" width="13.28515625" style="3" customWidth="1"/>
    <col min="9286" max="9286" width="13.140625" style="3" customWidth="1"/>
    <col min="9287" max="9287" width="12" style="3" customWidth="1"/>
    <col min="9288" max="9288" width="12.140625" style="3" customWidth="1"/>
    <col min="9289" max="9289" width="12.28515625" style="3" customWidth="1"/>
    <col min="9290" max="9290" width="12.140625" style="3" customWidth="1"/>
    <col min="9291" max="9291" width="12.5703125" style="3" customWidth="1"/>
    <col min="9292" max="9508" width="9.140625" style="3"/>
    <col min="9509" max="9509" width="25.42578125" style="3" customWidth="1"/>
    <col min="9510" max="9510" width="56.28515625" style="3" customWidth="1"/>
    <col min="9511" max="9511" width="14" style="3" customWidth="1"/>
    <col min="9512" max="9513" width="14.5703125" style="3" customWidth="1"/>
    <col min="9514" max="9514" width="14.140625" style="3" customWidth="1"/>
    <col min="9515" max="9515" width="15.140625" style="3" customWidth="1"/>
    <col min="9516" max="9516" width="13.85546875" style="3" customWidth="1"/>
    <col min="9517" max="9518" width="14.7109375" style="3" customWidth="1"/>
    <col min="9519" max="9519" width="12.85546875" style="3" customWidth="1"/>
    <col min="9520" max="9520" width="13.5703125" style="3" customWidth="1"/>
    <col min="9521" max="9521" width="12.7109375" style="3" customWidth="1"/>
    <col min="9522" max="9522" width="13.42578125" style="3" customWidth="1"/>
    <col min="9523" max="9523" width="13.140625" style="3" customWidth="1"/>
    <col min="9524" max="9524" width="14.7109375" style="3" customWidth="1"/>
    <col min="9525" max="9525" width="14.5703125" style="3" customWidth="1"/>
    <col min="9526" max="9526" width="13" style="3" customWidth="1"/>
    <col min="9527" max="9527" width="15" style="3" customWidth="1"/>
    <col min="9528" max="9529" width="12.140625" style="3" customWidth="1"/>
    <col min="9530" max="9530" width="12" style="3" customWidth="1"/>
    <col min="9531" max="9531" width="13.5703125" style="3" customWidth="1"/>
    <col min="9532" max="9532" width="14" style="3" customWidth="1"/>
    <col min="9533" max="9533" width="12.28515625" style="3" customWidth="1"/>
    <col min="9534" max="9534" width="14.140625" style="3" customWidth="1"/>
    <col min="9535" max="9535" width="13" style="3" customWidth="1"/>
    <col min="9536" max="9536" width="13.5703125" style="3" customWidth="1"/>
    <col min="9537" max="9537" width="12.42578125" style="3" customWidth="1"/>
    <col min="9538" max="9538" width="12.5703125" style="3" customWidth="1"/>
    <col min="9539" max="9539" width="11.7109375" style="3" customWidth="1"/>
    <col min="9540" max="9540" width="13.7109375" style="3" customWidth="1"/>
    <col min="9541" max="9541" width="13.28515625" style="3" customWidth="1"/>
    <col min="9542" max="9542" width="13.140625" style="3" customWidth="1"/>
    <col min="9543" max="9543" width="12" style="3" customWidth="1"/>
    <col min="9544" max="9544" width="12.140625" style="3" customWidth="1"/>
    <col min="9545" max="9545" width="12.28515625" style="3" customWidth="1"/>
    <col min="9546" max="9546" width="12.140625" style="3" customWidth="1"/>
    <col min="9547" max="9547" width="12.5703125" style="3" customWidth="1"/>
    <col min="9548" max="9764" width="9.140625" style="3"/>
    <col min="9765" max="9765" width="25.42578125" style="3" customWidth="1"/>
    <col min="9766" max="9766" width="56.28515625" style="3" customWidth="1"/>
    <col min="9767" max="9767" width="14" style="3" customWidth="1"/>
    <col min="9768" max="9769" width="14.5703125" style="3" customWidth="1"/>
    <col min="9770" max="9770" width="14.140625" style="3" customWidth="1"/>
    <col min="9771" max="9771" width="15.140625" style="3" customWidth="1"/>
    <col min="9772" max="9772" width="13.85546875" style="3" customWidth="1"/>
    <col min="9773" max="9774" width="14.7109375" style="3" customWidth="1"/>
    <col min="9775" max="9775" width="12.85546875" style="3" customWidth="1"/>
    <col min="9776" max="9776" width="13.5703125" style="3" customWidth="1"/>
    <col min="9777" max="9777" width="12.7109375" style="3" customWidth="1"/>
    <col min="9778" max="9778" width="13.42578125" style="3" customWidth="1"/>
    <col min="9779" max="9779" width="13.140625" style="3" customWidth="1"/>
    <col min="9780" max="9780" width="14.7109375" style="3" customWidth="1"/>
    <col min="9781" max="9781" width="14.5703125" style="3" customWidth="1"/>
    <col min="9782" max="9782" width="13" style="3" customWidth="1"/>
    <col min="9783" max="9783" width="15" style="3" customWidth="1"/>
    <col min="9784" max="9785" width="12.140625" style="3" customWidth="1"/>
    <col min="9786" max="9786" width="12" style="3" customWidth="1"/>
    <col min="9787" max="9787" width="13.5703125" style="3" customWidth="1"/>
    <col min="9788" max="9788" width="14" style="3" customWidth="1"/>
    <col min="9789" max="9789" width="12.28515625" style="3" customWidth="1"/>
    <col min="9790" max="9790" width="14.140625" style="3" customWidth="1"/>
    <col min="9791" max="9791" width="13" style="3" customWidth="1"/>
    <col min="9792" max="9792" width="13.5703125" style="3" customWidth="1"/>
    <col min="9793" max="9793" width="12.42578125" style="3" customWidth="1"/>
    <col min="9794" max="9794" width="12.5703125" style="3" customWidth="1"/>
    <col min="9795" max="9795" width="11.7109375" style="3" customWidth="1"/>
    <col min="9796" max="9796" width="13.7109375" style="3" customWidth="1"/>
    <col min="9797" max="9797" width="13.28515625" style="3" customWidth="1"/>
    <col min="9798" max="9798" width="13.140625" style="3" customWidth="1"/>
    <col min="9799" max="9799" width="12" style="3" customWidth="1"/>
    <col min="9800" max="9800" width="12.140625" style="3" customWidth="1"/>
    <col min="9801" max="9801" width="12.28515625" style="3" customWidth="1"/>
    <col min="9802" max="9802" width="12.140625" style="3" customWidth="1"/>
    <col min="9803" max="9803" width="12.5703125" style="3" customWidth="1"/>
    <col min="9804" max="10020" width="9.140625" style="3"/>
    <col min="10021" max="10021" width="25.42578125" style="3" customWidth="1"/>
    <col min="10022" max="10022" width="56.28515625" style="3" customWidth="1"/>
    <col min="10023" max="10023" width="14" style="3" customWidth="1"/>
    <col min="10024" max="10025" width="14.5703125" style="3" customWidth="1"/>
    <col min="10026" max="10026" width="14.140625" style="3" customWidth="1"/>
    <col min="10027" max="10027" width="15.140625" style="3" customWidth="1"/>
    <col min="10028" max="10028" width="13.85546875" style="3" customWidth="1"/>
    <col min="10029" max="10030" width="14.7109375" style="3" customWidth="1"/>
    <col min="10031" max="10031" width="12.85546875" style="3" customWidth="1"/>
    <col min="10032" max="10032" width="13.5703125" style="3" customWidth="1"/>
    <col min="10033" max="10033" width="12.7109375" style="3" customWidth="1"/>
    <col min="10034" max="10034" width="13.42578125" style="3" customWidth="1"/>
    <col min="10035" max="10035" width="13.140625" style="3" customWidth="1"/>
    <col min="10036" max="10036" width="14.7109375" style="3" customWidth="1"/>
    <col min="10037" max="10037" width="14.5703125" style="3" customWidth="1"/>
    <col min="10038" max="10038" width="13" style="3" customWidth="1"/>
    <col min="10039" max="10039" width="15" style="3" customWidth="1"/>
    <col min="10040" max="10041" width="12.140625" style="3" customWidth="1"/>
    <col min="10042" max="10042" width="12" style="3" customWidth="1"/>
    <col min="10043" max="10043" width="13.5703125" style="3" customWidth="1"/>
    <col min="10044" max="10044" width="14" style="3" customWidth="1"/>
    <col min="10045" max="10045" width="12.28515625" style="3" customWidth="1"/>
    <col min="10046" max="10046" width="14.140625" style="3" customWidth="1"/>
    <col min="10047" max="10047" width="13" style="3" customWidth="1"/>
    <col min="10048" max="10048" width="13.5703125" style="3" customWidth="1"/>
    <col min="10049" max="10049" width="12.42578125" style="3" customWidth="1"/>
    <col min="10050" max="10050" width="12.5703125" style="3" customWidth="1"/>
    <col min="10051" max="10051" width="11.7109375" style="3" customWidth="1"/>
    <col min="10052" max="10052" width="13.7109375" style="3" customWidth="1"/>
    <col min="10053" max="10053" width="13.28515625" style="3" customWidth="1"/>
    <col min="10054" max="10054" width="13.140625" style="3" customWidth="1"/>
    <col min="10055" max="10055" width="12" style="3" customWidth="1"/>
    <col min="10056" max="10056" width="12.140625" style="3" customWidth="1"/>
    <col min="10057" max="10057" width="12.28515625" style="3" customWidth="1"/>
    <col min="10058" max="10058" width="12.140625" style="3" customWidth="1"/>
    <col min="10059" max="10059" width="12.5703125" style="3" customWidth="1"/>
    <col min="10060" max="10276" width="9.140625" style="3"/>
    <col min="10277" max="10277" width="25.42578125" style="3" customWidth="1"/>
    <col min="10278" max="10278" width="56.28515625" style="3" customWidth="1"/>
    <col min="10279" max="10279" width="14" style="3" customWidth="1"/>
    <col min="10280" max="10281" width="14.5703125" style="3" customWidth="1"/>
    <col min="10282" max="10282" width="14.140625" style="3" customWidth="1"/>
    <col min="10283" max="10283" width="15.140625" style="3" customWidth="1"/>
    <col min="10284" max="10284" width="13.85546875" style="3" customWidth="1"/>
    <col min="10285" max="10286" width="14.7109375" style="3" customWidth="1"/>
    <col min="10287" max="10287" width="12.85546875" style="3" customWidth="1"/>
    <col min="10288" max="10288" width="13.5703125" style="3" customWidth="1"/>
    <col min="10289" max="10289" width="12.7109375" style="3" customWidth="1"/>
    <col min="10290" max="10290" width="13.42578125" style="3" customWidth="1"/>
    <col min="10291" max="10291" width="13.140625" style="3" customWidth="1"/>
    <col min="10292" max="10292" width="14.7109375" style="3" customWidth="1"/>
    <col min="10293" max="10293" width="14.5703125" style="3" customWidth="1"/>
    <col min="10294" max="10294" width="13" style="3" customWidth="1"/>
    <col min="10295" max="10295" width="15" style="3" customWidth="1"/>
    <col min="10296" max="10297" width="12.140625" style="3" customWidth="1"/>
    <col min="10298" max="10298" width="12" style="3" customWidth="1"/>
    <col min="10299" max="10299" width="13.5703125" style="3" customWidth="1"/>
    <col min="10300" max="10300" width="14" style="3" customWidth="1"/>
    <col min="10301" max="10301" width="12.28515625" style="3" customWidth="1"/>
    <col min="10302" max="10302" width="14.140625" style="3" customWidth="1"/>
    <col min="10303" max="10303" width="13" style="3" customWidth="1"/>
    <col min="10304" max="10304" width="13.5703125" style="3" customWidth="1"/>
    <col min="10305" max="10305" width="12.42578125" style="3" customWidth="1"/>
    <col min="10306" max="10306" width="12.5703125" style="3" customWidth="1"/>
    <col min="10307" max="10307" width="11.7109375" style="3" customWidth="1"/>
    <col min="10308" max="10308" width="13.7109375" style="3" customWidth="1"/>
    <col min="10309" max="10309" width="13.28515625" style="3" customWidth="1"/>
    <col min="10310" max="10310" width="13.140625" style="3" customWidth="1"/>
    <col min="10311" max="10311" width="12" style="3" customWidth="1"/>
    <col min="10312" max="10312" width="12.140625" style="3" customWidth="1"/>
    <col min="10313" max="10313" width="12.28515625" style="3" customWidth="1"/>
    <col min="10314" max="10314" width="12.140625" style="3" customWidth="1"/>
    <col min="10315" max="10315" width="12.5703125" style="3" customWidth="1"/>
    <col min="10316" max="10532" width="9.140625" style="3"/>
    <col min="10533" max="10533" width="25.42578125" style="3" customWidth="1"/>
    <col min="10534" max="10534" width="56.28515625" style="3" customWidth="1"/>
    <col min="10535" max="10535" width="14" style="3" customWidth="1"/>
    <col min="10536" max="10537" width="14.5703125" style="3" customWidth="1"/>
    <col min="10538" max="10538" width="14.140625" style="3" customWidth="1"/>
    <col min="10539" max="10539" width="15.140625" style="3" customWidth="1"/>
    <col min="10540" max="10540" width="13.85546875" style="3" customWidth="1"/>
    <col min="10541" max="10542" width="14.7109375" style="3" customWidth="1"/>
    <col min="10543" max="10543" width="12.85546875" style="3" customWidth="1"/>
    <col min="10544" max="10544" width="13.5703125" style="3" customWidth="1"/>
    <col min="10545" max="10545" width="12.7109375" style="3" customWidth="1"/>
    <col min="10546" max="10546" width="13.42578125" style="3" customWidth="1"/>
    <col min="10547" max="10547" width="13.140625" style="3" customWidth="1"/>
    <col min="10548" max="10548" width="14.7109375" style="3" customWidth="1"/>
    <col min="10549" max="10549" width="14.5703125" style="3" customWidth="1"/>
    <col min="10550" max="10550" width="13" style="3" customWidth="1"/>
    <col min="10551" max="10551" width="15" style="3" customWidth="1"/>
    <col min="10552" max="10553" width="12.140625" style="3" customWidth="1"/>
    <col min="10554" max="10554" width="12" style="3" customWidth="1"/>
    <col min="10555" max="10555" width="13.5703125" style="3" customWidth="1"/>
    <col min="10556" max="10556" width="14" style="3" customWidth="1"/>
    <col min="10557" max="10557" width="12.28515625" style="3" customWidth="1"/>
    <col min="10558" max="10558" width="14.140625" style="3" customWidth="1"/>
    <col min="10559" max="10559" width="13" style="3" customWidth="1"/>
    <col min="10560" max="10560" width="13.5703125" style="3" customWidth="1"/>
    <col min="10561" max="10561" width="12.42578125" style="3" customWidth="1"/>
    <col min="10562" max="10562" width="12.5703125" style="3" customWidth="1"/>
    <col min="10563" max="10563" width="11.7109375" style="3" customWidth="1"/>
    <col min="10564" max="10564" width="13.7109375" style="3" customWidth="1"/>
    <col min="10565" max="10565" width="13.28515625" style="3" customWidth="1"/>
    <col min="10566" max="10566" width="13.140625" style="3" customWidth="1"/>
    <col min="10567" max="10567" width="12" style="3" customWidth="1"/>
    <col min="10568" max="10568" width="12.140625" style="3" customWidth="1"/>
    <col min="10569" max="10569" width="12.28515625" style="3" customWidth="1"/>
    <col min="10570" max="10570" width="12.140625" style="3" customWidth="1"/>
    <col min="10571" max="10571" width="12.5703125" style="3" customWidth="1"/>
    <col min="10572" max="10788" width="9.140625" style="3"/>
    <col min="10789" max="10789" width="25.42578125" style="3" customWidth="1"/>
    <col min="10790" max="10790" width="56.28515625" style="3" customWidth="1"/>
    <col min="10791" max="10791" width="14" style="3" customWidth="1"/>
    <col min="10792" max="10793" width="14.5703125" style="3" customWidth="1"/>
    <col min="10794" max="10794" width="14.140625" style="3" customWidth="1"/>
    <col min="10795" max="10795" width="15.140625" style="3" customWidth="1"/>
    <col min="10796" max="10796" width="13.85546875" style="3" customWidth="1"/>
    <col min="10797" max="10798" width="14.7109375" style="3" customWidth="1"/>
    <col min="10799" max="10799" width="12.85546875" style="3" customWidth="1"/>
    <col min="10800" max="10800" width="13.5703125" style="3" customWidth="1"/>
    <col min="10801" max="10801" width="12.7109375" style="3" customWidth="1"/>
    <col min="10802" max="10802" width="13.42578125" style="3" customWidth="1"/>
    <col min="10803" max="10803" width="13.140625" style="3" customWidth="1"/>
    <col min="10804" max="10804" width="14.7109375" style="3" customWidth="1"/>
    <col min="10805" max="10805" width="14.5703125" style="3" customWidth="1"/>
    <col min="10806" max="10806" width="13" style="3" customWidth="1"/>
    <col min="10807" max="10807" width="15" style="3" customWidth="1"/>
    <col min="10808" max="10809" width="12.140625" style="3" customWidth="1"/>
    <col min="10810" max="10810" width="12" style="3" customWidth="1"/>
    <col min="10811" max="10811" width="13.5703125" style="3" customWidth="1"/>
    <col min="10812" max="10812" width="14" style="3" customWidth="1"/>
    <col min="10813" max="10813" width="12.28515625" style="3" customWidth="1"/>
    <col min="10814" max="10814" width="14.140625" style="3" customWidth="1"/>
    <col min="10815" max="10815" width="13" style="3" customWidth="1"/>
    <col min="10816" max="10816" width="13.5703125" style="3" customWidth="1"/>
    <col min="10817" max="10817" width="12.42578125" style="3" customWidth="1"/>
    <col min="10818" max="10818" width="12.5703125" style="3" customWidth="1"/>
    <col min="10819" max="10819" width="11.7109375" style="3" customWidth="1"/>
    <col min="10820" max="10820" width="13.7109375" style="3" customWidth="1"/>
    <col min="10821" max="10821" width="13.28515625" style="3" customWidth="1"/>
    <col min="10822" max="10822" width="13.140625" style="3" customWidth="1"/>
    <col min="10823" max="10823" width="12" style="3" customWidth="1"/>
    <col min="10824" max="10824" width="12.140625" style="3" customWidth="1"/>
    <col min="10825" max="10825" width="12.28515625" style="3" customWidth="1"/>
    <col min="10826" max="10826" width="12.140625" style="3" customWidth="1"/>
    <col min="10827" max="10827" width="12.5703125" style="3" customWidth="1"/>
    <col min="10828" max="11044" width="9.140625" style="3"/>
    <col min="11045" max="11045" width="25.42578125" style="3" customWidth="1"/>
    <col min="11046" max="11046" width="56.28515625" style="3" customWidth="1"/>
    <col min="11047" max="11047" width="14" style="3" customWidth="1"/>
    <col min="11048" max="11049" width="14.5703125" style="3" customWidth="1"/>
    <col min="11050" max="11050" width="14.140625" style="3" customWidth="1"/>
    <col min="11051" max="11051" width="15.140625" style="3" customWidth="1"/>
    <col min="11052" max="11052" width="13.85546875" style="3" customWidth="1"/>
    <col min="11053" max="11054" width="14.7109375" style="3" customWidth="1"/>
    <col min="11055" max="11055" width="12.85546875" style="3" customWidth="1"/>
    <col min="11056" max="11056" width="13.5703125" style="3" customWidth="1"/>
    <col min="11057" max="11057" width="12.7109375" style="3" customWidth="1"/>
    <col min="11058" max="11058" width="13.42578125" style="3" customWidth="1"/>
    <col min="11059" max="11059" width="13.140625" style="3" customWidth="1"/>
    <col min="11060" max="11060" width="14.7109375" style="3" customWidth="1"/>
    <col min="11061" max="11061" width="14.5703125" style="3" customWidth="1"/>
    <col min="11062" max="11062" width="13" style="3" customWidth="1"/>
    <col min="11063" max="11063" width="15" style="3" customWidth="1"/>
    <col min="11064" max="11065" width="12.140625" style="3" customWidth="1"/>
    <col min="11066" max="11066" width="12" style="3" customWidth="1"/>
    <col min="11067" max="11067" width="13.5703125" style="3" customWidth="1"/>
    <col min="11068" max="11068" width="14" style="3" customWidth="1"/>
    <col min="11069" max="11069" width="12.28515625" style="3" customWidth="1"/>
    <col min="11070" max="11070" width="14.140625" style="3" customWidth="1"/>
    <col min="11071" max="11071" width="13" style="3" customWidth="1"/>
    <col min="11072" max="11072" width="13.5703125" style="3" customWidth="1"/>
    <col min="11073" max="11073" width="12.42578125" style="3" customWidth="1"/>
    <col min="11074" max="11074" width="12.5703125" style="3" customWidth="1"/>
    <col min="11075" max="11075" width="11.7109375" style="3" customWidth="1"/>
    <col min="11076" max="11076" width="13.7109375" style="3" customWidth="1"/>
    <col min="11077" max="11077" width="13.28515625" style="3" customWidth="1"/>
    <col min="11078" max="11078" width="13.140625" style="3" customWidth="1"/>
    <col min="11079" max="11079" width="12" style="3" customWidth="1"/>
    <col min="11080" max="11080" width="12.140625" style="3" customWidth="1"/>
    <col min="11081" max="11081" width="12.28515625" style="3" customWidth="1"/>
    <col min="11082" max="11082" width="12.140625" style="3" customWidth="1"/>
    <col min="11083" max="11083" width="12.5703125" style="3" customWidth="1"/>
    <col min="11084" max="11300" width="9.140625" style="3"/>
    <col min="11301" max="11301" width="25.42578125" style="3" customWidth="1"/>
    <col min="11302" max="11302" width="56.28515625" style="3" customWidth="1"/>
    <col min="11303" max="11303" width="14" style="3" customWidth="1"/>
    <col min="11304" max="11305" width="14.5703125" style="3" customWidth="1"/>
    <col min="11306" max="11306" width="14.140625" style="3" customWidth="1"/>
    <col min="11307" max="11307" width="15.140625" style="3" customWidth="1"/>
    <col min="11308" max="11308" width="13.85546875" style="3" customWidth="1"/>
    <col min="11309" max="11310" width="14.7109375" style="3" customWidth="1"/>
    <col min="11311" max="11311" width="12.85546875" style="3" customWidth="1"/>
    <col min="11312" max="11312" width="13.5703125" style="3" customWidth="1"/>
    <col min="11313" max="11313" width="12.7109375" style="3" customWidth="1"/>
    <col min="11314" max="11314" width="13.42578125" style="3" customWidth="1"/>
    <col min="11315" max="11315" width="13.140625" style="3" customWidth="1"/>
    <col min="11316" max="11316" width="14.7109375" style="3" customWidth="1"/>
    <col min="11317" max="11317" width="14.5703125" style="3" customWidth="1"/>
    <col min="11318" max="11318" width="13" style="3" customWidth="1"/>
    <col min="11319" max="11319" width="15" style="3" customWidth="1"/>
    <col min="11320" max="11321" width="12.140625" style="3" customWidth="1"/>
    <col min="11322" max="11322" width="12" style="3" customWidth="1"/>
    <col min="11323" max="11323" width="13.5703125" style="3" customWidth="1"/>
    <col min="11324" max="11324" width="14" style="3" customWidth="1"/>
    <col min="11325" max="11325" width="12.28515625" style="3" customWidth="1"/>
    <col min="11326" max="11326" width="14.140625" style="3" customWidth="1"/>
    <col min="11327" max="11327" width="13" style="3" customWidth="1"/>
    <col min="11328" max="11328" width="13.5703125" style="3" customWidth="1"/>
    <col min="11329" max="11329" width="12.42578125" style="3" customWidth="1"/>
    <col min="11330" max="11330" width="12.5703125" style="3" customWidth="1"/>
    <col min="11331" max="11331" width="11.7109375" style="3" customWidth="1"/>
    <col min="11332" max="11332" width="13.7109375" style="3" customWidth="1"/>
    <col min="11333" max="11333" width="13.28515625" style="3" customWidth="1"/>
    <col min="11334" max="11334" width="13.140625" style="3" customWidth="1"/>
    <col min="11335" max="11335" width="12" style="3" customWidth="1"/>
    <col min="11336" max="11336" width="12.140625" style="3" customWidth="1"/>
    <col min="11337" max="11337" width="12.28515625" style="3" customWidth="1"/>
    <col min="11338" max="11338" width="12.140625" style="3" customWidth="1"/>
    <col min="11339" max="11339" width="12.5703125" style="3" customWidth="1"/>
    <col min="11340" max="11556" width="9.140625" style="3"/>
    <col min="11557" max="11557" width="25.42578125" style="3" customWidth="1"/>
    <col min="11558" max="11558" width="56.28515625" style="3" customWidth="1"/>
    <col min="11559" max="11559" width="14" style="3" customWidth="1"/>
    <col min="11560" max="11561" width="14.5703125" style="3" customWidth="1"/>
    <col min="11562" max="11562" width="14.140625" style="3" customWidth="1"/>
    <col min="11563" max="11563" width="15.140625" style="3" customWidth="1"/>
    <col min="11564" max="11564" width="13.85546875" style="3" customWidth="1"/>
    <col min="11565" max="11566" width="14.7109375" style="3" customWidth="1"/>
    <col min="11567" max="11567" width="12.85546875" style="3" customWidth="1"/>
    <col min="11568" max="11568" width="13.5703125" style="3" customWidth="1"/>
    <col min="11569" max="11569" width="12.7109375" style="3" customWidth="1"/>
    <col min="11570" max="11570" width="13.42578125" style="3" customWidth="1"/>
    <col min="11571" max="11571" width="13.140625" style="3" customWidth="1"/>
    <col min="11572" max="11572" width="14.7109375" style="3" customWidth="1"/>
    <col min="11573" max="11573" width="14.5703125" style="3" customWidth="1"/>
    <col min="11574" max="11574" width="13" style="3" customWidth="1"/>
    <col min="11575" max="11575" width="15" style="3" customWidth="1"/>
    <col min="11576" max="11577" width="12.140625" style="3" customWidth="1"/>
    <col min="11578" max="11578" width="12" style="3" customWidth="1"/>
    <col min="11579" max="11579" width="13.5703125" style="3" customWidth="1"/>
    <col min="11580" max="11580" width="14" style="3" customWidth="1"/>
    <col min="11581" max="11581" width="12.28515625" style="3" customWidth="1"/>
    <col min="11582" max="11582" width="14.140625" style="3" customWidth="1"/>
    <col min="11583" max="11583" width="13" style="3" customWidth="1"/>
    <col min="11584" max="11584" width="13.5703125" style="3" customWidth="1"/>
    <col min="11585" max="11585" width="12.42578125" style="3" customWidth="1"/>
    <col min="11586" max="11586" width="12.5703125" style="3" customWidth="1"/>
    <col min="11587" max="11587" width="11.7109375" style="3" customWidth="1"/>
    <col min="11588" max="11588" width="13.7109375" style="3" customWidth="1"/>
    <col min="11589" max="11589" width="13.28515625" style="3" customWidth="1"/>
    <col min="11590" max="11590" width="13.140625" style="3" customWidth="1"/>
    <col min="11591" max="11591" width="12" style="3" customWidth="1"/>
    <col min="11592" max="11592" width="12.140625" style="3" customWidth="1"/>
    <col min="11593" max="11593" width="12.28515625" style="3" customWidth="1"/>
    <col min="11594" max="11594" width="12.140625" style="3" customWidth="1"/>
    <col min="11595" max="11595" width="12.5703125" style="3" customWidth="1"/>
    <col min="11596" max="11812" width="9.140625" style="3"/>
    <col min="11813" max="11813" width="25.42578125" style="3" customWidth="1"/>
    <col min="11814" max="11814" width="56.28515625" style="3" customWidth="1"/>
    <col min="11815" max="11815" width="14" style="3" customWidth="1"/>
    <col min="11816" max="11817" width="14.5703125" style="3" customWidth="1"/>
    <col min="11818" max="11818" width="14.140625" style="3" customWidth="1"/>
    <col min="11819" max="11819" width="15.140625" style="3" customWidth="1"/>
    <col min="11820" max="11820" width="13.85546875" style="3" customWidth="1"/>
    <col min="11821" max="11822" width="14.7109375" style="3" customWidth="1"/>
    <col min="11823" max="11823" width="12.85546875" style="3" customWidth="1"/>
    <col min="11824" max="11824" width="13.5703125" style="3" customWidth="1"/>
    <col min="11825" max="11825" width="12.7109375" style="3" customWidth="1"/>
    <col min="11826" max="11826" width="13.42578125" style="3" customWidth="1"/>
    <col min="11827" max="11827" width="13.140625" style="3" customWidth="1"/>
    <col min="11828" max="11828" width="14.7109375" style="3" customWidth="1"/>
    <col min="11829" max="11829" width="14.5703125" style="3" customWidth="1"/>
    <col min="11830" max="11830" width="13" style="3" customWidth="1"/>
    <col min="11831" max="11831" width="15" style="3" customWidth="1"/>
    <col min="11832" max="11833" width="12.140625" style="3" customWidth="1"/>
    <col min="11834" max="11834" width="12" style="3" customWidth="1"/>
    <col min="11835" max="11835" width="13.5703125" style="3" customWidth="1"/>
    <col min="11836" max="11836" width="14" style="3" customWidth="1"/>
    <col min="11837" max="11837" width="12.28515625" style="3" customWidth="1"/>
    <col min="11838" max="11838" width="14.140625" style="3" customWidth="1"/>
    <col min="11839" max="11839" width="13" style="3" customWidth="1"/>
    <col min="11840" max="11840" width="13.5703125" style="3" customWidth="1"/>
    <col min="11841" max="11841" width="12.42578125" style="3" customWidth="1"/>
    <col min="11842" max="11842" width="12.5703125" style="3" customWidth="1"/>
    <col min="11843" max="11843" width="11.7109375" style="3" customWidth="1"/>
    <col min="11844" max="11844" width="13.7109375" style="3" customWidth="1"/>
    <col min="11845" max="11845" width="13.28515625" style="3" customWidth="1"/>
    <col min="11846" max="11846" width="13.140625" style="3" customWidth="1"/>
    <col min="11847" max="11847" width="12" style="3" customWidth="1"/>
    <col min="11848" max="11848" width="12.140625" style="3" customWidth="1"/>
    <col min="11849" max="11849" width="12.28515625" style="3" customWidth="1"/>
    <col min="11850" max="11850" width="12.140625" style="3" customWidth="1"/>
    <col min="11851" max="11851" width="12.5703125" style="3" customWidth="1"/>
    <col min="11852" max="12068" width="9.140625" style="3"/>
    <col min="12069" max="12069" width="25.42578125" style="3" customWidth="1"/>
    <col min="12070" max="12070" width="56.28515625" style="3" customWidth="1"/>
    <col min="12071" max="12071" width="14" style="3" customWidth="1"/>
    <col min="12072" max="12073" width="14.5703125" style="3" customWidth="1"/>
    <col min="12074" max="12074" width="14.140625" style="3" customWidth="1"/>
    <col min="12075" max="12075" width="15.140625" style="3" customWidth="1"/>
    <col min="12076" max="12076" width="13.85546875" style="3" customWidth="1"/>
    <col min="12077" max="12078" width="14.7109375" style="3" customWidth="1"/>
    <col min="12079" max="12079" width="12.85546875" style="3" customWidth="1"/>
    <col min="12080" max="12080" width="13.5703125" style="3" customWidth="1"/>
    <col min="12081" max="12081" width="12.7109375" style="3" customWidth="1"/>
    <col min="12082" max="12082" width="13.42578125" style="3" customWidth="1"/>
    <col min="12083" max="12083" width="13.140625" style="3" customWidth="1"/>
    <col min="12084" max="12084" width="14.7109375" style="3" customWidth="1"/>
    <col min="12085" max="12085" width="14.5703125" style="3" customWidth="1"/>
    <col min="12086" max="12086" width="13" style="3" customWidth="1"/>
    <col min="12087" max="12087" width="15" style="3" customWidth="1"/>
    <col min="12088" max="12089" width="12.140625" style="3" customWidth="1"/>
    <col min="12090" max="12090" width="12" style="3" customWidth="1"/>
    <col min="12091" max="12091" width="13.5703125" style="3" customWidth="1"/>
    <col min="12092" max="12092" width="14" style="3" customWidth="1"/>
    <col min="12093" max="12093" width="12.28515625" style="3" customWidth="1"/>
    <col min="12094" max="12094" width="14.140625" style="3" customWidth="1"/>
    <col min="12095" max="12095" width="13" style="3" customWidth="1"/>
    <col min="12096" max="12096" width="13.5703125" style="3" customWidth="1"/>
    <col min="12097" max="12097" width="12.42578125" style="3" customWidth="1"/>
    <col min="12098" max="12098" width="12.5703125" style="3" customWidth="1"/>
    <col min="12099" max="12099" width="11.7109375" style="3" customWidth="1"/>
    <col min="12100" max="12100" width="13.7109375" style="3" customWidth="1"/>
    <col min="12101" max="12101" width="13.28515625" style="3" customWidth="1"/>
    <col min="12102" max="12102" width="13.140625" style="3" customWidth="1"/>
    <col min="12103" max="12103" width="12" style="3" customWidth="1"/>
    <col min="12104" max="12104" width="12.140625" style="3" customWidth="1"/>
    <col min="12105" max="12105" width="12.28515625" style="3" customWidth="1"/>
    <col min="12106" max="12106" width="12.140625" style="3" customWidth="1"/>
    <col min="12107" max="12107" width="12.5703125" style="3" customWidth="1"/>
    <col min="12108" max="12324" width="9.140625" style="3"/>
    <col min="12325" max="12325" width="25.42578125" style="3" customWidth="1"/>
    <col min="12326" max="12326" width="56.28515625" style="3" customWidth="1"/>
    <col min="12327" max="12327" width="14" style="3" customWidth="1"/>
    <col min="12328" max="12329" width="14.5703125" style="3" customWidth="1"/>
    <col min="12330" max="12330" width="14.140625" style="3" customWidth="1"/>
    <col min="12331" max="12331" width="15.140625" style="3" customWidth="1"/>
    <col min="12332" max="12332" width="13.85546875" style="3" customWidth="1"/>
    <col min="12333" max="12334" width="14.7109375" style="3" customWidth="1"/>
    <col min="12335" max="12335" width="12.85546875" style="3" customWidth="1"/>
    <col min="12336" max="12336" width="13.5703125" style="3" customWidth="1"/>
    <col min="12337" max="12337" width="12.7109375" style="3" customWidth="1"/>
    <col min="12338" max="12338" width="13.42578125" style="3" customWidth="1"/>
    <col min="12339" max="12339" width="13.140625" style="3" customWidth="1"/>
    <col min="12340" max="12340" width="14.7109375" style="3" customWidth="1"/>
    <col min="12341" max="12341" width="14.5703125" style="3" customWidth="1"/>
    <col min="12342" max="12342" width="13" style="3" customWidth="1"/>
    <col min="12343" max="12343" width="15" style="3" customWidth="1"/>
    <col min="12344" max="12345" width="12.140625" style="3" customWidth="1"/>
    <col min="12346" max="12346" width="12" style="3" customWidth="1"/>
    <col min="12347" max="12347" width="13.5703125" style="3" customWidth="1"/>
    <col min="12348" max="12348" width="14" style="3" customWidth="1"/>
    <col min="12349" max="12349" width="12.28515625" style="3" customWidth="1"/>
    <col min="12350" max="12350" width="14.140625" style="3" customWidth="1"/>
    <col min="12351" max="12351" width="13" style="3" customWidth="1"/>
    <col min="12352" max="12352" width="13.5703125" style="3" customWidth="1"/>
    <col min="12353" max="12353" width="12.42578125" style="3" customWidth="1"/>
    <col min="12354" max="12354" width="12.5703125" style="3" customWidth="1"/>
    <col min="12355" max="12355" width="11.7109375" style="3" customWidth="1"/>
    <col min="12356" max="12356" width="13.7109375" style="3" customWidth="1"/>
    <col min="12357" max="12357" width="13.28515625" style="3" customWidth="1"/>
    <col min="12358" max="12358" width="13.140625" style="3" customWidth="1"/>
    <col min="12359" max="12359" width="12" style="3" customWidth="1"/>
    <col min="12360" max="12360" width="12.140625" style="3" customWidth="1"/>
    <col min="12361" max="12361" width="12.28515625" style="3" customWidth="1"/>
    <col min="12362" max="12362" width="12.140625" style="3" customWidth="1"/>
    <col min="12363" max="12363" width="12.5703125" style="3" customWidth="1"/>
    <col min="12364" max="12580" width="9.140625" style="3"/>
    <col min="12581" max="12581" width="25.42578125" style="3" customWidth="1"/>
    <col min="12582" max="12582" width="56.28515625" style="3" customWidth="1"/>
    <col min="12583" max="12583" width="14" style="3" customWidth="1"/>
    <col min="12584" max="12585" width="14.5703125" style="3" customWidth="1"/>
    <col min="12586" max="12586" width="14.140625" style="3" customWidth="1"/>
    <col min="12587" max="12587" width="15.140625" style="3" customWidth="1"/>
    <col min="12588" max="12588" width="13.85546875" style="3" customWidth="1"/>
    <col min="12589" max="12590" width="14.7109375" style="3" customWidth="1"/>
    <col min="12591" max="12591" width="12.85546875" style="3" customWidth="1"/>
    <col min="12592" max="12592" width="13.5703125" style="3" customWidth="1"/>
    <col min="12593" max="12593" width="12.7109375" style="3" customWidth="1"/>
    <col min="12594" max="12594" width="13.42578125" style="3" customWidth="1"/>
    <col min="12595" max="12595" width="13.140625" style="3" customWidth="1"/>
    <col min="12596" max="12596" width="14.7109375" style="3" customWidth="1"/>
    <col min="12597" max="12597" width="14.5703125" style="3" customWidth="1"/>
    <col min="12598" max="12598" width="13" style="3" customWidth="1"/>
    <col min="12599" max="12599" width="15" style="3" customWidth="1"/>
    <col min="12600" max="12601" width="12.140625" style="3" customWidth="1"/>
    <col min="12602" max="12602" width="12" style="3" customWidth="1"/>
    <col min="12603" max="12603" width="13.5703125" style="3" customWidth="1"/>
    <col min="12604" max="12604" width="14" style="3" customWidth="1"/>
    <col min="12605" max="12605" width="12.28515625" style="3" customWidth="1"/>
    <col min="12606" max="12606" width="14.140625" style="3" customWidth="1"/>
    <col min="12607" max="12607" width="13" style="3" customWidth="1"/>
    <col min="12608" max="12608" width="13.5703125" style="3" customWidth="1"/>
    <col min="12609" max="12609" width="12.42578125" style="3" customWidth="1"/>
    <col min="12610" max="12610" width="12.5703125" style="3" customWidth="1"/>
    <col min="12611" max="12611" width="11.7109375" style="3" customWidth="1"/>
    <col min="12612" max="12612" width="13.7109375" style="3" customWidth="1"/>
    <col min="12613" max="12613" width="13.28515625" style="3" customWidth="1"/>
    <col min="12614" max="12614" width="13.140625" style="3" customWidth="1"/>
    <col min="12615" max="12615" width="12" style="3" customWidth="1"/>
    <col min="12616" max="12616" width="12.140625" style="3" customWidth="1"/>
    <col min="12617" max="12617" width="12.28515625" style="3" customWidth="1"/>
    <col min="12618" max="12618" width="12.140625" style="3" customWidth="1"/>
    <col min="12619" max="12619" width="12.5703125" style="3" customWidth="1"/>
    <col min="12620" max="12836" width="9.140625" style="3"/>
    <col min="12837" max="12837" width="25.42578125" style="3" customWidth="1"/>
    <col min="12838" max="12838" width="56.28515625" style="3" customWidth="1"/>
    <col min="12839" max="12839" width="14" style="3" customWidth="1"/>
    <col min="12840" max="12841" width="14.5703125" style="3" customWidth="1"/>
    <col min="12842" max="12842" width="14.140625" style="3" customWidth="1"/>
    <col min="12843" max="12843" width="15.140625" style="3" customWidth="1"/>
    <col min="12844" max="12844" width="13.85546875" style="3" customWidth="1"/>
    <col min="12845" max="12846" width="14.7109375" style="3" customWidth="1"/>
    <col min="12847" max="12847" width="12.85546875" style="3" customWidth="1"/>
    <col min="12848" max="12848" width="13.5703125" style="3" customWidth="1"/>
    <col min="12849" max="12849" width="12.7109375" style="3" customWidth="1"/>
    <col min="12850" max="12850" width="13.42578125" style="3" customWidth="1"/>
    <col min="12851" max="12851" width="13.140625" style="3" customWidth="1"/>
    <col min="12852" max="12852" width="14.7109375" style="3" customWidth="1"/>
    <col min="12853" max="12853" width="14.5703125" style="3" customWidth="1"/>
    <col min="12854" max="12854" width="13" style="3" customWidth="1"/>
    <col min="12855" max="12855" width="15" style="3" customWidth="1"/>
    <col min="12856" max="12857" width="12.140625" style="3" customWidth="1"/>
    <col min="12858" max="12858" width="12" style="3" customWidth="1"/>
    <col min="12859" max="12859" width="13.5703125" style="3" customWidth="1"/>
    <col min="12860" max="12860" width="14" style="3" customWidth="1"/>
    <col min="12861" max="12861" width="12.28515625" style="3" customWidth="1"/>
    <col min="12862" max="12862" width="14.140625" style="3" customWidth="1"/>
    <col min="12863" max="12863" width="13" style="3" customWidth="1"/>
    <col min="12864" max="12864" width="13.5703125" style="3" customWidth="1"/>
    <col min="12865" max="12865" width="12.42578125" style="3" customWidth="1"/>
    <col min="12866" max="12866" width="12.5703125" style="3" customWidth="1"/>
    <col min="12867" max="12867" width="11.7109375" style="3" customWidth="1"/>
    <col min="12868" max="12868" width="13.7109375" style="3" customWidth="1"/>
    <col min="12869" max="12869" width="13.28515625" style="3" customWidth="1"/>
    <col min="12870" max="12870" width="13.140625" style="3" customWidth="1"/>
    <col min="12871" max="12871" width="12" style="3" customWidth="1"/>
    <col min="12872" max="12872" width="12.140625" style="3" customWidth="1"/>
    <col min="12873" max="12873" width="12.28515625" style="3" customWidth="1"/>
    <col min="12874" max="12874" width="12.140625" style="3" customWidth="1"/>
    <col min="12875" max="12875" width="12.5703125" style="3" customWidth="1"/>
    <col min="12876" max="13092" width="9.140625" style="3"/>
    <col min="13093" max="13093" width="25.42578125" style="3" customWidth="1"/>
    <col min="13094" max="13094" width="56.28515625" style="3" customWidth="1"/>
    <col min="13095" max="13095" width="14" style="3" customWidth="1"/>
    <col min="13096" max="13097" width="14.5703125" style="3" customWidth="1"/>
    <col min="13098" max="13098" width="14.140625" style="3" customWidth="1"/>
    <col min="13099" max="13099" width="15.140625" style="3" customWidth="1"/>
    <col min="13100" max="13100" width="13.85546875" style="3" customWidth="1"/>
    <col min="13101" max="13102" width="14.7109375" style="3" customWidth="1"/>
    <col min="13103" max="13103" width="12.85546875" style="3" customWidth="1"/>
    <col min="13104" max="13104" width="13.5703125" style="3" customWidth="1"/>
    <col min="13105" max="13105" width="12.7109375" style="3" customWidth="1"/>
    <col min="13106" max="13106" width="13.42578125" style="3" customWidth="1"/>
    <col min="13107" max="13107" width="13.140625" style="3" customWidth="1"/>
    <col min="13108" max="13108" width="14.7109375" style="3" customWidth="1"/>
    <col min="13109" max="13109" width="14.5703125" style="3" customWidth="1"/>
    <col min="13110" max="13110" width="13" style="3" customWidth="1"/>
    <col min="13111" max="13111" width="15" style="3" customWidth="1"/>
    <col min="13112" max="13113" width="12.140625" style="3" customWidth="1"/>
    <col min="13114" max="13114" width="12" style="3" customWidth="1"/>
    <col min="13115" max="13115" width="13.5703125" style="3" customWidth="1"/>
    <col min="13116" max="13116" width="14" style="3" customWidth="1"/>
    <col min="13117" max="13117" width="12.28515625" style="3" customWidth="1"/>
    <col min="13118" max="13118" width="14.140625" style="3" customWidth="1"/>
    <col min="13119" max="13119" width="13" style="3" customWidth="1"/>
    <col min="13120" max="13120" width="13.5703125" style="3" customWidth="1"/>
    <col min="13121" max="13121" width="12.42578125" style="3" customWidth="1"/>
    <col min="13122" max="13122" width="12.5703125" style="3" customWidth="1"/>
    <col min="13123" max="13123" width="11.7109375" style="3" customWidth="1"/>
    <col min="13124" max="13124" width="13.7109375" style="3" customWidth="1"/>
    <col min="13125" max="13125" width="13.28515625" style="3" customWidth="1"/>
    <col min="13126" max="13126" width="13.140625" style="3" customWidth="1"/>
    <col min="13127" max="13127" width="12" style="3" customWidth="1"/>
    <col min="13128" max="13128" width="12.140625" style="3" customWidth="1"/>
    <col min="13129" max="13129" width="12.28515625" style="3" customWidth="1"/>
    <col min="13130" max="13130" width="12.140625" style="3" customWidth="1"/>
    <col min="13131" max="13131" width="12.5703125" style="3" customWidth="1"/>
    <col min="13132" max="13348" width="9.140625" style="3"/>
    <col min="13349" max="13349" width="25.42578125" style="3" customWidth="1"/>
    <col min="13350" max="13350" width="56.28515625" style="3" customWidth="1"/>
    <col min="13351" max="13351" width="14" style="3" customWidth="1"/>
    <col min="13352" max="13353" width="14.5703125" style="3" customWidth="1"/>
    <col min="13354" max="13354" width="14.140625" style="3" customWidth="1"/>
    <col min="13355" max="13355" width="15.140625" style="3" customWidth="1"/>
    <col min="13356" max="13356" width="13.85546875" style="3" customWidth="1"/>
    <col min="13357" max="13358" width="14.7109375" style="3" customWidth="1"/>
    <col min="13359" max="13359" width="12.85546875" style="3" customWidth="1"/>
    <col min="13360" max="13360" width="13.5703125" style="3" customWidth="1"/>
    <col min="13361" max="13361" width="12.7109375" style="3" customWidth="1"/>
    <col min="13362" max="13362" width="13.42578125" style="3" customWidth="1"/>
    <col min="13363" max="13363" width="13.140625" style="3" customWidth="1"/>
    <col min="13364" max="13364" width="14.7109375" style="3" customWidth="1"/>
    <col min="13365" max="13365" width="14.5703125" style="3" customWidth="1"/>
    <col min="13366" max="13366" width="13" style="3" customWidth="1"/>
    <col min="13367" max="13367" width="15" style="3" customWidth="1"/>
    <col min="13368" max="13369" width="12.140625" style="3" customWidth="1"/>
    <col min="13370" max="13370" width="12" style="3" customWidth="1"/>
    <col min="13371" max="13371" width="13.5703125" style="3" customWidth="1"/>
    <col min="13372" max="13372" width="14" style="3" customWidth="1"/>
    <col min="13373" max="13373" width="12.28515625" style="3" customWidth="1"/>
    <col min="13374" max="13374" width="14.140625" style="3" customWidth="1"/>
    <col min="13375" max="13375" width="13" style="3" customWidth="1"/>
    <col min="13376" max="13376" width="13.5703125" style="3" customWidth="1"/>
    <col min="13377" max="13377" width="12.42578125" style="3" customWidth="1"/>
    <col min="13378" max="13378" width="12.5703125" style="3" customWidth="1"/>
    <col min="13379" max="13379" width="11.7109375" style="3" customWidth="1"/>
    <col min="13380" max="13380" width="13.7109375" style="3" customWidth="1"/>
    <col min="13381" max="13381" width="13.28515625" style="3" customWidth="1"/>
    <col min="13382" max="13382" width="13.140625" style="3" customWidth="1"/>
    <col min="13383" max="13383" width="12" style="3" customWidth="1"/>
    <col min="13384" max="13384" width="12.140625" style="3" customWidth="1"/>
    <col min="13385" max="13385" width="12.28515625" style="3" customWidth="1"/>
    <col min="13386" max="13386" width="12.140625" style="3" customWidth="1"/>
    <col min="13387" max="13387" width="12.5703125" style="3" customWidth="1"/>
    <col min="13388" max="13604" width="9.140625" style="3"/>
    <col min="13605" max="13605" width="25.42578125" style="3" customWidth="1"/>
    <col min="13606" max="13606" width="56.28515625" style="3" customWidth="1"/>
    <col min="13607" max="13607" width="14" style="3" customWidth="1"/>
    <col min="13608" max="13609" width="14.5703125" style="3" customWidth="1"/>
    <col min="13610" max="13610" width="14.140625" style="3" customWidth="1"/>
    <col min="13611" max="13611" width="15.140625" style="3" customWidth="1"/>
    <col min="13612" max="13612" width="13.85546875" style="3" customWidth="1"/>
    <col min="13613" max="13614" width="14.7109375" style="3" customWidth="1"/>
    <col min="13615" max="13615" width="12.85546875" style="3" customWidth="1"/>
    <col min="13616" max="13616" width="13.5703125" style="3" customWidth="1"/>
    <col min="13617" max="13617" width="12.7109375" style="3" customWidth="1"/>
    <col min="13618" max="13618" width="13.42578125" style="3" customWidth="1"/>
    <col min="13619" max="13619" width="13.140625" style="3" customWidth="1"/>
    <col min="13620" max="13620" width="14.7109375" style="3" customWidth="1"/>
    <col min="13621" max="13621" width="14.5703125" style="3" customWidth="1"/>
    <col min="13622" max="13622" width="13" style="3" customWidth="1"/>
    <col min="13623" max="13623" width="15" style="3" customWidth="1"/>
    <col min="13624" max="13625" width="12.140625" style="3" customWidth="1"/>
    <col min="13626" max="13626" width="12" style="3" customWidth="1"/>
    <col min="13627" max="13627" width="13.5703125" style="3" customWidth="1"/>
    <col min="13628" max="13628" width="14" style="3" customWidth="1"/>
    <col min="13629" max="13629" width="12.28515625" style="3" customWidth="1"/>
    <col min="13630" max="13630" width="14.140625" style="3" customWidth="1"/>
    <col min="13631" max="13631" width="13" style="3" customWidth="1"/>
    <col min="13632" max="13632" width="13.5703125" style="3" customWidth="1"/>
    <col min="13633" max="13633" width="12.42578125" style="3" customWidth="1"/>
    <col min="13634" max="13634" width="12.5703125" style="3" customWidth="1"/>
    <col min="13635" max="13635" width="11.7109375" style="3" customWidth="1"/>
    <col min="13636" max="13636" width="13.7109375" style="3" customWidth="1"/>
    <col min="13637" max="13637" width="13.28515625" style="3" customWidth="1"/>
    <col min="13638" max="13638" width="13.140625" style="3" customWidth="1"/>
    <col min="13639" max="13639" width="12" style="3" customWidth="1"/>
    <col min="13640" max="13640" width="12.140625" style="3" customWidth="1"/>
    <col min="13641" max="13641" width="12.28515625" style="3" customWidth="1"/>
    <col min="13642" max="13642" width="12.140625" style="3" customWidth="1"/>
    <col min="13643" max="13643" width="12.5703125" style="3" customWidth="1"/>
    <col min="13644" max="13860" width="9.140625" style="3"/>
    <col min="13861" max="13861" width="25.42578125" style="3" customWidth="1"/>
    <col min="13862" max="13862" width="56.28515625" style="3" customWidth="1"/>
    <col min="13863" max="13863" width="14" style="3" customWidth="1"/>
    <col min="13864" max="13865" width="14.5703125" style="3" customWidth="1"/>
    <col min="13866" max="13866" width="14.140625" style="3" customWidth="1"/>
    <col min="13867" max="13867" width="15.140625" style="3" customWidth="1"/>
    <col min="13868" max="13868" width="13.85546875" style="3" customWidth="1"/>
    <col min="13869" max="13870" width="14.7109375" style="3" customWidth="1"/>
    <col min="13871" max="13871" width="12.85546875" style="3" customWidth="1"/>
    <col min="13872" max="13872" width="13.5703125" style="3" customWidth="1"/>
    <col min="13873" max="13873" width="12.7109375" style="3" customWidth="1"/>
    <col min="13874" max="13874" width="13.42578125" style="3" customWidth="1"/>
    <col min="13875" max="13875" width="13.140625" style="3" customWidth="1"/>
    <col min="13876" max="13876" width="14.7109375" style="3" customWidth="1"/>
    <col min="13877" max="13877" width="14.5703125" style="3" customWidth="1"/>
    <col min="13878" max="13878" width="13" style="3" customWidth="1"/>
    <col min="13879" max="13879" width="15" style="3" customWidth="1"/>
    <col min="13880" max="13881" width="12.140625" style="3" customWidth="1"/>
    <col min="13882" max="13882" width="12" style="3" customWidth="1"/>
    <col min="13883" max="13883" width="13.5703125" style="3" customWidth="1"/>
    <col min="13884" max="13884" width="14" style="3" customWidth="1"/>
    <col min="13885" max="13885" width="12.28515625" style="3" customWidth="1"/>
    <col min="13886" max="13886" width="14.140625" style="3" customWidth="1"/>
    <col min="13887" max="13887" width="13" style="3" customWidth="1"/>
    <col min="13888" max="13888" width="13.5703125" style="3" customWidth="1"/>
    <col min="13889" max="13889" width="12.42578125" style="3" customWidth="1"/>
    <col min="13890" max="13890" width="12.5703125" style="3" customWidth="1"/>
    <col min="13891" max="13891" width="11.7109375" style="3" customWidth="1"/>
    <col min="13892" max="13892" width="13.7109375" style="3" customWidth="1"/>
    <col min="13893" max="13893" width="13.28515625" style="3" customWidth="1"/>
    <col min="13894" max="13894" width="13.140625" style="3" customWidth="1"/>
    <col min="13895" max="13895" width="12" style="3" customWidth="1"/>
    <col min="13896" max="13896" width="12.140625" style="3" customWidth="1"/>
    <col min="13897" max="13897" width="12.28515625" style="3" customWidth="1"/>
    <col min="13898" max="13898" width="12.140625" style="3" customWidth="1"/>
    <col min="13899" max="13899" width="12.5703125" style="3" customWidth="1"/>
    <col min="13900" max="14116" width="9.140625" style="3"/>
    <col min="14117" max="14117" width="25.42578125" style="3" customWidth="1"/>
    <col min="14118" max="14118" width="56.28515625" style="3" customWidth="1"/>
    <col min="14119" max="14119" width="14" style="3" customWidth="1"/>
    <col min="14120" max="14121" width="14.5703125" style="3" customWidth="1"/>
    <col min="14122" max="14122" width="14.140625" style="3" customWidth="1"/>
    <col min="14123" max="14123" width="15.140625" style="3" customWidth="1"/>
    <col min="14124" max="14124" width="13.85546875" style="3" customWidth="1"/>
    <col min="14125" max="14126" width="14.7109375" style="3" customWidth="1"/>
    <col min="14127" max="14127" width="12.85546875" style="3" customWidth="1"/>
    <col min="14128" max="14128" width="13.5703125" style="3" customWidth="1"/>
    <col min="14129" max="14129" width="12.7109375" style="3" customWidth="1"/>
    <col min="14130" max="14130" width="13.42578125" style="3" customWidth="1"/>
    <col min="14131" max="14131" width="13.140625" style="3" customWidth="1"/>
    <col min="14132" max="14132" width="14.7109375" style="3" customWidth="1"/>
    <col min="14133" max="14133" width="14.5703125" style="3" customWidth="1"/>
    <col min="14134" max="14134" width="13" style="3" customWidth="1"/>
    <col min="14135" max="14135" width="15" style="3" customWidth="1"/>
    <col min="14136" max="14137" width="12.140625" style="3" customWidth="1"/>
    <col min="14138" max="14138" width="12" style="3" customWidth="1"/>
    <col min="14139" max="14139" width="13.5703125" style="3" customWidth="1"/>
    <col min="14140" max="14140" width="14" style="3" customWidth="1"/>
    <col min="14141" max="14141" width="12.28515625" style="3" customWidth="1"/>
    <col min="14142" max="14142" width="14.140625" style="3" customWidth="1"/>
    <col min="14143" max="14143" width="13" style="3" customWidth="1"/>
    <col min="14144" max="14144" width="13.5703125" style="3" customWidth="1"/>
    <col min="14145" max="14145" width="12.42578125" style="3" customWidth="1"/>
    <col min="14146" max="14146" width="12.5703125" style="3" customWidth="1"/>
    <col min="14147" max="14147" width="11.7109375" style="3" customWidth="1"/>
    <col min="14148" max="14148" width="13.7109375" style="3" customWidth="1"/>
    <col min="14149" max="14149" width="13.28515625" style="3" customWidth="1"/>
    <col min="14150" max="14150" width="13.140625" style="3" customWidth="1"/>
    <col min="14151" max="14151" width="12" style="3" customWidth="1"/>
    <col min="14152" max="14152" width="12.140625" style="3" customWidth="1"/>
    <col min="14153" max="14153" width="12.28515625" style="3" customWidth="1"/>
    <col min="14154" max="14154" width="12.140625" style="3" customWidth="1"/>
    <col min="14155" max="14155" width="12.5703125" style="3" customWidth="1"/>
    <col min="14156" max="14372" width="9.140625" style="3"/>
    <col min="14373" max="14373" width="25.42578125" style="3" customWidth="1"/>
    <col min="14374" max="14374" width="56.28515625" style="3" customWidth="1"/>
    <col min="14375" max="14375" width="14" style="3" customWidth="1"/>
    <col min="14376" max="14377" width="14.5703125" style="3" customWidth="1"/>
    <col min="14378" max="14378" width="14.140625" style="3" customWidth="1"/>
    <col min="14379" max="14379" width="15.140625" style="3" customWidth="1"/>
    <col min="14380" max="14380" width="13.85546875" style="3" customWidth="1"/>
    <col min="14381" max="14382" width="14.7109375" style="3" customWidth="1"/>
    <col min="14383" max="14383" width="12.85546875" style="3" customWidth="1"/>
    <col min="14384" max="14384" width="13.5703125" style="3" customWidth="1"/>
    <col min="14385" max="14385" width="12.7109375" style="3" customWidth="1"/>
    <col min="14386" max="14386" width="13.42578125" style="3" customWidth="1"/>
    <col min="14387" max="14387" width="13.140625" style="3" customWidth="1"/>
    <col min="14388" max="14388" width="14.7109375" style="3" customWidth="1"/>
    <col min="14389" max="14389" width="14.5703125" style="3" customWidth="1"/>
    <col min="14390" max="14390" width="13" style="3" customWidth="1"/>
    <col min="14391" max="14391" width="15" style="3" customWidth="1"/>
    <col min="14392" max="14393" width="12.140625" style="3" customWidth="1"/>
    <col min="14394" max="14394" width="12" style="3" customWidth="1"/>
    <col min="14395" max="14395" width="13.5703125" style="3" customWidth="1"/>
    <col min="14396" max="14396" width="14" style="3" customWidth="1"/>
    <col min="14397" max="14397" width="12.28515625" style="3" customWidth="1"/>
    <col min="14398" max="14398" width="14.140625" style="3" customWidth="1"/>
    <col min="14399" max="14399" width="13" style="3" customWidth="1"/>
    <col min="14400" max="14400" width="13.5703125" style="3" customWidth="1"/>
    <col min="14401" max="14401" width="12.42578125" style="3" customWidth="1"/>
    <col min="14402" max="14402" width="12.5703125" style="3" customWidth="1"/>
    <col min="14403" max="14403" width="11.7109375" style="3" customWidth="1"/>
    <col min="14404" max="14404" width="13.7109375" style="3" customWidth="1"/>
    <col min="14405" max="14405" width="13.28515625" style="3" customWidth="1"/>
    <col min="14406" max="14406" width="13.140625" style="3" customWidth="1"/>
    <col min="14407" max="14407" width="12" style="3" customWidth="1"/>
    <col min="14408" max="14408" width="12.140625" style="3" customWidth="1"/>
    <col min="14409" max="14409" width="12.28515625" style="3" customWidth="1"/>
    <col min="14410" max="14410" width="12.140625" style="3" customWidth="1"/>
    <col min="14411" max="14411" width="12.5703125" style="3" customWidth="1"/>
    <col min="14412" max="14628" width="9.140625" style="3"/>
    <col min="14629" max="14629" width="25.42578125" style="3" customWidth="1"/>
    <col min="14630" max="14630" width="56.28515625" style="3" customWidth="1"/>
    <col min="14631" max="14631" width="14" style="3" customWidth="1"/>
    <col min="14632" max="14633" width="14.5703125" style="3" customWidth="1"/>
    <col min="14634" max="14634" width="14.140625" style="3" customWidth="1"/>
    <col min="14635" max="14635" width="15.140625" style="3" customWidth="1"/>
    <col min="14636" max="14636" width="13.85546875" style="3" customWidth="1"/>
    <col min="14637" max="14638" width="14.7109375" style="3" customWidth="1"/>
    <col min="14639" max="14639" width="12.85546875" style="3" customWidth="1"/>
    <col min="14640" max="14640" width="13.5703125" style="3" customWidth="1"/>
    <col min="14641" max="14641" width="12.7109375" style="3" customWidth="1"/>
    <col min="14642" max="14642" width="13.42578125" style="3" customWidth="1"/>
    <col min="14643" max="14643" width="13.140625" style="3" customWidth="1"/>
    <col min="14644" max="14644" width="14.7109375" style="3" customWidth="1"/>
    <col min="14645" max="14645" width="14.5703125" style="3" customWidth="1"/>
    <col min="14646" max="14646" width="13" style="3" customWidth="1"/>
    <col min="14647" max="14647" width="15" style="3" customWidth="1"/>
    <col min="14648" max="14649" width="12.140625" style="3" customWidth="1"/>
    <col min="14650" max="14650" width="12" style="3" customWidth="1"/>
    <col min="14651" max="14651" width="13.5703125" style="3" customWidth="1"/>
    <col min="14652" max="14652" width="14" style="3" customWidth="1"/>
    <col min="14653" max="14653" width="12.28515625" style="3" customWidth="1"/>
    <col min="14654" max="14654" width="14.140625" style="3" customWidth="1"/>
    <col min="14655" max="14655" width="13" style="3" customWidth="1"/>
    <col min="14656" max="14656" width="13.5703125" style="3" customWidth="1"/>
    <col min="14657" max="14657" width="12.42578125" style="3" customWidth="1"/>
    <col min="14658" max="14658" width="12.5703125" style="3" customWidth="1"/>
    <col min="14659" max="14659" width="11.7109375" style="3" customWidth="1"/>
    <col min="14660" max="14660" width="13.7109375" style="3" customWidth="1"/>
    <col min="14661" max="14661" width="13.28515625" style="3" customWidth="1"/>
    <col min="14662" max="14662" width="13.140625" style="3" customWidth="1"/>
    <col min="14663" max="14663" width="12" style="3" customWidth="1"/>
    <col min="14664" max="14664" width="12.140625" style="3" customWidth="1"/>
    <col min="14665" max="14665" width="12.28515625" style="3" customWidth="1"/>
    <col min="14666" max="14666" width="12.140625" style="3" customWidth="1"/>
    <col min="14667" max="14667" width="12.5703125" style="3" customWidth="1"/>
    <col min="14668" max="14884" width="9.140625" style="3"/>
    <col min="14885" max="14885" width="25.42578125" style="3" customWidth="1"/>
    <col min="14886" max="14886" width="56.28515625" style="3" customWidth="1"/>
    <col min="14887" max="14887" width="14" style="3" customWidth="1"/>
    <col min="14888" max="14889" width="14.5703125" style="3" customWidth="1"/>
    <col min="14890" max="14890" width="14.140625" style="3" customWidth="1"/>
    <col min="14891" max="14891" width="15.140625" style="3" customWidth="1"/>
    <col min="14892" max="14892" width="13.85546875" style="3" customWidth="1"/>
    <col min="14893" max="14894" width="14.7109375" style="3" customWidth="1"/>
    <col min="14895" max="14895" width="12.85546875" style="3" customWidth="1"/>
    <col min="14896" max="14896" width="13.5703125" style="3" customWidth="1"/>
    <col min="14897" max="14897" width="12.7109375" style="3" customWidth="1"/>
    <col min="14898" max="14898" width="13.42578125" style="3" customWidth="1"/>
    <col min="14899" max="14899" width="13.140625" style="3" customWidth="1"/>
    <col min="14900" max="14900" width="14.7109375" style="3" customWidth="1"/>
    <col min="14901" max="14901" width="14.5703125" style="3" customWidth="1"/>
    <col min="14902" max="14902" width="13" style="3" customWidth="1"/>
    <col min="14903" max="14903" width="15" style="3" customWidth="1"/>
    <col min="14904" max="14905" width="12.140625" style="3" customWidth="1"/>
    <col min="14906" max="14906" width="12" style="3" customWidth="1"/>
    <col min="14907" max="14907" width="13.5703125" style="3" customWidth="1"/>
    <col min="14908" max="14908" width="14" style="3" customWidth="1"/>
    <col min="14909" max="14909" width="12.28515625" style="3" customWidth="1"/>
    <col min="14910" max="14910" width="14.140625" style="3" customWidth="1"/>
    <col min="14911" max="14911" width="13" style="3" customWidth="1"/>
    <col min="14912" max="14912" width="13.5703125" style="3" customWidth="1"/>
    <col min="14913" max="14913" width="12.42578125" style="3" customWidth="1"/>
    <col min="14914" max="14914" width="12.5703125" style="3" customWidth="1"/>
    <col min="14915" max="14915" width="11.7109375" style="3" customWidth="1"/>
    <col min="14916" max="14916" width="13.7109375" style="3" customWidth="1"/>
    <col min="14917" max="14917" width="13.28515625" style="3" customWidth="1"/>
    <col min="14918" max="14918" width="13.140625" style="3" customWidth="1"/>
    <col min="14919" max="14919" width="12" style="3" customWidth="1"/>
    <col min="14920" max="14920" width="12.140625" style="3" customWidth="1"/>
    <col min="14921" max="14921" width="12.28515625" style="3" customWidth="1"/>
    <col min="14922" max="14922" width="12.140625" style="3" customWidth="1"/>
    <col min="14923" max="14923" width="12.5703125" style="3" customWidth="1"/>
    <col min="14924" max="15140" width="9.140625" style="3"/>
    <col min="15141" max="15141" width="25.42578125" style="3" customWidth="1"/>
    <col min="15142" max="15142" width="56.28515625" style="3" customWidth="1"/>
    <col min="15143" max="15143" width="14" style="3" customWidth="1"/>
    <col min="15144" max="15145" width="14.5703125" style="3" customWidth="1"/>
    <col min="15146" max="15146" width="14.140625" style="3" customWidth="1"/>
    <col min="15147" max="15147" width="15.140625" style="3" customWidth="1"/>
    <col min="15148" max="15148" width="13.85546875" style="3" customWidth="1"/>
    <col min="15149" max="15150" width="14.7109375" style="3" customWidth="1"/>
    <col min="15151" max="15151" width="12.85546875" style="3" customWidth="1"/>
    <col min="15152" max="15152" width="13.5703125" style="3" customWidth="1"/>
    <col min="15153" max="15153" width="12.7109375" style="3" customWidth="1"/>
    <col min="15154" max="15154" width="13.42578125" style="3" customWidth="1"/>
    <col min="15155" max="15155" width="13.140625" style="3" customWidth="1"/>
    <col min="15156" max="15156" width="14.7109375" style="3" customWidth="1"/>
    <col min="15157" max="15157" width="14.5703125" style="3" customWidth="1"/>
    <col min="15158" max="15158" width="13" style="3" customWidth="1"/>
    <col min="15159" max="15159" width="15" style="3" customWidth="1"/>
    <col min="15160" max="15161" width="12.140625" style="3" customWidth="1"/>
    <col min="15162" max="15162" width="12" style="3" customWidth="1"/>
    <col min="15163" max="15163" width="13.5703125" style="3" customWidth="1"/>
    <col min="15164" max="15164" width="14" style="3" customWidth="1"/>
    <col min="15165" max="15165" width="12.28515625" style="3" customWidth="1"/>
    <col min="15166" max="15166" width="14.140625" style="3" customWidth="1"/>
    <col min="15167" max="15167" width="13" style="3" customWidth="1"/>
    <col min="15168" max="15168" width="13.5703125" style="3" customWidth="1"/>
    <col min="15169" max="15169" width="12.42578125" style="3" customWidth="1"/>
    <col min="15170" max="15170" width="12.5703125" style="3" customWidth="1"/>
    <col min="15171" max="15171" width="11.7109375" style="3" customWidth="1"/>
    <col min="15172" max="15172" width="13.7109375" style="3" customWidth="1"/>
    <col min="15173" max="15173" width="13.28515625" style="3" customWidth="1"/>
    <col min="15174" max="15174" width="13.140625" style="3" customWidth="1"/>
    <col min="15175" max="15175" width="12" style="3" customWidth="1"/>
    <col min="15176" max="15176" width="12.140625" style="3" customWidth="1"/>
    <col min="15177" max="15177" width="12.28515625" style="3" customWidth="1"/>
    <col min="15178" max="15178" width="12.140625" style="3" customWidth="1"/>
    <col min="15179" max="15179" width="12.5703125" style="3" customWidth="1"/>
    <col min="15180" max="15396" width="9.140625" style="3"/>
    <col min="15397" max="15397" width="25.42578125" style="3" customWidth="1"/>
    <col min="15398" max="15398" width="56.28515625" style="3" customWidth="1"/>
    <col min="15399" max="15399" width="14" style="3" customWidth="1"/>
    <col min="15400" max="15401" width="14.5703125" style="3" customWidth="1"/>
    <col min="15402" max="15402" width="14.140625" style="3" customWidth="1"/>
    <col min="15403" max="15403" width="15.140625" style="3" customWidth="1"/>
    <col min="15404" max="15404" width="13.85546875" style="3" customWidth="1"/>
    <col min="15405" max="15406" width="14.7109375" style="3" customWidth="1"/>
    <col min="15407" max="15407" width="12.85546875" style="3" customWidth="1"/>
    <col min="15408" max="15408" width="13.5703125" style="3" customWidth="1"/>
    <col min="15409" max="15409" width="12.7109375" style="3" customWidth="1"/>
    <col min="15410" max="15410" width="13.42578125" style="3" customWidth="1"/>
    <col min="15411" max="15411" width="13.140625" style="3" customWidth="1"/>
    <col min="15412" max="15412" width="14.7109375" style="3" customWidth="1"/>
    <col min="15413" max="15413" width="14.5703125" style="3" customWidth="1"/>
    <col min="15414" max="15414" width="13" style="3" customWidth="1"/>
    <col min="15415" max="15415" width="15" style="3" customWidth="1"/>
    <col min="15416" max="15417" width="12.140625" style="3" customWidth="1"/>
    <col min="15418" max="15418" width="12" style="3" customWidth="1"/>
    <col min="15419" max="15419" width="13.5703125" style="3" customWidth="1"/>
    <col min="15420" max="15420" width="14" style="3" customWidth="1"/>
    <col min="15421" max="15421" width="12.28515625" style="3" customWidth="1"/>
    <col min="15422" max="15422" width="14.140625" style="3" customWidth="1"/>
    <col min="15423" max="15423" width="13" style="3" customWidth="1"/>
    <col min="15424" max="15424" width="13.5703125" style="3" customWidth="1"/>
    <col min="15425" max="15425" width="12.42578125" style="3" customWidth="1"/>
    <col min="15426" max="15426" width="12.5703125" style="3" customWidth="1"/>
    <col min="15427" max="15427" width="11.7109375" style="3" customWidth="1"/>
    <col min="15428" max="15428" width="13.7109375" style="3" customWidth="1"/>
    <col min="15429" max="15429" width="13.28515625" style="3" customWidth="1"/>
    <col min="15430" max="15430" width="13.140625" style="3" customWidth="1"/>
    <col min="15431" max="15431" width="12" style="3" customWidth="1"/>
    <col min="15432" max="15432" width="12.140625" style="3" customWidth="1"/>
    <col min="15433" max="15433" width="12.28515625" style="3" customWidth="1"/>
    <col min="15434" max="15434" width="12.140625" style="3" customWidth="1"/>
    <col min="15435" max="15435" width="12.5703125" style="3" customWidth="1"/>
    <col min="15436" max="15652" width="9.140625" style="3"/>
    <col min="15653" max="15653" width="25.42578125" style="3" customWidth="1"/>
    <col min="15654" max="15654" width="56.28515625" style="3" customWidth="1"/>
    <col min="15655" max="15655" width="14" style="3" customWidth="1"/>
    <col min="15656" max="15657" width="14.5703125" style="3" customWidth="1"/>
    <col min="15658" max="15658" width="14.140625" style="3" customWidth="1"/>
    <col min="15659" max="15659" width="15.140625" style="3" customWidth="1"/>
    <col min="15660" max="15660" width="13.85546875" style="3" customWidth="1"/>
    <col min="15661" max="15662" width="14.7109375" style="3" customWidth="1"/>
    <col min="15663" max="15663" width="12.85546875" style="3" customWidth="1"/>
    <col min="15664" max="15664" width="13.5703125" style="3" customWidth="1"/>
    <col min="15665" max="15665" width="12.7109375" style="3" customWidth="1"/>
    <col min="15666" max="15666" width="13.42578125" style="3" customWidth="1"/>
    <col min="15667" max="15667" width="13.140625" style="3" customWidth="1"/>
    <col min="15668" max="15668" width="14.7109375" style="3" customWidth="1"/>
    <col min="15669" max="15669" width="14.5703125" style="3" customWidth="1"/>
    <col min="15670" max="15670" width="13" style="3" customWidth="1"/>
    <col min="15671" max="15671" width="15" style="3" customWidth="1"/>
    <col min="15672" max="15673" width="12.140625" style="3" customWidth="1"/>
    <col min="15674" max="15674" width="12" style="3" customWidth="1"/>
    <col min="15675" max="15675" width="13.5703125" style="3" customWidth="1"/>
    <col min="15676" max="15676" width="14" style="3" customWidth="1"/>
    <col min="15677" max="15677" width="12.28515625" style="3" customWidth="1"/>
    <col min="15678" max="15678" width="14.140625" style="3" customWidth="1"/>
    <col min="15679" max="15679" width="13" style="3" customWidth="1"/>
    <col min="15680" max="15680" width="13.5703125" style="3" customWidth="1"/>
    <col min="15681" max="15681" width="12.42578125" style="3" customWidth="1"/>
    <col min="15682" max="15682" width="12.5703125" style="3" customWidth="1"/>
    <col min="15683" max="15683" width="11.7109375" style="3" customWidth="1"/>
    <col min="15684" max="15684" width="13.7109375" style="3" customWidth="1"/>
    <col min="15685" max="15685" width="13.28515625" style="3" customWidth="1"/>
    <col min="15686" max="15686" width="13.140625" style="3" customWidth="1"/>
    <col min="15687" max="15687" width="12" style="3" customWidth="1"/>
    <col min="15688" max="15688" width="12.140625" style="3" customWidth="1"/>
    <col min="15689" max="15689" width="12.28515625" style="3" customWidth="1"/>
    <col min="15690" max="15690" width="12.140625" style="3" customWidth="1"/>
    <col min="15691" max="15691" width="12.5703125" style="3" customWidth="1"/>
    <col min="15692" max="15908" width="9.140625" style="3"/>
    <col min="15909" max="15909" width="25.42578125" style="3" customWidth="1"/>
    <col min="15910" max="15910" width="56.28515625" style="3" customWidth="1"/>
    <col min="15911" max="15911" width="14" style="3" customWidth="1"/>
    <col min="15912" max="15913" width="14.5703125" style="3" customWidth="1"/>
    <col min="15914" max="15914" width="14.140625" style="3" customWidth="1"/>
    <col min="15915" max="15915" width="15.140625" style="3" customWidth="1"/>
    <col min="15916" max="15916" width="13.85546875" style="3" customWidth="1"/>
    <col min="15917" max="15918" width="14.7109375" style="3" customWidth="1"/>
    <col min="15919" max="15919" width="12.85546875" style="3" customWidth="1"/>
    <col min="15920" max="15920" width="13.5703125" style="3" customWidth="1"/>
    <col min="15921" max="15921" width="12.7109375" style="3" customWidth="1"/>
    <col min="15922" max="15922" width="13.42578125" style="3" customWidth="1"/>
    <col min="15923" max="15923" width="13.140625" style="3" customWidth="1"/>
    <col min="15924" max="15924" width="14.7109375" style="3" customWidth="1"/>
    <col min="15925" max="15925" width="14.5703125" style="3" customWidth="1"/>
    <col min="15926" max="15926" width="13" style="3" customWidth="1"/>
    <col min="15927" max="15927" width="15" style="3" customWidth="1"/>
    <col min="15928" max="15929" width="12.140625" style="3" customWidth="1"/>
    <col min="15930" max="15930" width="12" style="3" customWidth="1"/>
    <col min="15931" max="15931" width="13.5703125" style="3" customWidth="1"/>
    <col min="15932" max="15932" width="14" style="3" customWidth="1"/>
    <col min="15933" max="15933" width="12.28515625" style="3" customWidth="1"/>
    <col min="15934" max="15934" width="14.140625" style="3" customWidth="1"/>
    <col min="15935" max="15935" width="13" style="3" customWidth="1"/>
    <col min="15936" max="15936" width="13.5703125" style="3" customWidth="1"/>
    <col min="15937" max="15937" width="12.42578125" style="3" customWidth="1"/>
    <col min="15938" max="15938" width="12.5703125" style="3" customWidth="1"/>
    <col min="15939" max="15939" width="11.7109375" style="3" customWidth="1"/>
    <col min="15940" max="15940" width="13.7109375" style="3" customWidth="1"/>
    <col min="15941" max="15941" width="13.28515625" style="3" customWidth="1"/>
    <col min="15942" max="15942" width="13.140625" style="3" customWidth="1"/>
    <col min="15943" max="15943" width="12" style="3" customWidth="1"/>
    <col min="15944" max="15944" width="12.140625" style="3" customWidth="1"/>
    <col min="15945" max="15945" width="12.28515625" style="3" customWidth="1"/>
    <col min="15946" max="15946" width="12.140625" style="3" customWidth="1"/>
    <col min="15947" max="15947" width="12.5703125" style="3" customWidth="1"/>
    <col min="15948" max="16384" width="9.140625" style="3"/>
  </cols>
  <sheetData>
    <row r="1" spans="1:8" s="1" customFormat="1" ht="27" customHeight="1">
      <c r="A1" s="63" t="s">
        <v>205</v>
      </c>
      <c r="B1" s="63"/>
      <c r="C1" s="63"/>
      <c r="D1" s="63"/>
      <c r="E1" s="63"/>
      <c r="F1" s="63"/>
      <c r="G1" s="63"/>
      <c r="H1" s="63"/>
    </row>
    <row r="2" spans="1:8" s="2" customFormat="1" ht="10.5" hidden="1" customHeight="1">
      <c r="A2" s="26" t="s">
        <v>0</v>
      </c>
      <c r="B2" s="15"/>
      <c r="C2" s="15"/>
      <c r="D2" s="16">
        <f>D9+D15+D21+D30</f>
        <v>56709235</v>
      </c>
      <c r="E2" s="17"/>
      <c r="F2" s="17"/>
      <c r="G2" s="17"/>
      <c r="H2" s="17"/>
    </row>
    <row r="3" spans="1:8" s="2" customFormat="1" ht="10.5" hidden="1" customHeight="1">
      <c r="A3" s="26" t="s">
        <v>1</v>
      </c>
      <c r="B3" s="15"/>
      <c r="C3" s="15"/>
      <c r="D3" s="16">
        <f t="shared" ref="D3" si="0">D40+D55+D61+D67+D77</f>
        <v>10124252</v>
      </c>
      <c r="E3" s="17"/>
      <c r="F3" s="17"/>
      <c r="G3" s="17"/>
      <c r="H3" s="17"/>
    </row>
    <row r="4" spans="1:8" ht="15" customHeight="1">
      <c r="A4" s="27" t="s">
        <v>2</v>
      </c>
      <c r="B4" s="18" t="s">
        <v>2</v>
      </c>
      <c r="C4" s="18"/>
      <c r="D4" s="18"/>
      <c r="E4" s="18"/>
      <c r="F4" s="18"/>
      <c r="G4" s="18"/>
      <c r="H4" s="18" t="s">
        <v>168</v>
      </c>
    </row>
    <row r="5" spans="1:8" s="4" customFormat="1" ht="78.75" customHeight="1">
      <c r="A5" s="28" t="s">
        <v>3</v>
      </c>
      <c r="B5" s="19" t="s">
        <v>4</v>
      </c>
      <c r="C5" s="19" t="s">
        <v>206</v>
      </c>
      <c r="D5" s="20" t="s">
        <v>207</v>
      </c>
      <c r="E5" s="21" t="s">
        <v>169</v>
      </c>
      <c r="F5" s="21" t="s">
        <v>170</v>
      </c>
      <c r="G5" s="21" t="s">
        <v>171</v>
      </c>
      <c r="H5" s="21" t="s">
        <v>5</v>
      </c>
    </row>
    <row r="6" spans="1:8" ht="12" customHeight="1">
      <c r="A6" s="29" t="s">
        <v>2</v>
      </c>
      <c r="B6" s="22"/>
      <c r="C6" s="22"/>
      <c r="D6" s="22"/>
      <c r="E6" s="22"/>
      <c r="F6" s="22"/>
      <c r="G6" s="22"/>
      <c r="H6" s="22"/>
    </row>
    <row r="7" spans="1:8" s="5" customFormat="1" ht="25.5" customHeight="1">
      <c r="A7" s="32" t="s">
        <v>6</v>
      </c>
      <c r="B7" s="30" t="s">
        <v>7</v>
      </c>
      <c r="C7" s="46">
        <f>C8+C39</f>
        <v>55536700</v>
      </c>
      <c r="D7" s="46">
        <f>D8+D39+D95</f>
        <v>66833600</v>
      </c>
      <c r="E7" s="46">
        <f>E8+E39+E95</f>
        <v>68443682.890000001</v>
      </c>
      <c r="F7" s="47">
        <f t="shared" ref="F7:F38" si="1">E7/D7%</f>
        <v>102.40909196871036</v>
      </c>
      <c r="G7" s="47">
        <f t="shared" ref="G7:G38" si="2">E7/C7%</f>
        <v>123.24045701311024</v>
      </c>
      <c r="H7" s="48"/>
    </row>
    <row r="8" spans="1:8" s="5" customFormat="1" ht="15.75" customHeight="1">
      <c r="A8" s="64" t="s">
        <v>172</v>
      </c>
      <c r="B8" s="65"/>
      <c r="C8" s="46">
        <f>C9+C15+C21+C30</f>
        <v>52651300</v>
      </c>
      <c r="D8" s="46">
        <f>D9+D15+D21+D30+D33</f>
        <v>56709238</v>
      </c>
      <c r="E8" s="46">
        <f>E9+E15+E21+E30+E33</f>
        <v>58138309.220000006</v>
      </c>
      <c r="F8" s="47">
        <f t="shared" si="1"/>
        <v>102.51999721808994</v>
      </c>
      <c r="G8" s="47">
        <f t="shared" si="2"/>
        <v>110.42141261469328</v>
      </c>
      <c r="H8" s="48"/>
    </row>
    <row r="9" spans="1:8" s="5" customFormat="1" ht="15.75" customHeight="1">
      <c r="A9" s="32" t="s">
        <v>8</v>
      </c>
      <c r="B9" s="30" t="s">
        <v>9</v>
      </c>
      <c r="C9" s="46">
        <f t="shared" ref="C9:E9" si="3">C10</f>
        <v>41399000</v>
      </c>
      <c r="D9" s="46">
        <f t="shared" si="3"/>
        <v>43848700</v>
      </c>
      <c r="E9" s="46">
        <f t="shared" si="3"/>
        <v>44447221.390000008</v>
      </c>
      <c r="F9" s="47">
        <f t="shared" si="1"/>
        <v>101.36496952019104</v>
      </c>
      <c r="G9" s="47">
        <f t="shared" si="2"/>
        <v>107.36303145003504</v>
      </c>
      <c r="H9" s="48"/>
    </row>
    <row r="10" spans="1:8" s="1" customFormat="1" ht="52.5" customHeight="1">
      <c r="A10" s="31" t="s">
        <v>10</v>
      </c>
      <c r="B10" s="31" t="s">
        <v>11</v>
      </c>
      <c r="C10" s="49">
        <f>C11+C12+C13+C14</f>
        <v>41399000</v>
      </c>
      <c r="D10" s="49">
        <f t="shared" ref="D10:E10" si="4">D11+D12+D13+D14</f>
        <v>43848700</v>
      </c>
      <c r="E10" s="49">
        <f t="shared" si="4"/>
        <v>44447221.390000008</v>
      </c>
      <c r="F10" s="47">
        <f t="shared" si="1"/>
        <v>101.36496952019104</v>
      </c>
      <c r="G10" s="47">
        <f t="shared" si="2"/>
        <v>107.36303145003504</v>
      </c>
      <c r="H10" s="50" t="s">
        <v>166</v>
      </c>
    </row>
    <row r="11" spans="1:8" s="5" customFormat="1" ht="49.5" hidden="1" customHeight="1">
      <c r="A11" s="32" t="s">
        <v>12</v>
      </c>
      <c r="B11" s="32" t="s">
        <v>13</v>
      </c>
      <c r="C11" s="51">
        <v>40769000</v>
      </c>
      <c r="D11" s="51">
        <v>43256000</v>
      </c>
      <c r="E11" s="51">
        <v>43864585.280000001</v>
      </c>
      <c r="F11" s="47">
        <f t="shared" si="1"/>
        <v>101.40693841316812</v>
      </c>
      <c r="G11" s="47">
        <f t="shared" si="2"/>
        <v>107.59298800559249</v>
      </c>
      <c r="H11" s="50"/>
    </row>
    <row r="12" spans="1:8" s="5" customFormat="1" ht="72.75" hidden="1" customHeight="1">
      <c r="A12" s="32" t="s">
        <v>14</v>
      </c>
      <c r="B12" s="52" t="s">
        <v>15</v>
      </c>
      <c r="C12" s="51">
        <v>200000</v>
      </c>
      <c r="D12" s="51">
        <v>200000</v>
      </c>
      <c r="E12" s="51">
        <v>188105.24</v>
      </c>
      <c r="F12" s="47">
        <f t="shared" si="1"/>
        <v>94.05261999999999</v>
      </c>
      <c r="G12" s="47">
        <f t="shared" si="2"/>
        <v>94.05261999999999</v>
      </c>
      <c r="H12" s="50"/>
    </row>
    <row r="13" spans="1:8" s="5" customFormat="1" ht="37.5" hidden="1" customHeight="1">
      <c r="A13" s="32" t="s">
        <v>16</v>
      </c>
      <c r="B13" s="32" t="s">
        <v>17</v>
      </c>
      <c r="C13" s="51">
        <v>400000</v>
      </c>
      <c r="D13" s="51">
        <v>386000</v>
      </c>
      <c r="E13" s="51">
        <v>387802.02</v>
      </c>
      <c r="F13" s="47">
        <f t="shared" si="1"/>
        <v>100.4668445595855</v>
      </c>
      <c r="G13" s="47">
        <f t="shared" si="2"/>
        <v>96.950505000000007</v>
      </c>
      <c r="H13" s="50"/>
    </row>
    <row r="14" spans="1:8" s="5" customFormat="1" ht="62.25" hidden="1" customHeight="1">
      <c r="A14" s="32" t="s">
        <v>18</v>
      </c>
      <c r="B14" s="52" t="s">
        <v>19</v>
      </c>
      <c r="C14" s="51">
        <v>30000</v>
      </c>
      <c r="D14" s="51">
        <v>6700</v>
      </c>
      <c r="E14" s="51">
        <v>6728.85</v>
      </c>
      <c r="F14" s="47">
        <f t="shared" si="1"/>
        <v>100.43059701492538</v>
      </c>
      <c r="G14" s="47">
        <f t="shared" si="2"/>
        <v>22.429500000000001</v>
      </c>
      <c r="H14" s="50"/>
    </row>
    <row r="15" spans="1:8" s="5" customFormat="1" ht="38.25" customHeight="1">
      <c r="A15" s="32" t="s">
        <v>20</v>
      </c>
      <c r="B15" s="30" t="s">
        <v>21</v>
      </c>
      <c r="C15" s="46">
        <f t="shared" ref="C15:E15" si="5">C16</f>
        <v>6375000</v>
      </c>
      <c r="D15" s="46">
        <f t="shared" si="5"/>
        <v>6375000</v>
      </c>
      <c r="E15" s="46">
        <f t="shared" si="5"/>
        <v>7123271.3599999994</v>
      </c>
      <c r="F15" s="47">
        <f t="shared" si="1"/>
        <v>111.73758996078431</v>
      </c>
      <c r="G15" s="47">
        <f t="shared" si="2"/>
        <v>111.73758996078431</v>
      </c>
      <c r="H15" s="50"/>
    </row>
    <row r="16" spans="1:8" s="5" customFormat="1" ht="44.25" customHeight="1">
      <c r="A16" s="32" t="s">
        <v>22</v>
      </c>
      <c r="B16" s="52" t="s">
        <v>201</v>
      </c>
      <c r="C16" s="53">
        <f t="shared" ref="C16:E16" si="6">C17+C18+C19+C20</f>
        <v>6375000</v>
      </c>
      <c r="D16" s="53">
        <f t="shared" si="6"/>
        <v>6375000</v>
      </c>
      <c r="E16" s="53">
        <f t="shared" si="6"/>
        <v>7123271.3599999994</v>
      </c>
      <c r="F16" s="47">
        <f t="shared" si="1"/>
        <v>111.73758996078431</v>
      </c>
      <c r="G16" s="47">
        <f t="shared" si="2"/>
        <v>111.73758996078431</v>
      </c>
      <c r="H16" s="50" t="s">
        <v>23</v>
      </c>
    </row>
    <row r="17" spans="1:8" s="5" customFormat="1" ht="50.25" hidden="1" customHeight="1">
      <c r="A17" s="32" t="s">
        <v>24</v>
      </c>
      <c r="B17" s="52" t="s">
        <v>25</v>
      </c>
      <c r="C17" s="51">
        <v>2311700</v>
      </c>
      <c r="D17" s="51">
        <v>2311700</v>
      </c>
      <c r="E17" s="51">
        <v>3242393.14</v>
      </c>
      <c r="F17" s="47">
        <f t="shared" si="1"/>
        <v>140.26011766232642</v>
      </c>
      <c r="G17" s="47">
        <f t="shared" si="2"/>
        <v>140.26011766232642</v>
      </c>
      <c r="H17" s="50"/>
    </row>
    <row r="18" spans="1:8" s="5" customFormat="1" ht="63" hidden="1" customHeight="1">
      <c r="A18" s="32" t="s">
        <v>26</v>
      </c>
      <c r="B18" s="52" t="s">
        <v>27</v>
      </c>
      <c r="C18" s="51">
        <v>16200</v>
      </c>
      <c r="D18" s="51">
        <v>16200</v>
      </c>
      <c r="E18" s="51">
        <v>23832.45</v>
      </c>
      <c r="F18" s="47">
        <f t="shared" si="1"/>
        <v>147.11388888888888</v>
      </c>
      <c r="G18" s="47">
        <f t="shared" si="2"/>
        <v>147.11388888888888</v>
      </c>
      <c r="H18" s="50"/>
    </row>
    <row r="19" spans="1:8" s="5" customFormat="1" ht="48" hidden="1" customHeight="1">
      <c r="A19" s="32" t="s">
        <v>28</v>
      </c>
      <c r="B19" s="52" t="s">
        <v>29</v>
      </c>
      <c r="C19" s="51">
        <v>4477000</v>
      </c>
      <c r="D19" s="51">
        <v>4477000</v>
      </c>
      <c r="E19" s="51">
        <v>4331848.26</v>
      </c>
      <c r="F19" s="47">
        <f t="shared" si="1"/>
        <v>96.757834710743793</v>
      </c>
      <c r="G19" s="47">
        <f t="shared" si="2"/>
        <v>96.757834710743793</v>
      </c>
      <c r="H19" s="50"/>
    </row>
    <row r="20" spans="1:8" s="5" customFormat="1" ht="102" hidden="1" customHeight="1">
      <c r="A20" s="32" t="s">
        <v>30</v>
      </c>
      <c r="B20" s="52" t="s">
        <v>31</v>
      </c>
      <c r="C20" s="51">
        <v>-429900</v>
      </c>
      <c r="D20" s="51">
        <v>-429900</v>
      </c>
      <c r="E20" s="51">
        <v>-474802.49</v>
      </c>
      <c r="F20" s="47">
        <f t="shared" si="1"/>
        <v>110.444868574087</v>
      </c>
      <c r="G20" s="47">
        <f t="shared" si="2"/>
        <v>110.444868574087</v>
      </c>
      <c r="H20" s="50"/>
    </row>
    <row r="21" spans="1:8" s="5" customFormat="1" ht="23.25" customHeight="1">
      <c r="A21" s="32" t="s">
        <v>32</v>
      </c>
      <c r="B21" s="30" t="s">
        <v>33</v>
      </c>
      <c r="C21" s="46">
        <f xml:space="preserve"> C22+C25+C28</f>
        <v>3677300</v>
      </c>
      <c r="D21" s="46">
        <f xml:space="preserve"> D22+D25+D28</f>
        <v>5285535</v>
      </c>
      <c r="E21" s="46">
        <f t="shared" ref="E21" si="7" xml:space="preserve"> E22+E25+E28</f>
        <v>5350313.5600000005</v>
      </c>
      <c r="F21" s="47">
        <f t="shared" si="1"/>
        <v>101.22558189473725</v>
      </c>
      <c r="G21" s="47">
        <f t="shared" si="2"/>
        <v>145.4957050009518</v>
      </c>
      <c r="H21" s="50"/>
    </row>
    <row r="22" spans="1:8" s="5" customFormat="1" ht="111.75" customHeight="1">
      <c r="A22" s="32" t="s">
        <v>34</v>
      </c>
      <c r="B22" s="32" t="s">
        <v>35</v>
      </c>
      <c r="C22" s="49">
        <f t="shared" ref="C22:E22" si="8">C23+C24</f>
        <v>3422000</v>
      </c>
      <c r="D22" s="49">
        <f t="shared" si="8"/>
        <v>5013735</v>
      </c>
      <c r="E22" s="49">
        <f t="shared" si="8"/>
        <v>5068647.74</v>
      </c>
      <c r="F22" s="47">
        <f t="shared" si="1"/>
        <v>101.09524615880179</v>
      </c>
      <c r="G22" s="47">
        <f t="shared" si="2"/>
        <v>148.11945470485097</v>
      </c>
      <c r="H22" s="54" t="s">
        <v>225</v>
      </c>
    </row>
    <row r="23" spans="1:8" s="5" customFormat="1" ht="27" hidden="1" customHeight="1">
      <c r="A23" s="32" t="s">
        <v>36</v>
      </c>
      <c r="B23" s="32" t="s">
        <v>35</v>
      </c>
      <c r="C23" s="51">
        <v>3422000</v>
      </c>
      <c r="D23" s="51">
        <v>5013488</v>
      </c>
      <c r="E23" s="51">
        <v>5068399.96</v>
      </c>
      <c r="F23" s="47">
        <f t="shared" si="1"/>
        <v>101.09528456036995</v>
      </c>
      <c r="G23" s="47">
        <f t="shared" si="2"/>
        <v>148.11221390999415</v>
      </c>
      <c r="H23" s="50"/>
    </row>
    <row r="24" spans="1:8" s="5" customFormat="1" ht="28.5" hidden="1" customHeight="1">
      <c r="A24" s="32" t="s">
        <v>37</v>
      </c>
      <c r="B24" s="32" t="s">
        <v>38</v>
      </c>
      <c r="C24" s="51">
        <v>0</v>
      </c>
      <c r="D24" s="51">
        <v>247</v>
      </c>
      <c r="E24" s="51">
        <v>247.78</v>
      </c>
      <c r="F24" s="47">
        <f t="shared" si="1"/>
        <v>100.31578947368421</v>
      </c>
      <c r="G24" s="47" t="e">
        <f t="shared" si="2"/>
        <v>#DIV/0!</v>
      </c>
      <c r="H24" s="50"/>
    </row>
    <row r="25" spans="1:8" s="5" customFormat="1" ht="45" customHeight="1">
      <c r="A25" s="32" t="s">
        <v>39</v>
      </c>
      <c r="B25" s="32" t="s">
        <v>40</v>
      </c>
      <c r="C25" s="51">
        <f>C26+C27</f>
        <v>75300</v>
      </c>
      <c r="D25" s="51">
        <f t="shared" ref="D25:E25" si="9">D26+D27</f>
        <v>91800</v>
      </c>
      <c r="E25" s="51">
        <f t="shared" si="9"/>
        <v>91808.4</v>
      </c>
      <c r="F25" s="47">
        <f t="shared" si="1"/>
        <v>100.00915032679738</v>
      </c>
      <c r="G25" s="47">
        <f t="shared" si="2"/>
        <v>121.92350597609561</v>
      </c>
      <c r="H25" s="50" t="s">
        <v>226</v>
      </c>
    </row>
    <row r="26" spans="1:8" s="5" customFormat="1" ht="12.75" hidden="1" customHeight="1">
      <c r="A26" s="31" t="s">
        <v>41</v>
      </c>
      <c r="B26" s="31" t="s">
        <v>40</v>
      </c>
      <c r="C26" s="49">
        <v>75300</v>
      </c>
      <c r="D26" s="49">
        <v>91800</v>
      </c>
      <c r="E26" s="49">
        <v>91805.7</v>
      </c>
      <c r="F26" s="47">
        <f t="shared" si="1"/>
        <v>100.0062091503268</v>
      </c>
      <c r="G26" s="47">
        <f t="shared" si="2"/>
        <v>121.91992031872509</v>
      </c>
      <c r="H26" s="50"/>
    </row>
    <row r="27" spans="1:8" s="5" customFormat="1" ht="39.75" hidden="1" customHeight="1">
      <c r="A27" s="31" t="s">
        <v>152</v>
      </c>
      <c r="B27" s="31" t="s">
        <v>153</v>
      </c>
      <c r="C27" s="49"/>
      <c r="D27" s="49">
        <v>0</v>
      </c>
      <c r="E27" s="49">
        <v>2.7</v>
      </c>
      <c r="F27" s="47" t="e">
        <f t="shared" si="1"/>
        <v>#DIV/0!</v>
      </c>
      <c r="G27" s="47" t="e">
        <f t="shared" si="2"/>
        <v>#DIV/0!</v>
      </c>
      <c r="H27" s="50"/>
    </row>
    <row r="28" spans="1:8" s="5" customFormat="1" ht="42.75" customHeight="1">
      <c r="A28" s="31" t="s">
        <v>42</v>
      </c>
      <c r="B28" s="31" t="s">
        <v>43</v>
      </c>
      <c r="C28" s="49">
        <f t="shared" ref="C28:E28" si="10">C29</f>
        <v>180000</v>
      </c>
      <c r="D28" s="49">
        <f t="shared" si="10"/>
        <v>180000</v>
      </c>
      <c r="E28" s="49">
        <f t="shared" si="10"/>
        <v>189857.42</v>
      </c>
      <c r="F28" s="47">
        <f t="shared" si="1"/>
        <v>105.47634444444445</v>
      </c>
      <c r="G28" s="47">
        <f t="shared" si="2"/>
        <v>105.47634444444445</v>
      </c>
      <c r="H28" s="54" t="s">
        <v>198</v>
      </c>
    </row>
    <row r="29" spans="1:8" s="5" customFormat="1" ht="25.5" hidden="1" customHeight="1">
      <c r="A29" s="31" t="s">
        <v>44</v>
      </c>
      <c r="B29" s="31" t="s">
        <v>45</v>
      </c>
      <c r="C29" s="51">
        <v>180000</v>
      </c>
      <c r="D29" s="51">
        <v>180000</v>
      </c>
      <c r="E29" s="51">
        <v>189857.42</v>
      </c>
      <c r="F29" s="47">
        <f t="shared" si="1"/>
        <v>105.47634444444445</v>
      </c>
      <c r="G29" s="47">
        <f t="shared" si="2"/>
        <v>105.47634444444445</v>
      </c>
      <c r="H29" s="50"/>
    </row>
    <row r="30" spans="1:8" s="5" customFormat="1" ht="46.5" customHeight="1">
      <c r="A30" s="32" t="s">
        <v>46</v>
      </c>
      <c r="B30" s="30" t="s">
        <v>47</v>
      </c>
      <c r="C30" s="55">
        <f>C31</f>
        <v>1200000</v>
      </c>
      <c r="D30" s="55">
        <f t="shared" ref="D30:E30" si="11">D31</f>
        <v>1200000</v>
      </c>
      <c r="E30" s="55">
        <f t="shared" si="11"/>
        <v>1217499.75</v>
      </c>
      <c r="F30" s="47">
        <f t="shared" si="1"/>
        <v>101.45831250000001</v>
      </c>
      <c r="G30" s="47">
        <f t="shared" si="2"/>
        <v>101.45831250000001</v>
      </c>
      <c r="H30" s="50" t="s">
        <v>48</v>
      </c>
    </row>
    <row r="31" spans="1:8" s="5" customFormat="1" ht="26.25" hidden="1" customHeight="1">
      <c r="A31" s="32" t="s">
        <v>49</v>
      </c>
      <c r="B31" s="32" t="s">
        <v>50</v>
      </c>
      <c r="C31" s="49">
        <f t="shared" ref="C31:E31" si="12">C32</f>
        <v>1200000</v>
      </c>
      <c r="D31" s="49">
        <f t="shared" si="12"/>
        <v>1200000</v>
      </c>
      <c r="E31" s="49">
        <f t="shared" si="12"/>
        <v>1217499.75</v>
      </c>
      <c r="F31" s="47">
        <f t="shared" si="1"/>
        <v>101.45831250000001</v>
      </c>
      <c r="G31" s="47">
        <f t="shared" si="2"/>
        <v>101.45831250000001</v>
      </c>
      <c r="H31" s="50"/>
    </row>
    <row r="32" spans="1:8" s="5" customFormat="1" ht="36.75" hidden="1" customHeight="1">
      <c r="A32" s="32" t="s">
        <v>51</v>
      </c>
      <c r="B32" s="32" t="s">
        <v>52</v>
      </c>
      <c r="C32" s="51">
        <v>1200000</v>
      </c>
      <c r="D32" s="51">
        <v>1200000</v>
      </c>
      <c r="E32" s="51">
        <v>1217499.75</v>
      </c>
      <c r="F32" s="47">
        <f t="shared" si="1"/>
        <v>101.45831250000001</v>
      </c>
      <c r="G32" s="47">
        <f t="shared" si="2"/>
        <v>101.45831250000001</v>
      </c>
      <c r="H32" s="50"/>
    </row>
    <row r="33" spans="1:8" s="6" customFormat="1" ht="43.5" customHeight="1">
      <c r="A33" s="32" t="s">
        <v>53</v>
      </c>
      <c r="B33" s="30" t="s">
        <v>54</v>
      </c>
      <c r="C33" s="55">
        <f t="shared" ref="C33" si="13">C34+C36</f>
        <v>0</v>
      </c>
      <c r="D33" s="55">
        <f t="shared" ref="D33" si="14">D34+D36</f>
        <v>3</v>
      </c>
      <c r="E33" s="55">
        <f>E34+E36</f>
        <v>3.16</v>
      </c>
      <c r="F33" s="47">
        <f t="shared" si="1"/>
        <v>105.33333333333334</v>
      </c>
      <c r="G33" s="47" t="e">
        <f t="shared" si="2"/>
        <v>#DIV/0!</v>
      </c>
      <c r="H33" s="50" t="s">
        <v>223</v>
      </c>
    </row>
    <row r="34" spans="1:8" s="6" customFormat="1" ht="25.5" hidden="1" customHeight="1">
      <c r="A34" s="32" t="s">
        <v>154</v>
      </c>
      <c r="B34" s="30" t="s">
        <v>155</v>
      </c>
      <c r="C34" s="56">
        <f>C35</f>
        <v>0</v>
      </c>
      <c r="D34" s="56">
        <f>D35</f>
        <v>0</v>
      </c>
      <c r="E34" s="56">
        <f t="shared" ref="E34" si="15">E35</f>
        <v>0</v>
      </c>
      <c r="F34" s="47" t="e">
        <f t="shared" si="1"/>
        <v>#DIV/0!</v>
      </c>
      <c r="G34" s="47" t="e">
        <f t="shared" si="2"/>
        <v>#DIV/0!</v>
      </c>
      <c r="H34" s="50"/>
    </row>
    <row r="35" spans="1:8" s="6" customFormat="1" ht="25.5" hidden="1" customHeight="1">
      <c r="A35" s="32" t="s">
        <v>156</v>
      </c>
      <c r="B35" s="32" t="s">
        <v>157</v>
      </c>
      <c r="C35" s="56"/>
      <c r="D35" s="56"/>
      <c r="E35" s="49">
        <v>0</v>
      </c>
      <c r="F35" s="47" t="e">
        <f t="shared" si="1"/>
        <v>#DIV/0!</v>
      </c>
      <c r="G35" s="47" t="e">
        <f t="shared" si="2"/>
        <v>#DIV/0!</v>
      </c>
      <c r="H35" s="50"/>
    </row>
    <row r="36" spans="1:8" s="5" customFormat="1" ht="39.75" hidden="1" customHeight="1">
      <c r="A36" s="32" t="s">
        <v>55</v>
      </c>
      <c r="B36" s="57" t="s">
        <v>56</v>
      </c>
      <c r="C36" s="51"/>
      <c r="D36" s="51">
        <f>D37</f>
        <v>3</v>
      </c>
      <c r="E36" s="49">
        <f t="shared" ref="E36:E37" si="16">E37</f>
        <v>3.16</v>
      </c>
      <c r="F36" s="47">
        <f t="shared" si="1"/>
        <v>105.33333333333334</v>
      </c>
      <c r="G36" s="47" t="e">
        <f t="shared" si="2"/>
        <v>#DIV/0!</v>
      </c>
      <c r="H36" s="50"/>
    </row>
    <row r="37" spans="1:8" s="5" customFormat="1" ht="36.75" hidden="1" customHeight="1">
      <c r="A37" s="32" t="s">
        <v>57</v>
      </c>
      <c r="B37" s="57" t="s">
        <v>58</v>
      </c>
      <c r="C37" s="51"/>
      <c r="D37" s="51">
        <f>D38</f>
        <v>3</v>
      </c>
      <c r="E37" s="49">
        <f t="shared" si="16"/>
        <v>3.16</v>
      </c>
      <c r="F37" s="47">
        <f t="shared" si="1"/>
        <v>105.33333333333334</v>
      </c>
      <c r="G37" s="47" t="e">
        <f t="shared" si="2"/>
        <v>#DIV/0!</v>
      </c>
      <c r="H37" s="50" t="s">
        <v>2</v>
      </c>
    </row>
    <row r="38" spans="1:8" s="5" customFormat="1" ht="49.5" hidden="1" customHeight="1">
      <c r="A38" s="32" t="s">
        <v>158</v>
      </c>
      <c r="B38" s="32" t="s">
        <v>59</v>
      </c>
      <c r="C38" s="51"/>
      <c r="D38" s="51">
        <v>3</v>
      </c>
      <c r="E38" s="51">
        <v>3.16</v>
      </c>
      <c r="F38" s="47">
        <f t="shared" si="1"/>
        <v>105.33333333333334</v>
      </c>
      <c r="G38" s="47" t="e">
        <f t="shared" si="2"/>
        <v>#DIV/0!</v>
      </c>
      <c r="H38" s="50"/>
    </row>
    <row r="39" spans="1:8" s="5" customFormat="1" ht="18" customHeight="1">
      <c r="A39" s="64" t="s">
        <v>173</v>
      </c>
      <c r="B39" s="66"/>
      <c r="C39" s="56">
        <f>C40+C55+C61+C67+C77</f>
        <v>2885400</v>
      </c>
      <c r="D39" s="56">
        <f t="shared" ref="D39:E39" si="17">D40+D55+D61+D67+D77</f>
        <v>10124252</v>
      </c>
      <c r="E39" s="56">
        <f t="shared" si="17"/>
        <v>10305263.669999998</v>
      </c>
      <c r="F39" s="47">
        <f t="shared" ref="F39:F72" si="18">E39/D39%</f>
        <v>101.78790166424145</v>
      </c>
      <c r="G39" s="47">
        <f t="shared" ref="G39:G72" si="19">E39/C39%</f>
        <v>357.15199521730085</v>
      </c>
      <c r="H39" s="50"/>
    </row>
    <row r="40" spans="1:8" s="5" customFormat="1" ht="69" customHeight="1">
      <c r="A40" s="32" t="s">
        <v>60</v>
      </c>
      <c r="B40" s="30" t="s">
        <v>61</v>
      </c>
      <c r="C40" s="56">
        <f>C43+C49+C52</f>
        <v>1349200</v>
      </c>
      <c r="D40" s="56">
        <f>D43+D49+D52</f>
        <v>1857800</v>
      </c>
      <c r="E40" s="56">
        <f t="shared" ref="E40" si="20">E43+E49+E52</f>
        <v>1961136.2</v>
      </c>
      <c r="F40" s="47">
        <f t="shared" si="18"/>
        <v>105.56228872860372</v>
      </c>
      <c r="G40" s="47">
        <f t="shared" si="19"/>
        <v>145.35548473169285</v>
      </c>
      <c r="H40" s="50" t="s">
        <v>62</v>
      </c>
    </row>
    <row r="41" spans="1:8" s="5" customFormat="1" ht="27.75" hidden="1" customHeight="1">
      <c r="A41" s="31" t="s">
        <v>63</v>
      </c>
      <c r="B41" s="31" t="s">
        <v>64</v>
      </c>
      <c r="C41" s="56"/>
      <c r="D41" s="56"/>
      <c r="E41" s="56"/>
      <c r="F41" s="47" t="e">
        <f t="shared" si="18"/>
        <v>#DIV/0!</v>
      </c>
      <c r="G41" s="47" t="e">
        <f t="shared" si="19"/>
        <v>#DIV/0!</v>
      </c>
      <c r="H41" s="50"/>
    </row>
    <row r="42" spans="1:8" s="5" customFormat="1" ht="27.75" hidden="1" customHeight="1">
      <c r="A42" s="31" t="s">
        <v>65</v>
      </c>
      <c r="B42" s="31" t="s">
        <v>66</v>
      </c>
      <c r="C42" s="56"/>
      <c r="D42" s="56"/>
      <c r="E42" s="56"/>
      <c r="F42" s="47" t="e">
        <f t="shared" si="18"/>
        <v>#DIV/0!</v>
      </c>
      <c r="G42" s="47" t="e">
        <f t="shared" si="19"/>
        <v>#DIV/0!</v>
      </c>
      <c r="H42" s="50"/>
    </row>
    <row r="43" spans="1:8" s="5" customFormat="1" ht="59.25" hidden="1" customHeight="1">
      <c r="A43" s="32" t="s">
        <v>67</v>
      </c>
      <c r="B43" s="52" t="s">
        <v>68</v>
      </c>
      <c r="C43" s="51">
        <f>C44+C47</f>
        <v>1229200</v>
      </c>
      <c r="D43" s="51">
        <f>D44+D47</f>
        <v>1737800</v>
      </c>
      <c r="E43" s="51">
        <f t="shared" ref="E43" si="21">E44+E47</f>
        <v>1840363.4</v>
      </c>
      <c r="F43" s="47">
        <f t="shared" si="18"/>
        <v>105.90191046150305</v>
      </c>
      <c r="G43" s="47">
        <f t="shared" si="19"/>
        <v>149.72041978522614</v>
      </c>
      <c r="H43" s="50"/>
    </row>
    <row r="44" spans="1:8" s="5" customFormat="1" ht="102" hidden="1" customHeight="1">
      <c r="A44" s="32" t="s">
        <v>69</v>
      </c>
      <c r="B44" s="32" t="s">
        <v>70</v>
      </c>
      <c r="C44" s="49">
        <f>C45+C46</f>
        <v>1064500</v>
      </c>
      <c r="D44" s="49">
        <f>D45+D46</f>
        <v>1118800</v>
      </c>
      <c r="E44" s="49">
        <f t="shared" ref="E44" si="22">E45+E46</f>
        <v>1190962.75</v>
      </c>
      <c r="F44" s="47">
        <f t="shared" si="18"/>
        <v>106.45001340722203</v>
      </c>
      <c r="G44" s="47">
        <f t="shared" si="19"/>
        <v>111.88001409112259</v>
      </c>
      <c r="H44" s="50"/>
    </row>
    <row r="45" spans="1:8" s="5" customFormat="1" ht="137.25" hidden="1" customHeight="1">
      <c r="A45" s="32" t="s">
        <v>161</v>
      </c>
      <c r="B45" s="52" t="s">
        <v>162</v>
      </c>
      <c r="C45" s="49">
        <v>417700</v>
      </c>
      <c r="D45" s="49">
        <v>472000</v>
      </c>
      <c r="E45" s="51">
        <v>527096.49</v>
      </c>
      <c r="F45" s="47">
        <f t="shared" si="18"/>
        <v>111.67298516949153</v>
      </c>
      <c r="G45" s="47">
        <f t="shared" si="19"/>
        <v>126.19020588939431</v>
      </c>
      <c r="H45" s="50"/>
    </row>
    <row r="46" spans="1:8" s="5" customFormat="1" ht="127.5" hidden="1" customHeight="1">
      <c r="A46" s="32" t="s">
        <v>71</v>
      </c>
      <c r="B46" s="52" t="s">
        <v>163</v>
      </c>
      <c r="C46" s="49">
        <v>646800</v>
      </c>
      <c r="D46" s="49">
        <v>646800</v>
      </c>
      <c r="E46" s="51">
        <v>663866.26</v>
      </c>
      <c r="F46" s="47">
        <f t="shared" si="18"/>
        <v>102.63856833642548</v>
      </c>
      <c r="G46" s="47">
        <f t="shared" si="19"/>
        <v>102.63856833642548</v>
      </c>
      <c r="H46" s="50"/>
    </row>
    <row r="47" spans="1:8" s="5" customFormat="1" ht="126" hidden="1" customHeight="1">
      <c r="A47" s="32" t="s">
        <v>72</v>
      </c>
      <c r="B47" s="52" t="s">
        <v>73</v>
      </c>
      <c r="C47" s="49">
        <f>C48</f>
        <v>164700</v>
      </c>
      <c r="D47" s="49">
        <f>D48</f>
        <v>619000</v>
      </c>
      <c r="E47" s="49">
        <f t="shared" ref="E47" si="23">E48</f>
        <v>649400.65</v>
      </c>
      <c r="F47" s="47">
        <f t="shared" si="18"/>
        <v>104.91125201938611</v>
      </c>
      <c r="G47" s="47">
        <f t="shared" si="19"/>
        <v>394.29304796599882</v>
      </c>
      <c r="H47" s="50"/>
    </row>
    <row r="48" spans="1:8" s="5" customFormat="1" ht="105" hidden="1" customHeight="1">
      <c r="A48" s="32" t="s">
        <v>74</v>
      </c>
      <c r="B48" s="32" t="s">
        <v>75</v>
      </c>
      <c r="C48" s="51">
        <v>164700</v>
      </c>
      <c r="D48" s="51">
        <v>619000</v>
      </c>
      <c r="E48" s="51">
        <v>649400.65</v>
      </c>
      <c r="F48" s="47">
        <f t="shared" si="18"/>
        <v>104.91125201938611</v>
      </c>
      <c r="G48" s="47">
        <f t="shared" si="19"/>
        <v>394.29304796599882</v>
      </c>
      <c r="H48" s="50"/>
    </row>
    <row r="49" spans="1:8" s="5" customFormat="1" ht="32.25" hidden="1" customHeight="1">
      <c r="A49" s="32" t="s">
        <v>146</v>
      </c>
      <c r="B49" s="32" t="s">
        <v>147</v>
      </c>
      <c r="C49" s="51">
        <f>C50</f>
        <v>0</v>
      </c>
      <c r="D49" s="51">
        <f>D50</f>
        <v>0</v>
      </c>
      <c r="E49" s="51">
        <f t="shared" ref="E49:E50" si="24">E50</f>
        <v>0</v>
      </c>
      <c r="F49" s="47" t="e">
        <f t="shared" si="18"/>
        <v>#DIV/0!</v>
      </c>
      <c r="G49" s="47" t="e">
        <f t="shared" si="19"/>
        <v>#DIV/0!</v>
      </c>
      <c r="H49" s="50"/>
    </row>
    <row r="50" spans="1:8" s="5" customFormat="1" ht="78" hidden="1" customHeight="1">
      <c r="A50" s="32" t="s">
        <v>148</v>
      </c>
      <c r="B50" s="32" t="s">
        <v>149</v>
      </c>
      <c r="C50" s="51">
        <f>C51</f>
        <v>0</v>
      </c>
      <c r="D50" s="51">
        <f>D51</f>
        <v>0</v>
      </c>
      <c r="E50" s="51">
        <f t="shared" si="24"/>
        <v>0</v>
      </c>
      <c r="F50" s="47" t="e">
        <f t="shared" si="18"/>
        <v>#DIV/0!</v>
      </c>
      <c r="G50" s="47" t="e">
        <f t="shared" si="19"/>
        <v>#DIV/0!</v>
      </c>
      <c r="H50" s="50"/>
    </row>
    <row r="51" spans="1:8" s="5" customFormat="1" ht="78" hidden="1" customHeight="1">
      <c r="A51" s="32" t="s">
        <v>150</v>
      </c>
      <c r="B51" s="32" t="s">
        <v>151</v>
      </c>
      <c r="C51" s="51">
        <v>0</v>
      </c>
      <c r="D51" s="51">
        <v>0</v>
      </c>
      <c r="E51" s="51">
        <v>0</v>
      </c>
      <c r="F51" s="47" t="e">
        <f t="shared" si="18"/>
        <v>#DIV/0!</v>
      </c>
      <c r="G51" s="47" t="e">
        <f t="shared" si="19"/>
        <v>#DIV/0!</v>
      </c>
      <c r="H51" s="50" t="s">
        <v>2</v>
      </c>
    </row>
    <row r="52" spans="1:8" s="5" customFormat="1" ht="111.75" hidden="1" customHeight="1">
      <c r="A52" s="31" t="s">
        <v>76</v>
      </c>
      <c r="B52" s="31" t="s">
        <v>77</v>
      </c>
      <c r="C52" s="51">
        <f t="shared" ref="C52:E53" si="25">C53</f>
        <v>120000</v>
      </c>
      <c r="D52" s="51">
        <f t="shared" si="25"/>
        <v>120000</v>
      </c>
      <c r="E52" s="51">
        <f t="shared" si="25"/>
        <v>120772.8</v>
      </c>
      <c r="F52" s="47">
        <f t="shared" si="18"/>
        <v>100.64400000000001</v>
      </c>
      <c r="G52" s="47">
        <f t="shared" si="19"/>
        <v>100.64400000000001</v>
      </c>
      <c r="H52" s="50"/>
    </row>
    <row r="53" spans="1:8" s="5" customFormat="1" ht="110.25" hidden="1" customHeight="1">
      <c r="A53" s="31" t="s">
        <v>78</v>
      </c>
      <c r="B53" s="31" t="s">
        <v>79</v>
      </c>
      <c r="C53" s="49">
        <f t="shared" si="25"/>
        <v>120000</v>
      </c>
      <c r="D53" s="49">
        <f t="shared" si="25"/>
        <v>120000</v>
      </c>
      <c r="E53" s="49">
        <f t="shared" si="25"/>
        <v>120772.8</v>
      </c>
      <c r="F53" s="47">
        <f t="shared" si="18"/>
        <v>100.64400000000001</v>
      </c>
      <c r="G53" s="47">
        <f t="shared" si="19"/>
        <v>100.64400000000001</v>
      </c>
      <c r="H53" s="50"/>
    </row>
    <row r="54" spans="1:8" s="5" customFormat="1" ht="118.5" hidden="1" customHeight="1">
      <c r="A54" s="31" t="s">
        <v>80</v>
      </c>
      <c r="B54" s="31" t="s">
        <v>81</v>
      </c>
      <c r="C54" s="49">
        <v>120000</v>
      </c>
      <c r="D54" s="49">
        <v>120000</v>
      </c>
      <c r="E54" s="49">
        <v>120772.8</v>
      </c>
      <c r="F54" s="47">
        <f t="shared" si="18"/>
        <v>100.64400000000001</v>
      </c>
      <c r="G54" s="47">
        <f t="shared" si="19"/>
        <v>100.64400000000001</v>
      </c>
      <c r="H54" s="50"/>
    </row>
    <row r="55" spans="1:8" s="5" customFormat="1" ht="33" customHeight="1">
      <c r="A55" s="32" t="s">
        <v>82</v>
      </c>
      <c r="B55" s="30" t="s">
        <v>83</v>
      </c>
      <c r="C55" s="55">
        <f t="shared" ref="C55:E55" si="26">C56</f>
        <v>176800</v>
      </c>
      <c r="D55" s="55">
        <f t="shared" si="26"/>
        <v>105292</v>
      </c>
      <c r="E55" s="55">
        <f t="shared" si="26"/>
        <v>109184.85</v>
      </c>
      <c r="F55" s="47">
        <f t="shared" si="18"/>
        <v>103.69719446871557</v>
      </c>
      <c r="G55" s="47">
        <f t="shared" si="19"/>
        <v>61.756136877828055</v>
      </c>
      <c r="H55" s="50"/>
    </row>
    <row r="56" spans="1:8" s="5" customFormat="1" ht="143.25" customHeight="1">
      <c r="A56" s="32" t="s">
        <v>84</v>
      </c>
      <c r="B56" s="32" t="s">
        <v>85</v>
      </c>
      <c r="C56" s="49">
        <f t="shared" ref="C56" si="27">C57+C58+C59+C60</f>
        <v>176800</v>
      </c>
      <c r="D56" s="49">
        <f t="shared" ref="D56:E56" si="28">D57+D58+D59+D60</f>
        <v>105292</v>
      </c>
      <c r="E56" s="49">
        <f t="shared" si="28"/>
        <v>109184.85</v>
      </c>
      <c r="F56" s="47">
        <f t="shared" si="18"/>
        <v>103.69719446871557</v>
      </c>
      <c r="G56" s="47">
        <f t="shared" si="19"/>
        <v>61.756136877828055</v>
      </c>
      <c r="H56" s="58" t="s">
        <v>221</v>
      </c>
    </row>
    <row r="57" spans="1:8" s="5" customFormat="1" ht="26.25" hidden="1" customHeight="1">
      <c r="A57" s="32" t="s">
        <v>86</v>
      </c>
      <c r="B57" s="32" t="s">
        <v>87</v>
      </c>
      <c r="C57" s="49">
        <v>9700</v>
      </c>
      <c r="D57" s="49">
        <v>16888</v>
      </c>
      <c r="E57" s="53">
        <v>20773.46</v>
      </c>
      <c r="F57" s="47">
        <f t="shared" si="18"/>
        <v>123.00722406442443</v>
      </c>
      <c r="G57" s="47">
        <f t="shared" si="19"/>
        <v>214.15938144329897</v>
      </c>
      <c r="H57" s="50"/>
    </row>
    <row r="58" spans="1:8" s="5" customFormat="1" ht="13.5" hidden="1" customHeight="1">
      <c r="A58" s="32" t="s">
        <v>88</v>
      </c>
      <c r="B58" s="32" t="s">
        <v>89</v>
      </c>
      <c r="C58" s="49"/>
      <c r="D58" s="49">
        <v>0</v>
      </c>
      <c r="E58" s="53">
        <v>0</v>
      </c>
      <c r="F58" s="47" t="e">
        <f t="shared" si="18"/>
        <v>#DIV/0!</v>
      </c>
      <c r="G58" s="47" t="e">
        <f t="shared" si="19"/>
        <v>#DIV/0!</v>
      </c>
      <c r="H58" s="50"/>
    </row>
    <row r="59" spans="1:8" s="5" customFormat="1" ht="21" hidden="1" customHeight="1">
      <c r="A59" s="32" t="s">
        <v>90</v>
      </c>
      <c r="B59" s="32" t="s">
        <v>91</v>
      </c>
      <c r="C59" s="49">
        <v>19400</v>
      </c>
      <c r="D59" s="49">
        <v>15393</v>
      </c>
      <c r="E59" s="53">
        <v>15393.51</v>
      </c>
      <c r="F59" s="47">
        <f t="shared" si="18"/>
        <v>100.0033131943091</v>
      </c>
      <c r="G59" s="47">
        <f t="shared" si="19"/>
        <v>79.347989690721647</v>
      </c>
      <c r="H59" s="50"/>
    </row>
    <row r="60" spans="1:8" s="5" customFormat="1" ht="26.25" hidden="1" customHeight="1">
      <c r="A60" s="32" t="s">
        <v>193</v>
      </c>
      <c r="B60" s="32" t="s">
        <v>194</v>
      </c>
      <c r="C60" s="49">
        <v>147700</v>
      </c>
      <c r="D60" s="49">
        <v>73011</v>
      </c>
      <c r="E60" s="53">
        <v>73017.88</v>
      </c>
      <c r="F60" s="47">
        <f t="shared" si="18"/>
        <v>100.00942323759433</v>
      </c>
      <c r="G60" s="47">
        <f t="shared" si="19"/>
        <v>49.436614759647938</v>
      </c>
      <c r="H60" s="50"/>
    </row>
    <row r="61" spans="1:8" s="5" customFormat="1" ht="56.25" customHeight="1">
      <c r="A61" s="32" t="s">
        <v>92</v>
      </c>
      <c r="B61" s="30" t="s">
        <v>93</v>
      </c>
      <c r="C61" s="55">
        <f t="shared" ref="C61:E61" si="29">C62</f>
        <v>444400</v>
      </c>
      <c r="D61" s="55">
        <f t="shared" si="29"/>
        <v>445462</v>
      </c>
      <c r="E61" s="55">
        <f t="shared" si="29"/>
        <v>484702.36</v>
      </c>
      <c r="F61" s="47">
        <f t="shared" si="18"/>
        <v>108.80891299370091</v>
      </c>
      <c r="G61" s="47">
        <f t="shared" si="19"/>
        <v>109.06893789378938</v>
      </c>
      <c r="H61" s="50" t="s">
        <v>222</v>
      </c>
    </row>
    <row r="62" spans="1:8" s="5" customFormat="1" ht="15.75" hidden="1" customHeight="1">
      <c r="A62" s="32" t="s">
        <v>94</v>
      </c>
      <c r="B62" s="44" t="s">
        <v>95</v>
      </c>
      <c r="C62" s="53">
        <f>C66+C63</f>
        <v>444400</v>
      </c>
      <c r="D62" s="53">
        <f>D66+D63</f>
        <v>445462</v>
      </c>
      <c r="E62" s="53">
        <f>E66+E63</f>
        <v>484702.36</v>
      </c>
      <c r="F62" s="47">
        <f t="shared" si="18"/>
        <v>108.80891299370091</v>
      </c>
      <c r="G62" s="47">
        <f t="shared" si="19"/>
        <v>109.06893789378938</v>
      </c>
      <c r="H62" s="50"/>
    </row>
    <row r="63" spans="1:8" s="5" customFormat="1" ht="15.75" hidden="1" customHeight="1">
      <c r="A63" s="33" t="s">
        <v>210</v>
      </c>
      <c r="B63" s="45" t="s">
        <v>211</v>
      </c>
      <c r="C63" s="53">
        <f>C64</f>
        <v>0</v>
      </c>
      <c r="D63" s="53">
        <f t="shared" ref="D63" si="30">D64</f>
        <v>175400</v>
      </c>
      <c r="E63" s="53">
        <f>E64</f>
        <v>174669.99</v>
      </c>
      <c r="F63" s="47">
        <f t="shared" si="18"/>
        <v>99.583802736602053</v>
      </c>
      <c r="G63" s="47" t="e">
        <f t="shared" si="19"/>
        <v>#DIV/0!</v>
      </c>
      <c r="H63" s="50"/>
    </row>
    <row r="64" spans="1:8" s="5" customFormat="1" ht="15.75" hidden="1" customHeight="1">
      <c r="A64" s="34" t="s">
        <v>209</v>
      </c>
      <c r="B64" s="29" t="s">
        <v>208</v>
      </c>
      <c r="C64" s="53">
        <v>0</v>
      </c>
      <c r="D64" s="53">
        <v>175400</v>
      </c>
      <c r="E64" s="53">
        <v>174669.99</v>
      </c>
      <c r="F64" s="47">
        <f t="shared" si="18"/>
        <v>99.583802736602053</v>
      </c>
      <c r="G64" s="47" t="e">
        <f t="shared" si="19"/>
        <v>#DIV/0!</v>
      </c>
      <c r="H64" s="50"/>
    </row>
    <row r="65" spans="1:8" s="5" customFormat="1" ht="15" hidden="1" customHeight="1">
      <c r="A65" s="32" t="s">
        <v>96</v>
      </c>
      <c r="B65" s="32" t="s">
        <v>97</v>
      </c>
      <c r="C65" s="53">
        <f>C66</f>
        <v>444400</v>
      </c>
      <c r="D65" s="53">
        <f>D66</f>
        <v>270062</v>
      </c>
      <c r="E65" s="53">
        <f t="shared" ref="E65" si="31">E66</f>
        <v>310032.37</v>
      </c>
      <c r="F65" s="47">
        <f t="shared" si="18"/>
        <v>114.80044212069821</v>
      </c>
      <c r="G65" s="47">
        <f t="shared" si="19"/>
        <v>69.764259675967594</v>
      </c>
      <c r="H65" s="50"/>
    </row>
    <row r="66" spans="1:8" s="5" customFormat="1" ht="14.25" hidden="1" customHeight="1">
      <c r="A66" s="32" t="s">
        <v>98</v>
      </c>
      <c r="B66" s="32" t="s">
        <v>99</v>
      </c>
      <c r="C66" s="51">
        <v>444400</v>
      </c>
      <c r="D66" s="51">
        <v>270062</v>
      </c>
      <c r="E66" s="51">
        <v>310032.37</v>
      </c>
      <c r="F66" s="47">
        <f t="shared" si="18"/>
        <v>114.80044212069821</v>
      </c>
      <c r="G66" s="47">
        <f t="shared" si="19"/>
        <v>69.764259675967594</v>
      </c>
      <c r="H66" s="50"/>
    </row>
    <row r="67" spans="1:8" s="5" customFormat="1" ht="45" customHeight="1">
      <c r="A67" s="32" t="s">
        <v>100</v>
      </c>
      <c r="B67" s="30" t="s">
        <v>101</v>
      </c>
      <c r="C67" s="56">
        <f>C71</f>
        <v>200000</v>
      </c>
      <c r="D67" s="55">
        <f t="shared" ref="D67" si="32">D68+D71</f>
        <v>7058045</v>
      </c>
      <c r="E67" s="55">
        <f>E68+E71</f>
        <v>7077654.4699999997</v>
      </c>
      <c r="F67" s="47">
        <f t="shared" si="18"/>
        <v>100.2778314674956</v>
      </c>
      <c r="G67" s="47">
        <f t="shared" si="19"/>
        <v>3538.8272349999997</v>
      </c>
      <c r="H67" s="50" t="s">
        <v>167</v>
      </c>
    </row>
    <row r="68" spans="1:8" s="5" customFormat="1" ht="121.5" hidden="1" customHeight="1">
      <c r="A68" s="32" t="s">
        <v>102</v>
      </c>
      <c r="B68" s="32" t="s">
        <v>103</v>
      </c>
      <c r="C68" s="51"/>
      <c r="D68" s="49">
        <f t="shared" ref="D68" si="33">D69+D70</f>
        <v>6045</v>
      </c>
      <c r="E68" s="49">
        <f t="shared" ref="E68" si="34">E69+E70</f>
        <v>6045</v>
      </c>
      <c r="F68" s="47">
        <f t="shared" si="18"/>
        <v>100</v>
      </c>
      <c r="G68" s="47"/>
      <c r="H68" s="50"/>
    </row>
    <row r="69" spans="1:8" s="5" customFormat="1" ht="60" hidden="1" customHeight="1">
      <c r="A69" s="29" t="s">
        <v>104</v>
      </c>
      <c r="B69" s="57" t="s">
        <v>105</v>
      </c>
      <c r="C69" s="51"/>
      <c r="D69" s="51">
        <v>0</v>
      </c>
      <c r="E69" s="51">
        <v>0</v>
      </c>
      <c r="F69" s="47" t="e">
        <f t="shared" si="18"/>
        <v>#DIV/0!</v>
      </c>
      <c r="G69" s="47" t="e">
        <f t="shared" si="19"/>
        <v>#DIV/0!</v>
      </c>
      <c r="H69" s="50"/>
    </row>
    <row r="70" spans="1:8" s="5" customFormat="1" ht="135" hidden="1" customHeight="1">
      <c r="A70" s="29" t="s">
        <v>106</v>
      </c>
      <c r="B70" s="57" t="s">
        <v>107</v>
      </c>
      <c r="C70" s="56"/>
      <c r="D70" s="51">
        <v>6045</v>
      </c>
      <c r="E70" s="51">
        <v>6045</v>
      </c>
      <c r="F70" s="47">
        <f t="shared" si="18"/>
        <v>100</v>
      </c>
      <c r="G70" s="47" t="e">
        <f t="shared" si="19"/>
        <v>#DIV/0!</v>
      </c>
      <c r="H70" s="50"/>
    </row>
    <row r="71" spans="1:8" s="5" customFormat="1" ht="99" hidden="1" customHeight="1">
      <c r="A71" s="35" t="s">
        <v>108</v>
      </c>
      <c r="B71" s="35" t="s">
        <v>109</v>
      </c>
      <c r="C71" s="51">
        <f t="shared" ref="C71" si="35">C72</f>
        <v>200000</v>
      </c>
      <c r="D71" s="51">
        <f>D72+D75</f>
        <v>7052000</v>
      </c>
      <c r="E71" s="51">
        <f>E72+E75</f>
        <v>7071609.4699999997</v>
      </c>
      <c r="F71" s="47">
        <f t="shared" si="18"/>
        <v>100.27806962563811</v>
      </c>
      <c r="G71" s="47">
        <f t="shared" si="19"/>
        <v>3535.8047349999997</v>
      </c>
      <c r="H71" s="50"/>
    </row>
    <row r="72" spans="1:8" s="5" customFormat="1" ht="51" hidden="1" customHeight="1">
      <c r="A72" s="32" t="s">
        <v>110</v>
      </c>
      <c r="B72" s="32" t="s">
        <v>111</v>
      </c>
      <c r="C72" s="51">
        <f>C73+C74</f>
        <v>200000</v>
      </c>
      <c r="D72" s="51">
        <f>D73+D74</f>
        <v>7052000</v>
      </c>
      <c r="E72" s="51">
        <f t="shared" ref="E72" si="36">E73+E74</f>
        <v>7071609.4699999997</v>
      </c>
      <c r="F72" s="47">
        <f t="shared" si="18"/>
        <v>100.27806962563811</v>
      </c>
      <c r="G72" s="47">
        <f t="shared" si="19"/>
        <v>3535.8047349999997</v>
      </c>
      <c r="H72" s="50"/>
    </row>
    <row r="73" spans="1:8" s="5" customFormat="1" ht="95.25" hidden="1" customHeight="1">
      <c r="A73" s="32" t="s">
        <v>165</v>
      </c>
      <c r="B73" s="32" t="s">
        <v>164</v>
      </c>
      <c r="C73" s="51">
        <v>50000</v>
      </c>
      <c r="D73" s="51">
        <v>6877000</v>
      </c>
      <c r="E73" s="51">
        <v>6877774.5199999996</v>
      </c>
      <c r="F73" s="47">
        <f t="shared" ref="F73:F106" si="37">E73/D73%</f>
        <v>100.01126246909989</v>
      </c>
      <c r="G73" s="47">
        <f t="shared" ref="G73:G106" si="38">E73/C73%</f>
        <v>13755.54904</v>
      </c>
      <c r="H73" s="50"/>
    </row>
    <row r="74" spans="1:8" s="5" customFormat="1" ht="75" hidden="1" customHeight="1">
      <c r="A74" s="32" t="s">
        <v>112</v>
      </c>
      <c r="B74" s="32" t="s">
        <v>190</v>
      </c>
      <c r="C74" s="51">
        <v>150000</v>
      </c>
      <c r="D74" s="51">
        <v>175000</v>
      </c>
      <c r="E74" s="51">
        <v>193834.95</v>
      </c>
      <c r="F74" s="47">
        <f t="shared" si="37"/>
        <v>110.76282857142859</v>
      </c>
      <c r="G74" s="47">
        <f t="shared" si="38"/>
        <v>129.22329999999999</v>
      </c>
      <c r="H74" s="50"/>
    </row>
    <row r="75" spans="1:8" s="5" customFormat="1" ht="75" hidden="1" customHeight="1">
      <c r="A75" s="32" t="s">
        <v>188</v>
      </c>
      <c r="B75" s="32" t="s">
        <v>196</v>
      </c>
      <c r="C75" s="51"/>
      <c r="D75" s="51">
        <f>D76</f>
        <v>0</v>
      </c>
      <c r="E75" s="51">
        <f>E76</f>
        <v>0</v>
      </c>
      <c r="F75" s="47" t="e">
        <f t="shared" si="37"/>
        <v>#DIV/0!</v>
      </c>
      <c r="G75" s="47" t="e">
        <f t="shared" si="38"/>
        <v>#DIV/0!</v>
      </c>
      <c r="H75" s="50"/>
    </row>
    <row r="76" spans="1:8" s="5" customFormat="1" ht="75" hidden="1" customHeight="1">
      <c r="A76" s="32" t="s">
        <v>189</v>
      </c>
      <c r="B76" s="32" t="s">
        <v>197</v>
      </c>
      <c r="C76" s="51"/>
      <c r="D76" s="51">
        <v>0</v>
      </c>
      <c r="E76" s="51">
        <v>0</v>
      </c>
      <c r="F76" s="47" t="e">
        <f t="shared" si="37"/>
        <v>#DIV/0!</v>
      </c>
      <c r="G76" s="47" t="e">
        <f t="shared" si="38"/>
        <v>#DIV/0!</v>
      </c>
      <c r="H76" s="50"/>
    </row>
    <row r="77" spans="1:8" s="5" customFormat="1" ht="27" customHeight="1">
      <c r="A77" s="32" t="s">
        <v>113</v>
      </c>
      <c r="B77" s="30" t="s">
        <v>114</v>
      </c>
      <c r="C77" s="55">
        <f t="shared" ref="C77:D77" si="39">C78+C81+C82+C84+C87+C89+C90+C92+C93</f>
        <v>715000</v>
      </c>
      <c r="D77" s="55">
        <f t="shared" si="39"/>
        <v>657653</v>
      </c>
      <c r="E77" s="55">
        <f t="shared" ref="E77" si="40">E78+E81+E82+E84+E87+E89+E90+E92+E93</f>
        <v>672585.79</v>
      </c>
      <c r="F77" s="47">
        <f t="shared" si="37"/>
        <v>102.27061839602345</v>
      </c>
      <c r="G77" s="47">
        <f t="shared" si="38"/>
        <v>94.06794265734267</v>
      </c>
      <c r="H77" s="50" t="s">
        <v>224</v>
      </c>
    </row>
    <row r="78" spans="1:8" s="5" customFormat="1" ht="23.25" hidden="1" customHeight="1">
      <c r="A78" s="32" t="s">
        <v>115</v>
      </c>
      <c r="B78" s="32" t="s">
        <v>116</v>
      </c>
      <c r="C78" s="51">
        <f>C79+C80</f>
        <v>19000</v>
      </c>
      <c r="D78" s="51">
        <f>D79+D80</f>
        <v>38450</v>
      </c>
      <c r="E78" s="51">
        <f t="shared" ref="E78" si="41">E79+E80</f>
        <v>48937.5</v>
      </c>
      <c r="F78" s="47">
        <f t="shared" si="37"/>
        <v>127.27568270481144</v>
      </c>
      <c r="G78" s="47">
        <f t="shared" si="38"/>
        <v>257.56578947368422</v>
      </c>
      <c r="H78" s="50"/>
    </row>
    <row r="79" spans="1:8" s="5" customFormat="1" ht="108" hidden="1" customHeight="1">
      <c r="A79" s="31" t="s">
        <v>117</v>
      </c>
      <c r="B79" s="32" t="s">
        <v>118</v>
      </c>
      <c r="C79" s="51">
        <v>16000</v>
      </c>
      <c r="D79" s="51">
        <v>37500</v>
      </c>
      <c r="E79" s="51">
        <v>47837.5</v>
      </c>
      <c r="F79" s="47">
        <f t="shared" si="37"/>
        <v>127.56666666666666</v>
      </c>
      <c r="G79" s="47">
        <f t="shared" si="38"/>
        <v>298.984375</v>
      </c>
      <c r="H79" s="50"/>
    </row>
    <row r="80" spans="1:8" s="5" customFormat="1" ht="74.25" hidden="1" customHeight="1">
      <c r="A80" s="31" t="s">
        <v>144</v>
      </c>
      <c r="B80" s="36" t="s">
        <v>145</v>
      </c>
      <c r="C80" s="51">
        <v>3000</v>
      </c>
      <c r="D80" s="51">
        <v>950</v>
      </c>
      <c r="E80" s="51">
        <v>1100</v>
      </c>
      <c r="F80" s="47">
        <f t="shared" si="37"/>
        <v>115.78947368421052</v>
      </c>
      <c r="G80" s="47">
        <f t="shared" si="38"/>
        <v>36.666666666666664</v>
      </c>
      <c r="H80" s="50" t="s">
        <v>2</v>
      </c>
    </row>
    <row r="81" spans="1:8" s="5" customFormat="1" ht="60.75" hidden="1" customHeight="1">
      <c r="A81" s="36" t="s">
        <v>119</v>
      </c>
      <c r="B81" s="36" t="s">
        <v>120</v>
      </c>
      <c r="C81" s="51">
        <v>90000</v>
      </c>
      <c r="D81" s="51">
        <v>42000</v>
      </c>
      <c r="E81" s="51">
        <v>42000</v>
      </c>
      <c r="F81" s="47">
        <f t="shared" si="37"/>
        <v>100</v>
      </c>
      <c r="G81" s="47">
        <f t="shared" si="38"/>
        <v>46.666666666666664</v>
      </c>
      <c r="H81" s="50"/>
    </row>
    <row r="82" spans="1:8" s="5" customFormat="1" ht="87" hidden="1" customHeight="1">
      <c r="A82" s="29" t="s">
        <v>121</v>
      </c>
      <c r="B82" s="57" t="s">
        <v>122</v>
      </c>
      <c r="C82" s="51"/>
      <c r="D82" s="51">
        <f t="shared" ref="D82" si="42">D83</f>
        <v>15</v>
      </c>
      <c r="E82" s="51">
        <f>E83</f>
        <v>15.87</v>
      </c>
      <c r="F82" s="47">
        <f t="shared" si="37"/>
        <v>105.8</v>
      </c>
      <c r="G82" s="47" t="e">
        <f t="shared" si="38"/>
        <v>#DIV/0!</v>
      </c>
      <c r="H82" s="50"/>
    </row>
    <row r="83" spans="1:8" s="5" customFormat="1" ht="93.75" hidden="1" customHeight="1">
      <c r="A83" s="29" t="s">
        <v>159</v>
      </c>
      <c r="B83" s="57" t="s">
        <v>160</v>
      </c>
      <c r="C83" s="51"/>
      <c r="D83" s="51">
        <v>15</v>
      </c>
      <c r="E83" s="51">
        <v>15.87</v>
      </c>
      <c r="F83" s="47">
        <f t="shared" si="37"/>
        <v>105.8</v>
      </c>
      <c r="G83" s="47" t="e">
        <f t="shared" si="38"/>
        <v>#DIV/0!</v>
      </c>
      <c r="H83" s="50"/>
    </row>
    <row r="84" spans="1:8" s="5" customFormat="1" ht="33.75" hidden="1" customHeight="1">
      <c r="A84" s="37" t="s">
        <v>123</v>
      </c>
      <c r="B84" s="59" t="s">
        <v>124</v>
      </c>
      <c r="C84" s="51"/>
      <c r="D84" s="51"/>
      <c r="E84" s="51">
        <f>E85</f>
        <v>0</v>
      </c>
      <c r="F84" s="47" t="e">
        <f t="shared" si="37"/>
        <v>#DIV/0!</v>
      </c>
      <c r="G84" s="47" t="e">
        <f t="shared" si="38"/>
        <v>#DIV/0!</v>
      </c>
      <c r="H84" s="50"/>
    </row>
    <row r="85" spans="1:8" s="5" customFormat="1" ht="36.75" hidden="1" customHeight="1">
      <c r="A85" s="29" t="s">
        <v>125</v>
      </c>
      <c r="B85" s="57" t="s">
        <v>126</v>
      </c>
      <c r="C85" s="51"/>
      <c r="D85" s="51"/>
      <c r="E85" s="51">
        <f>E86</f>
        <v>0</v>
      </c>
      <c r="F85" s="47" t="e">
        <f t="shared" si="37"/>
        <v>#DIV/0!</v>
      </c>
      <c r="G85" s="47" t="e">
        <f t="shared" si="38"/>
        <v>#DIV/0!</v>
      </c>
      <c r="H85" s="50"/>
    </row>
    <row r="86" spans="1:8" s="5" customFormat="1" ht="48" hidden="1" customHeight="1">
      <c r="A86" s="29" t="s">
        <v>127</v>
      </c>
      <c r="B86" s="57" t="s">
        <v>128</v>
      </c>
      <c r="C86" s="51"/>
      <c r="D86" s="51"/>
      <c r="E86" s="51"/>
      <c r="F86" s="47" t="e">
        <f t="shared" si="37"/>
        <v>#DIV/0!</v>
      </c>
      <c r="G86" s="47" t="e">
        <f t="shared" si="38"/>
        <v>#DIV/0!</v>
      </c>
      <c r="H86" s="50"/>
    </row>
    <row r="87" spans="1:8" s="5" customFormat="1" ht="73.5" hidden="1" customHeight="1">
      <c r="A87" s="32" t="s">
        <v>129</v>
      </c>
      <c r="B87" s="52" t="s">
        <v>130</v>
      </c>
      <c r="C87" s="51">
        <f t="shared" ref="C87:E87" si="43">C88</f>
        <v>40000</v>
      </c>
      <c r="D87" s="51">
        <f t="shared" si="43"/>
        <v>25000</v>
      </c>
      <c r="E87" s="51">
        <f t="shared" si="43"/>
        <v>35000</v>
      </c>
      <c r="F87" s="47">
        <f t="shared" si="37"/>
        <v>140</v>
      </c>
      <c r="G87" s="47">
        <f t="shared" si="38"/>
        <v>87.5</v>
      </c>
      <c r="H87" s="50"/>
    </row>
    <row r="88" spans="1:8" s="5" customFormat="1" ht="26.25" hidden="1" customHeight="1">
      <c r="A88" s="32" t="s">
        <v>131</v>
      </c>
      <c r="B88" s="32" t="s">
        <v>132</v>
      </c>
      <c r="C88" s="51">
        <v>40000</v>
      </c>
      <c r="D88" s="51">
        <v>25000</v>
      </c>
      <c r="E88" s="51">
        <v>35000</v>
      </c>
      <c r="F88" s="47">
        <f t="shared" si="37"/>
        <v>140</v>
      </c>
      <c r="G88" s="47">
        <f t="shared" si="38"/>
        <v>87.5</v>
      </c>
      <c r="H88" s="50"/>
    </row>
    <row r="89" spans="1:8" s="5" customFormat="1" ht="37.5" hidden="1" customHeight="1">
      <c r="A89" s="32" t="s">
        <v>133</v>
      </c>
      <c r="B89" s="32" t="s">
        <v>134</v>
      </c>
      <c r="C89" s="51">
        <v>60000</v>
      </c>
      <c r="D89" s="51">
        <v>23760</v>
      </c>
      <c r="E89" s="51">
        <v>26787.01</v>
      </c>
      <c r="F89" s="47">
        <f t="shared" si="37"/>
        <v>112.73994107744107</v>
      </c>
      <c r="G89" s="47">
        <f t="shared" si="38"/>
        <v>44.645016666666663</v>
      </c>
      <c r="H89" s="50"/>
    </row>
    <row r="90" spans="1:8" s="5" customFormat="1" ht="37.5" hidden="1" customHeight="1">
      <c r="A90" s="29" t="s">
        <v>135</v>
      </c>
      <c r="B90" s="57" t="s">
        <v>136</v>
      </c>
      <c r="C90" s="49">
        <f t="shared" ref="C90:D90" si="44">C91</f>
        <v>0</v>
      </c>
      <c r="D90" s="49">
        <f t="shared" si="44"/>
        <v>14440</v>
      </c>
      <c r="E90" s="49">
        <f t="shared" ref="E90" si="45">E91</f>
        <v>14448</v>
      </c>
      <c r="F90" s="47">
        <f t="shared" si="37"/>
        <v>100.05540166204986</v>
      </c>
      <c r="G90" s="47" t="e">
        <f t="shared" si="38"/>
        <v>#DIV/0!</v>
      </c>
      <c r="H90" s="50"/>
    </row>
    <row r="91" spans="1:8" s="5" customFormat="1" ht="48.75" hidden="1" customHeight="1">
      <c r="A91" s="29" t="s">
        <v>137</v>
      </c>
      <c r="B91" s="57" t="s">
        <v>138</v>
      </c>
      <c r="C91" s="51"/>
      <c r="D91" s="51">
        <v>14440</v>
      </c>
      <c r="E91" s="51">
        <v>14448</v>
      </c>
      <c r="F91" s="47">
        <f t="shared" si="37"/>
        <v>100.05540166204986</v>
      </c>
      <c r="G91" s="47" t="e">
        <f t="shared" si="38"/>
        <v>#DIV/0!</v>
      </c>
      <c r="H91" s="50"/>
    </row>
    <row r="92" spans="1:8" s="5" customFormat="1" ht="49.5" hidden="1" customHeight="1">
      <c r="A92" s="35" t="s">
        <v>195</v>
      </c>
      <c r="B92" s="35" t="s">
        <v>139</v>
      </c>
      <c r="C92" s="53">
        <v>3000</v>
      </c>
      <c r="D92" s="53">
        <v>17290</v>
      </c>
      <c r="E92" s="53">
        <v>18326.669999999998</v>
      </c>
      <c r="F92" s="47">
        <f t="shared" si="37"/>
        <v>105.99577790630421</v>
      </c>
      <c r="G92" s="47">
        <f t="shared" si="38"/>
        <v>610.8889999999999</v>
      </c>
      <c r="H92" s="50"/>
    </row>
    <row r="93" spans="1:8" s="5" customFormat="1" ht="22.5" hidden="1" customHeight="1">
      <c r="A93" s="32" t="s">
        <v>174</v>
      </c>
      <c r="B93" s="32" t="s">
        <v>140</v>
      </c>
      <c r="C93" s="53">
        <f t="shared" ref="C93:E93" si="46">C94</f>
        <v>503000</v>
      </c>
      <c r="D93" s="53">
        <f t="shared" si="46"/>
        <v>496698</v>
      </c>
      <c r="E93" s="53">
        <f t="shared" si="46"/>
        <v>487070.74</v>
      </c>
      <c r="F93" s="47">
        <f t="shared" si="37"/>
        <v>98.061747782354672</v>
      </c>
      <c r="G93" s="47">
        <f t="shared" si="38"/>
        <v>96.833149105367795</v>
      </c>
      <c r="H93" s="50"/>
    </row>
    <row r="94" spans="1:8" s="5" customFormat="1" ht="24.75" hidden="1" customHeight="1">
      <c r="A94" s="32" t="s">
        <v>141</v>
      </c>
      <c r="B94" s="32" t="s">
        <v>142</v>
      </c>
      <c r="C94" s="53">
        <v>503000</v>
      </c>
      <c r="D94" s="53">
        <v>496698</v>
      </c>
      <c r="E94" s="53">
        <v>487070.74</v>
      </c>
      <c r="F94" s="47">
        <f t="shared" si="37"/>
        <v>98.061747782354672</v>
      </c>
      <c r="G94" s="47">
        <f t="shared" si="38"/>
        <v>96.833149105367795</v>
      </c>
      <c r="H94" s="50"/>
    </row>
    <row r="95" spans="1:8" s="6" customFormat="1" ht="38.25">
      <c r="A95" s="38" t="s">
        <v>212</v>
      </c>
      <c r="B95" s="30" t="s">
        <v>213</v>
      </c>
      <c r="C95" s="46">
        <f>C96</f>
        <v>0</v>
      </c>
      <c r="D95" s="46">
        <f t="shared" ref="D95:E95" si="47">D96</f>
        <v>110</v>
      </c>
      <c r="E95" s="46">
        <f t="shared" si="47"/>
        <v>110</v>
      </c>
      <c r="F95" s="60">
        <f t="shared" si="37"/>
        <v>99.999999999999986</v>
      </c>
      <c r="G95" s="60" t="e">
        <f t="shared" si="38"/>
        <v>#DIV/0!</v>
      </c>
      <c r="H95" s="50" t="s">
        <v>227</v>
      </c>
    </row>
    <row r="96" spans="1:8" s="5" customFormat="1" ht="27" customHeight="1">
      <c r="A96" s="38" t="s">
        <v>215</v>
      </c>
      <c r="B96" s="32" t="s">
        <v>214</v>
      </c>
      <c r="C96" s="53">
        <v>0</v>
      </c>
      <c r="D96" s="53">
        <v>110</v>
      </c>
      <c r="E96" s="53">
        <v>110</v>
      </c>
      <c r="F96" s="47">
        <f t="shared" si="37"/>
        <v>99.999999999999986</v>
      </c>
      <c r="G96" s="47" t="e">
        <f t="shared" si="38"/>
        <v>#DIV/0!</v>
      </c>
      <c r="H96" s="50"/>
    </row>
    <row r="97" spans="1:8" s="5" customFormat="1" ht="21.75" customHeight="1">
      <c r="A97" s="32" t="s">
        <v>175</v>
      </c>
      <c r="B97" s="30" t="s">
        <v>229</v>
      </c>
      <c r="C97" s="46">
        <f>C98</f>
        <v>187677436.67000002</v>
      </c>
      <c r="D97" s="46">
        <f>D98+D103</f>
        <v>204167799</v>
      </c>
      <c r="E97" s="46">
        <f>E98+E103+E104</f>
        <v>195674513.16</v>
      </c>
      <c r="F97" s="47">
        <f t="shared" si="37"/>
        <v>95.840046333653234</v>
      </c>
      <c r="G97" s="47">
        <f t="shared" si="38"/>
        <v>104.26107508280899</v>
      </c>
      <c r="H97" s="50"/>
    </row>
    <row r="98" spans="1:8" s="5" customFormat="1" ht="66" customHeight="1">
      <c r="A98" s="32" t="s">
        <v>176</v>
      </c>
      <c r="B98" s="30" t="s">
        <v>177</v>
      </c>
      <c r="C98" s="46">
        <f>C99+C100+C101+C102</f>
        <v>187677436.67000002</v>
      </c>
      <c r="D98" s="46">
        <f>D99+D100+D101+D102</f>
        <v>204167799</v>
      </c>
      <c r="E98" s="46">
        <f t="shared" ref="E98" si="48">E99+E100+E101+E102</f>
        <v>195675575.16</v>
      </c>
      <c r="F98" s="47">
        <f t="shared" si="37"/>
        <v>95.840566494033666</v>
      </c>
      <c r="G98" s="47">
        <f t="shared" si="38"/>
        <v>104.26164094731504</v>
      </c>
      <c r="H98" s="58" t="s">
        <v>200</v>
      </c>
    </row>
    <row r="99" spans="1:8" s="5" customFormat="1" ht="28.5" customHeight="1">
      <c r="A99" s="32" t="s">
        <v>182</v>
      </c>
      <c r="B99" s="32" t="s">
        <v>178</v>
      </c>
      <c r="C99" s="53">
        <v>66357500</v>
      </c>
      <c r="D99" s="53">
        <v>66357500</v>
      </c>
      <c r="E99" s="53">
        <v>66357500</v>
      </c>
      <c r="F99" s="47">
        <f t="shared" si="37"/>
        <v>100</v>
      </c>
      <c r="G99" s="47">
        <f t="shared" si="38"/>
        <v>100</v>
      </c>
      <c r="H99" s="58"/>
    </row>
    <row r="100" spans="1:8" s="5" customFormat="1" ht="39.75" customHeight="1">
      <c r="A100" s="32" t="s">
        <v>183</v>
      </c>
      <c r="B100" s="32" t="s">
        <v>179</v>
      </c>
      <c r="C100" s="53">
        <v>299520</v>
      </c>
      <c r="D100" s="53">
        <v>17243076.039999999</v>
      </c>
      <c r="E100" s="53">
        <v>17243076.030000001</v>
      </c>
      <c r="F100" s="47">
        <f t="shared" si="37"/>
        <v>99.999999942005715</v>
      </c>
      <c r="G100" s="47">
        <f t="shared" si="38"/>
        <v>5756.9030548878209</v>
      </c>
      <c r="H100" s="58" t="s">
        <v>186</v>
      </c>
    </row>
    <row r="101" spans="1:8" s="5" customFormat="1" ht="42.75" customHeight="1">
      <c r="A101" s="32" t="s">
        <v>184</v>
      </c>
      <c r="B101" s="32" t="s">
        <v>180</v>
      </c>
      <c r="C101" s="53">
        <v>116334727.67</v>
      </c>
      <c r="D101" s="53">
        <v>115283486.95999999</v>
      </c>
      <c r="E101" s="53">
        <v>106791263.13</v>
      </c>
      <c r="F101" s="47">
        <f t="shared" si="37"/>
        <v>92.633616440707982</v>
      </c>
      <c r="G101" s="47">
        <f t="shared" si="38"/>
        <v>91.796547143625588</v>
      </c>
      <c r="H101" s="58" t="s">
        <v>187</v>
      </c>
    </row>
    <row r="102" spans="1:8" s="5" customFormat="1" ht="38.25" customHeight="1">
      <c r="A102" s="32" t="s">
        <v>185</v>
      </c>
      <c r="B102" s="32" t="s">
        <v>181</v>
      </c>
      <c r="C102" s="53">
        <v>4685689</v>
      </c>
      <c r="D102" s="53">
        <v>5283736</v>
      </c>
      <c r="E102" s="53">
        <v>5283736</v>
      </c>
      <c r="F102" s="47">
        <f t="shared" si="37"/>
        <v>100</v>
      </c>
      <c r="G102" s="47">
        <f t="shared" si="38"/>
        <v>112.76326704567887</v>
      </c>
      <c r="H102" s="58" t="s">
        <v>199</v>
      </c>
    </row>
    <row r="103" spans="1:8" s="5" customFormat="1" ht="15.75" hidden="1" customHeight="1">
      <c r="A103" s="32" t="s">
        <v>191</v>
      </c>
      <c r="B103" s="32" t="s">
        <v>192</v>
      </c>
      <c r="C103" s="53"/>
      <c r="D103" s="53">
        <v>0</v>
      </c>
      <c r="E103" s="53">
        <v>0</v>
      </c>
      <c r="F103" s="47" t="e">
        <f t="shared" si="37"/>
        <v>#DIV/0!</v>
      </c>
      <c r="G103" s="47" t="e">
        <f t="shared" si="38"/>
        <v>#DIV/0!</v>
      </c>
      <c r="H103" s="50"/>
    </row>
    <row r="104" spans="1:8" s="5" customFormat="1" ht="51" customHeight="1">
      <c r="A104" s="31" t="s">
        <v>217</v>
      </c>
      <c r="B104" s="61" t="s">
        <v>219</v>
      </c>
      <c r="C104" s="53">
        <f>C105</f>
        <v>0</v>
      </c>
      <c r="D104" s="53">
        <f t="shared" ref="D104:E104" si="49">D105</f>
        <v>-1062</v>
      </c>
      <c r="E104" s="53">
        <f t="shared" si="49"/>
        <v>-1062</v>
      </c>
      <c r="F104" s="47">
        <f t="shared" si="37"/>
        <v>100.00000000000001</v>
      </c>
      <c r="G104" s="47"/>
      <c r="H104" s="69" t="s">
        <v>228</v>
      </c>
    </row>
    <row r="105" spans="1:8" s="5" customFormat="1" ht="67.5" customHeight="1">
      <c r="A105" s="38" t="s">
        <v>220</v>
      </c>
      <c r="B105" s="62" t="s">
        <v>218</v>
      </c>
      <c r="C105" s="53">
        <v>0</v>
      </c>
      <c r="D105" s="53">
        <v>-1062</v>
      </c>
      <c r="E105" s="53">
        <v>-1062</v>
      </c>
      <c r="F105" s="47">
        <f t="shared" si="37"/>
        <v>100.00000000000001</v>
      </c>
      <c r="G105" s="47"/>
      <c r="H105" s="70"/>
    </row>
    <row r="106" spans="1:8" s="7" customFormat="1" ht="16.5" customHeight="1">
      <c r="A106" s="41"/>
      <c r="B106" s="42" t="s">
        <v>143</v>
      </c>
      <c r="C106" s="43">
        <f>C7+C97</f>
        <v>243214136.67000002</v>
      </c>
      <c r="D106" s="25">
        <f>D7+D97+D104</f>
        <v>271000337</v>
      </c>
      <c r="E106" s="25">
        <f>E7+E97</f>
        <v>264118196.05000001</v>
      </c>
      <c r="F106" s="23">
        <f t="shared" si="37"/>
        <v>97.460467752112052</v>
      </c>
      <c r="G106" s="23">
        <f t="shared" si="38"/>
        <v>108.59491954958327</v>
      </c>
      <c r="H106" s="24"/>
    </row>
    <row r="107" spans="1:8" ht="12.75">
      <c r="A107" s="27"/>
      <c r="B107" s="18"/>
      <c r="C107" s="18"/>
      <c r="D107" s="18"/>
      <c r="E107" s="18"/>
      <c r="F107" s="18"/>
      <c r="G107" s="18"/>
      <c r="H107" s="18"/>
    </row>
    <row r="108" spans="1:8" s="9" customFormat="1" ht="23.25" customHeight="1">
      <c r="A108" s="67" t="s">
        <v>202</v>
      </c>
      <c r="B108" s="67"/>
      <c r="C108" s="8"/>
      <c r="D108" s="8"/>
      <c r="E108" s="8"/>
      <c r="F108" s="68" t="s">
        <v>203</v>
      </c>
      <c r="G108" s="68"/>
      <c r="H108" s="8"/>
    </row>
    <row r="109" spans="1:8" s="11" customFormat="1" ht="7.5" customHeight="1">
      <c r="A109" s="39"/>
      <c r="C109" s="10"/>
      <c r="D109" s="10"/>
      <c r="E109" s="12"/>
      <c r="F109" s="13"/>
      <c r="G109" s="13"/>
      <c r="H109" s="14"/>
    </row>
    <row r="110" spans="1:8" s="11" customFormat="1" ht="12.75">
      <c r="A110" s="39" t="s">
        <v>216</v>
      </c>
      <c r="C110" s="10"/>
      <c r="D110" s="10"/>
      <c r="E110" s="12"/>
      <c r="F110" s="13"/>
      <c r="G110" s="13"/>
      <c r="H110" s="12"/>
    </row>
    <row r="111" spans="1:8" s="11" customFormat="1" ht="12.75">
      <c r="A111" s="39" t="s">
        <v>204</v>
      </c>
      <c r="C111" s="10"/>
      <c r="D111" s="10"/>
      <c r="E111" s="12"/>
      <c r="F111" s="13"/>
      <c r="G111" s="13"/>
      <c r="H111" s="12"/>
    </row>
  </sheetData>
  <mergeCells count="6">
    <mergeCell ref="A1:H1"/>
    <mergeCell ref="A8:B8"/>
    <mergeCell ref="A39:B39"/>
    <mergeCell ref="A108:B108"/>
    <mergeCell ref="F108:G108"/>
    <mergeCell ref="H104:H105"/>
  </mergeCells>
  <pageMargins left="0.11811023622047245" right="0.11811023622047245" top="0.74803149606299213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2019 год</vt:lpstr>
      <vt:lpstr>' 2019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2020-02-18T14:23:06Z</dcterms:modified>
</cp:coreProperties>
</file>