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Лист1!$5:$5</definedName>
  </definedNames>
  <calcPr calcId="145621"/>
</workbook>
</file>

<file path=xl/calcChain.xml><?xml version="1.0" encoding="utf-8"?>
<calcChain xmlns="http://schemas.openxmlformats.org/spreadsheetml/2006/main">
  <c r="M10" i="1" l="1"/>
  <c r="M12" i="1"/>
  <c r="M16" i="1"/>
  <c r="M19" i="1"/>
  <c r="M21" i="1"/>
  <c r="M23" i="1"/>
  <c r="M26" i="1"/>
  <c r="M29" i="1"/>
  <c r="M32" i="1"/>
  <c r="M35" i="1"/>
  <c r="M39" i="1"/>
  <c r="M43" i="1"/>
  <c r="M45" i="1"/>
  <c r="M48" i="1"/>
  <c r="M51" i="1"/>
  <c r="M54" i="1"/>
  <c r="M57" i="1"/>
  <c r="M60" i="1"/>
  <c r="M64" i="1"/>
  <c r="M68" i="1"/>
  <c r="M72" i="1"/>
  <c r="M74" i="1"/>
  <c r="M76" i="1"/>
  <c r="M79" i="1"/>
  <c r="M82" i="1"/>
  <c r="M85" i="1"/>
  <c r="M88" i="1"/>
  <c r="M91" i="1"/>
  <c r="M96" i="1"/>
  <c r="M98" i="1"/>
  <c r="M100" i="1"/>
  <c r="M105" i="1"/>
  <c r="M107" i="1"/>
  <c r="M109" i="1"/>
  <c r="M112" i="1"/>
  <c r="M115" i="1"/>
  <c r="M120" i="1"/>
  <c r="M124" i="1"/>
  <c r="M127" i="1"/>
  <c r="M131" i="1"/>
  <c r="M135" i="1"/>
  <c r="M137" i="1"/>
  <c r="M142" i="1"/>
  <c r="M145" i="1"/>
  <c r="M149" i="1"/>
  <c r="M152" i="1"/>
  <c r="M155" i="1"/>
  <c r="M160" i="1"/>
  <c r="M163" i="1"/>
  <c r="M166" i="1"/>
  <c r="M169" i="1"/>
  <c r="M172" i="1"/>
  <c r="M175" i="1"/>
  <c r="M179" i="1"/>
  <c r="M182" i="1"/>
  <c r="M185" i="1"/>
  <c r="M188" i="1"/>
  <c r="M191" i="1"/>
  <c r="M194" i="1"/>
  <c r="M197" i="1"/>
  <c r="M200" i="1"/>
  <c r="M203" i="1"/>
  <c r="M206" i="1"/>
  <c r="M210" i="1"/>
  <c r="M213" i="1"/>
  <c r="M216" i="1"/>
  <c r="M219" i="1"/>
  <c r="M223" i="1"/>
  <c r="M225" i="1"/>
  <c r="M229" i="1"/>
  <c r="M232" i="1"/>
  <c r="M234" i="1"/>
  <c r="M236" i="1"/>
  <c r="M238" i="1"/>
  <c r="M241" i="1"/>
  <c r="M246" i="1"/>
  <c r="M249" i="1"/>
  <c r="M252" i="1"/>
  <c r="M255" i="1"/>
  <c r="M257" i="1"/>
  <c r="M260" i="1"/>
  <c r="M263" i="1"/>
  <c r="M265" i="1"/>
  <c r="M268" i="1"/>
  <c r="M271" i="1"/>
  <c r="M275" i="1"/>
  <c r="M280" i="1"/>
  <c r="M284" i="1"/>
  <c r="M287" i="1"/>
  <c r="M291" i="1"/>
  <c r="M294" i="1"/>
  <c r="M297" i="1"/>
  <c r="M300" i="1"/>
  <c r="M301" i="1"/>
  <c r="M304" i="1"/>
  <c r="M308" i="1"/>
  <c r="M310" i="1"/>
  <c r="M313" i="1"/>
  <c r="M315" i="1"/>
  <c r="M318" i="1"/>
  <c r="M323" i="1"/>
  <c r="M325" i="1"/>
  <c r="M328" i="1"/>
  <c r="M330" i="1"/>
  <c r="M333" i="1"/>
  <c r="M336" i="1"/>
  <c r="M338" i="1"/>
  <c r="M343" i="1"/>
  <c r="M347" i="1"/>
  <c r="K53" i="1"/>
  <c r="K52" i="1" s="1"/>
  <c r="L53" i="1"/>
  <c r="L52" i="1" s="1"/>
  <c r="J53" i="1"/>
  <c r="J52" i="1" s="1"/>
  <c r="M52" i="1" l="1"/>
  <c r="M53" i="1"/>
  <c r="L346" i="1"/>
  <c r="L342" i="1"/>
  <c r="L337" i="1"/>
  <c r="L335" i="1"/>
  <c r="L332" i="1"/>
  <c r="L329" i="1"/>
  <c r="L327" i="1"/>
  <c r="L324" i="1"/>
  <c r="L322" i="1"/>
  <c r="L317" i="1"/>
  <c r="L314" i="1"/>
  <c r="L312" i="1"/>
  <c r="L309" i="1"/>
  <c r="L307" i="1"/>
  <c r="L303" i="1"/>
  <c r="L299" i="1"/>
  <c r="L296" i="1"/>
  <c r="L293" i="1"/>
  <c r="L290" i="1"/>
  <c r="L286" i="1"/>
  <c r="L283" i="1"/>
  <c r="L279" i="1"/>
  <c r="L274" i="1"/>
  <c r="L270" i="1"/>
  <c r="L267" i="1"/>
  <c r="L264" i="1"/>
  <c r="L262" i="1"/>
  <c r="L259" i="1"/>
  <c r="L256" i="1"/>
  <c r="L254" i="1"/>
  <c r="L251" i="1"/>
  <c r="L248" i="1"/>
  <c r="L247" i="1" s="1"/>
  <c r="L245" i="1"/>
  <c r="L240" i="1"/>
  <c r="L237" i="1"/>
  <c r="L235" i="1"/>
  <c r="L233" i="1"/>
  <c r="L231" i="1"/>
  <c r="L228" i="1"/>
  <c r="L224" i="1"/>
  <c r="L222" i="1"/>
  <c r="L218" i="1"/>
  <c r="L215" i="1"/>
  <c r="L212" i="1"/>
  <c r="L209" i="1"/>
  <c r="L205" i="1"/>
  <c r="L202" i="1"/>
  <c r="L199" i="1"/>
  <c r="L196" i="1"/>
  <c r="L193" i="1"/>
  <c r="L190" i="1"/>
  <c r="L187" i="1"/>
  <c r="L184" i="1"/>
  <c r="L181" i="1"/>
  <c r="L178" i="1"/>
  <c r="L174" i="1"/>
  <c r="L171" i="1"/>
  <c r="L168" i="1"/>
  <c r="L165" i="1"/>
  <c r="L162" i="1"/>
  <c r="L159" i="1"/>
  <c r="L154" i="1"/>
  <c r="L151" i="1"/>
  <c r="L148" i="1"/>
  <c r="L144" i="1"/>
  <c r="L141" i="1"/>
  <c r="L136" i="1"/>
  <c r="L134" i="1"/>
  <c r="L130" i="1"/>
  <c r="L126" i="1"/>
  <c r="L123" i="1"/>
  <c r="L119" i="1"/>
  <c r="L114" i="1"/>
  <c r="L111" i="1"/>
  <c r="L108" i="1"/>
  <c r="L106" i="1"/>
  <c r="L104" i="1"/>
  <c r="L99" i="1"/>
  <c r="L97" i="1"/>
  <c r="L95" i="1"/>
  <c r="L90" i="1"/>
  <c r="L87" i="1"/>
  <c r="L84" i="1"/>
  <c r="L81" i="1"/>
  <c r="L78" i="1"/>
  <c r="L75" i="1"/>
  <c r="L73" i="1"/>
  <c r="L71" i="1"/>
  <c r="L67" i="1"/>
  <c r="L63" i="1"/>
  <c r="L59" i="1"/>
  <c r="L56" i="1"/>
  <c r="L50" i="1"/>
  <c r="L47" i="1"/>
  <c r="L44" i="1"/>
  <c r="L42" i="1"/>
  <c r="L41" i="1" s="1"/>
  <c r="L38" i="1"/>
  <c r="L34" i="1"/>
  <c r="L31" i="1"/>
  <c r="L28" i="1"/>
  <c r="L25" i="1"/>
  <c r="L22" i="1"/>
  <c r="L20" i="1"/>
  <c r="L18" i="1"/>
  <c r="L15" i="1"/>
  <c r="L11" i="1"/>
  <c r="L9" i="1"/>
  <c r="K346" i="1"/>
  <c r="K345" i="1" s="1"/>
  <c r="K344" i="1" s="1"/>
  <c r="K342" i="1"/>
  <c r="K341" i="1" s="1"/>
  <c r="K340" i="1" s="1"/>
  <c r="K337" i="1"/>
  <c r="K335" i="1"/>
  <c r="K332" i="1"/>
  <c r="K331" i="1" s="1"/>
  <c r="K329" i="1"/>
  <c r="K327" i="1"/>
  <c r="K324" i="1"/>
  <c r="K322" i="1"/>
  <c r="K317" i="1"/>
  <c r="K316" i="1" s="1"/>
  <c r="K314" i="1"/>
  <c r="K312" i="1"/>
  <c r="K309" i="1"/>
  <c r="K307" i="1"/>
  <c r="K303" i="1"/>
  <c r="K302" i="1" s="1"/>
  <c r="K299" i="1"/>
  <c r="K298" i="1" s="1"/>
  <c r="K296" i="1"/>
  <c r="K295" i="1" s="1"/>
  <c r="K293" i="1"/>
  <c r="K292" i="1" s="1"/>
  <c r="K290" i="1"/>
  <c r="K289" i="1" s="1"/>
  <c r="K286" i="1"/>
  <c r="K285" i="1" s="1"/>
  <c r="K283" i="1"/>
  <c r="K282" i="1" s="1"/>
  <c r="K281" i="1" s="1"/>
  <c r="K279" i="1"/>
  <c r="K278" i="1" s="1"/>
  <c r="K277" i="1" s="1"/>
  <c r="K274" i="1"/>
  <c r="K273" i="1" s="1"/>
  <c r="K272" i="1" s="1"/>
  <c r="K270" i="1"/>
  <c r="K269" i="1" s="1"/>
  <c r="K267" i="1"/>
  <c r="K266" i="1" s="1"/>
  <c r="K264" i="1"/>
  <c r="K262" i="1"/>
  <c r="K259" i="1"/>
  <c r="K258" i="1" s="1"/>
  <c r="K256" i="1"/>
  <c r="K254" i="1"/>
  <c r="K251" i="1"/>
  <c r="K250" i="1" s="1"/>
  <c r="K248" i="1"/>
  <c r="K247" i="1" s="1"/>
  <c r="K245" i="1"/>
  <c r="K244" i="1" s="1"/>
  <c r="K240" i="1"/>
  <c r="K239" i="1" s="1"/>
  <c r="K237" i="1"/>
  <c r="K235" i="1"/>
  <c r="K233" i="1"/>
  <c r="K231" i="1"/>
  <c r="K228" i="1"/>
  <c r="K227" i="1" s="1"/>
  <c r="K224" i="1"/>
  <c r="K222" i="1"/>
  <c r="K218" i="1"/>
  <c r="K217" i="1" s="1"/>
  <c r="K215" i="1"/>
  <c r="K214" i="1" s="1"/>
  <c r="K212" i="1"/>
  <c r="K211" i="1" s="1"/>
  <c r="K209" i="1"/>
  <c r="K208" i="1" s="1"/>
  <c r="K205" i="1"/>
  <c r="K204" i="1" s="1"/>
  <c r="K202" i="1"/>
  <c r="K201" i="1" s="1"/>
  <c r="K199" i="1"/>
  <c r="K198" i="1" s="1"/>
  <c r="K196" i="1"/>
  <c r="K195" i="1" s="1"/>
  <c r="K193" i="1"/>
  <c r="K192" i="1" s="1"/>
  <c r="K190" i="1"/>
  <c r="K189" i="1" s="1"/>
  <c r="K187" i="1"/>
  <c r="K186" i="1" s="1"/>
  <c r="K184" i="1"/>
  <c r="K183" i="1" s="1"/>
  <c r="K181" i="1"/>
  <c r="K180" i="1" s="1"/>
  <c r="K178" i="1"/>
  <c r="K177" i="1" s="1"/>
  <c r="K174" i="1"/>
  <c r="K173" i="1" s="1"/>
  <c r="K171" i="1"/>
  <c r="K170" i="1" s="1"/>
  <c r="K168" i="1"/>
  <c r="K167" i="1" s="1"/>
  <c r="K165" i="1"/>
  <c r="K164" i="1" s="1"/>
  <c r="K162" i="1"/>
  <c r="K161" i="1" s="1"/>
  <c r="K159" i="1"/>
  <c r="K158" i="1" s="1"/>
  <c r="K154" i="1"/>
  <c r="K153" i="1" s="1"/>
  <c r="K151" i="1"/>
  <c r="K150" i="1" s="1"/>
  <c r="K148" i="1"/>
  <c r="K147" i="1" s="1"/>
  <c r="K144" i="1"/>
  <c r="K143" i="1" s="1"/>
  <c r="K141" i="1"/>
  <c r="K140" i="1" s="1"/>
  <c r="K136" i="1"/>
  <c r="K134" i="1"/>
  <c r="K130" i="1"/>
  <c r="K129" i="1" s="1"/>
  <c r="K128" i="1" s="1"/>
  <c r="K126" i="1"/>
  <c r="K125" i="1" s="1"/>
  <c r="K123" i="1"/>
  <c r="K122" i="1" s="1"/>
  <c r="K119" i="1"/>
  <c r="K118" i="1" s="1"/>
  <c r="K117" i="1" s="1"/>
  <c r="K114" i="1"/>
  <c r="K113" i="1" s="1"/>
  <c r="K111" i="1"/>
  <c r="K110" i="1" s="1"/>
  <c r="K108" i="1"/>
  <c r="K106" i="1"/>
  <c r="K104" i="1"/>
  <c r="K99" i="1"/>
  <c r="K97" i="1"/>
  <c r="K95" i="1"/>
  <c r="K90" i="1"/>
  <c r="K89" i="1" s="1"/>
  <c r="K87" i="1"/>
  <c r="K86" i="1" s="1"/>
  <c r="K84" i="1"/>
  <c r="K83" i="1" s="1"/>
  <c r="K81" i="1"/>
  <c r="K80" i="1" s="1"/>
  <c r="K78" i="1"/>
  <c r="K77" i="1" s="1"/>
  <c r="K75" i="1"/>
  <c r="K73" i="1"/>
  <c r="K71" i="1"/>
  <c r="K67" i="1"/>
  <c r="K66" i="1" s="1"/>
  <c r="K65" i="1" s="1"/>
  <c r="K63" i="1"/>
  <c r="K62" i="1" s="1"/>
  <c r="K61" i="1" s="1"/>
  <c r="K59" i="1"/>
  <c r="K58" i="1" s="1"/>
  <c r="K56" i="1"/>
  <c r="K55" i="1" s="1"/>
  <c r="K50" i="1"/>
  <c r="K49" i="1" s="1"/>
  <c r="K47" i="1"/>
  <c r="K46" i="1" s="1"/>
  <c r="K44" i="1"/>
  <c r="K42" i="1"/>
  <c r="K41" i="1" s="1"/>
  <c r="K38" i="1"/>
  <c r="K37" i="1" s="1"/>
  <c r="K36" i="1" s="1"/>
  <c r="K34" i="1"/>
  <c r="K33" i="1" s="1"/>
  <c r="K31" i="1"/>
  <c r="K30" i="1" s="1"/>
  <c r="K28" i="1"/>
  <c r="K27" i="1" s="1"/>
  <c r="K25" i="1"/>
  <c r="K24" i="1" s="1"/>
  <c r="K22" i="1"/>
  <c r="K20" i="1"/>
  <c r="K18" i="1"/>
  <c r="K15" i="1"/>
  <c r="K14" i="1" s="1"/>
  <c r="K11" i="1"/>
  <c r="K9" i="1"/>
  <c r="J346" i="1"/>
  <c r="J345" i="1" s="1"/>
  <c r="J344" i="1" s="1"/>
  <c r="J342" i="1"/>
  <c r="J341" i="1" s="1"/>
  <c r="J340" i="1" s="1"/>
  <c r="J337" i="1"/>
  <c r="J335" i="1"/>
  <c r="J332" i="1"/>
  <c r="J331" i="1" s="1"/>
  <c r="J329" i="1"/>
  <c r="J327" i="1"/>
  <c r="J324" i="1"/>
  <c r="J322" i="1"/>
  <c r="J317" i="1"/>
  <c r="J316" i="1" s="1"/>
  <c r="J314" i="1"/>
  <c r="J312" i="1"/>
  <c r="J309" i="1"/>
  <c r="J307" i="1"/>
  <c r="J303" i="1"/>
  <c r="J302" i="1" s="1"/>
  <c r="J299" i="1"/>
  <c r="J298" i="1" s="1"/>
  <c r="J296" i="1"/>
  <c r="J295" i="1" s="1"/>
  <c r="J293" i="1"/>
  <c r="J292" i="1" s="1"/>
  <c r="J290" i="1"/>
  <c r="J289" i="1" s="1"/>
  <c r="J286" i="1"/>
  <c r="J285" i="1" s="1"/>
  <c r="J283" i="1"/>
  <c r="J282" i="1" s="1"/>
  <c r="J281" i="1" s="1"/>
  <c r="J279" i="1"/>
  <c r="J278" i="1" s="1"/>
  <c r="J277" i="1" s="1"/>
  <c r="J274" i="1"/>
  <c r="J273" i="1" s="1"/>
  <c r="J272" i="1" s="1"/>
  <c r="J270" i="1"/>
  <c r="J269" i="1" s="1"/>
  <c r="J267" i="1"/>
  <c r="J266" i="1" s="1"/>
  <c r="J264" i="1"/>
  <c r="J262" i="1"/>
  <c r="J259" i="1"/>
  <c r="J258" i="1" s="1"/>
  <c r="J256" i="1"/>
  <c r="J254" i="1"/>
  <c r="J251" i="1"/>
  <c r="J250" i="1" s="1"/>
  <c r="J248" i="1"/>
  <c r="J247" i="1" s="1"/>
  <c r="J245" i="1"/>
  <c r="J244" i="1" s="1"/>
  <c r="J240" i="1"/>
  <c r="J239" i="1" s="1"/>
  <c r="J237" i="1"/>
  <c r="J235" i="1"/>
  <c r="J233" i="1"/>
  <c r="J231" i="1"/>
  <c r="J228" i="1"/>
  <c r="J227" i="1" s="1"/>
  <c r="J224" i="1"/>
  <c r="J222" i="1"/>
  <c r="J218" i="1"/>
  <c r="J217" i="1" s="1"/>
  <c r="J215" i="1"/>
  <c r="J214" i="1" s="1"/>
  <c r="J212" i="1"/>
  <c r="J211" i="1" s="1"/>
  <c r="J209" i="1"/>
  <c r="J208" i="1" s="1"/>
  <c r="J205" i="1"/>
  <c r="J204" i="1" s="1"/>
  <c r="J202" i="1"/>
  <c r="J201" i="1" s="1"/>
  <c r="J199" i="1"/>
  <c r="J198" i="1" s="1"/>
  <c r="J196" i="1"/>
  <c r="J195" i="1" s="1"/>
  <c r="J193" i="1"/>
  <c r="J192" i="1" s="1"/>
  <c r="J190" i="1"/>
  <c r="J189" i="1" s="1"/>
  <c r="J187" i="1"/>
  <c r="J186" i="1" s="1"/>
  <c r="J184" i="1"/>
  <c r="J183" i="1" s="1"/>
  <c r="J181" i="1"/>
  <c r="J180" i="1" s="1"/>
  <c r="J178" i="1"/>
  <c r="J177" i="1" s="1"/>
  <c r="J174" i="1"/>
  <c r="J173" i="1" s="1"/>
  <c r="J171" i="1"/>
  <c r="J170" i="1" s="1"/>
  <c r="J168" i="1"/>
  <c r="J167" i="1" s="1"/>
  <c r="J165" i="1"/>
  <c r="J164" i="1" s="1"/>
  <c r="J162" i="1"/>
  <c r="J161" i="1" s="1"/>
  <c r="J159" i="1"/>
  <c r="J158" i="1" s="1"/>
  <c r="J154" i="1"/>
  <c r="J153" i="1" s="1"/>
  <c r="J151" i="1"/>
  <c r="J150" i="1" s="1"/>
  <c r="J148" i="1"/>
  <c r="J147" i="1" s="1"/>
  <c r="J144" i="1"/>
  <c r="J143" i="1" s="1"/>
  <c r="J141" i="1"/>
  <c r="J140" i="1" s="1"/>
  <c r="J136" i="1"/>
  <c r="J134" i="1"/>
  <c r="J130" i="1"/>
  <c r="J129" i="1" s="1"/>
  <c r="J128" i="1" s="1"/>
  <c r="J126" i="1"/>
  <c r="J125" i="1" s="1"/>
  <c r="J123" i="1"/>
  <c r="J122" i="1" s="1"/>
  <c r="J119" i="1"/>
  <c r="J118" i="1" s="1"/>
  <c r="J117" i="1" s="1"/>
  <c r="J114" i="1"/>
  <c r="J113" i="1" s="1"/>
  <c r="J111" i="1"/>
  <c r="J110" i="1" s="1"/>
  <c r="J108" i="1"/>
  <c r="J106" i="1"/>
  <c r="J104" i="1"/>
  <c r="J99" i="1"/>
  <c r="J97" i="1"/>
  <c r="J95" i="1"/>
  <c r="J90" i="1"/>
  <c r="J89" i="1" s="1"/>
  <c r="J87" i="1"/>
  <c r="J86" i="1" s="1"/>
  <c r="J84" i="1"/>
  <c r="J83" i="1" s="1"/>
  <c r="J81" i="1"/>
  <c r="J80" i="1" s="1"/>
  <c r="J78" i="1"/>
  <c r="J77" i="1" s="1"/>
  <c r="J75" i="1"/>
  <c r="J73" i="1"/>
  <c r="J71" i="1"/>
  <c r="J67" i="1"/>
  <c r="J66" i="1" s="1"/>
  <c r="J65" i="1" s="1"/>
  <c r="J63" i="1"/>
  <c r="J62" i="1" s="1"/>
  <c r="J61" i="1" s="1"/>
  <c r="J59" i="1"/>
  <c r="J58" i="1" s="1"/>
  <c r="J56" i="1"/>
  <c r="J55" i="1" s="1"/>
  <c r="J50" i="1"/>
  <c r="J49" i="1" s="1"/>
  <c r="J47" i="1"/>
  <c r="J46" i="1" s="1"/>
  <c r="J44" i="1"/>
  <c r="J42" i="1"/>
  <c r="J38" i="1"/>
  <c r="J37" i="1" s="1"/>
  <c r="J36" i="1" s="1"/>
  <c r="J34" i="1"/>
  <c r="J33" i="1" s="1"/>
  <c r="J31" i="1"/>
  <c r="J30" i="1" s="1"/>
  <c r="J28" i="1"/>
  <c r="J27" i="1" s="1"/>
  <c r="J25" i="1"/>
  <c r="J24" i="1" s="1"/>
  <c r="J22" i="1"/>
  <c r="J20" i="1"/>
  <c r="J18" i="1"/>
  <c r="J15" i="1"/>
  <c r="J14" i="1" s="1"/>
  <c r="J11" i="1"/>
  <c r="J9" i="1"/>
  <c r="J8" i="1" s="1"/>
  <c r="J41" i="1" l="1"/>
  <c r="J121" i="1"/>
  <c r="K121" i="1"/>
  <c r="J146" i="1"/>
  <c r="K176" i="1"/>
  <c r="J176" i="1"/>
  <c r="K8" i="1"/>
  <c r="K7" i="1" s="1"/>
  <c r="K146" i="1"/>
  <c r="J207" i="1"/>
  <c r="K207" i="1"/>
  <c r="L8" i="1"/>
  <c r="M20" i="1"/>
  <c r="M31" i="1"/>
  <c r="M44" i="1"/>
  <c r="M71" i="1"/>
  <c r="M81" i="1"/>
  <c r="M97" i="1"/>
  <c r="M108" i="1"/>
  <c r="M151" i="1"/>
  <c r="M159" i="1"/>
  <c r="M171" i="1"/>
  <c r="M184" i="1"/>
  <c r="M205" i="1"/>
  <c r="M215" i="1"/>
  <c r="M228" i="1"/>
  <c r="M237" i="1"/>
  <c r="M256" i="1"/>
  <c r="M267" i="1"/>
  <c r="M283" i="1"/>
  <c r="M296" i="1"/>
  <c r="M309" i="1"/>
  <c r="M322" i="1"/>
  <c r="M332" i="1"/>
  <c r="M346" i="1"/>
  <c r="M11" i="1"/>
  <c r="K321" i="1"/>
  <c r="M15" i="1"/>
  <c r="L24" i="1"/>
  <c r="M24" i="1" s="1"/>
  <c r="M25" i="1"/>
  <c r="M38" i="1"/>
  <c r="M47" i="1"/>
  <c r="M63" i="1"/>
  <c r="M75" i="1"/>
  <c r="M87" i="1"/>
  <c r="M104" i="1"/>
  <c r="L113" i="1"/>
  <c r="M113" i="1" s="1"/>
  <c r="M114" i="1"/>
  <c r="M134" i="1"/>
  <c r="M144" i="1"/>
  <c r="M165" i="1"/>
  <c r="L177" i="1"/>
  <c r="M178" i="1"/>
  <c r="M190" i="1"/>
  <c r="L198" i="1"/>
  <c r="M198" i="1" s="1"/>
  <c r="M199" i="1"/>
  <c r="M212" i="1"/>
  <c r="M222" i="1"/>
  <c r="M233" i="1"/>
  <c r="M251" i="1"/>
  <c r="M262" i="1"/>
  <c r="M279" i="1"/>
  <c r="M290" i="1"/>
  <c r="M303" i="1"/>
  <c r="M314" i="1"/>
  <c r="M327" i="1"/>
  <c r="M337" i="1"/>
  <c r="M9" i="1"/>
  <c r="M18" i="1"/>
  <c r="M28" i="1"/>
  <c r="M42" i="1"/>
  <c r="L49" i="1"/>
  <c r="M49" i="1" s="1"/>
  <c r="M50" i="1"/>
  <c r="M67" i="1"/>
  <c r="M78" i="1"/>
  <c r="M90" i="1"/>
  <c r="M95" i="1"/>
  <c r="M106" i="1"/>
  <c r="M119" i="1"/>
  <c r="M126" i="1"/>
  <c r="M136" i="1"/>
  <c r="M148" i="1"/>
  <c r="M168" i="1"/>
  <c r="M181" i="1"/>
  <c r="M202" i="1"/>
  <c r="M224" i="1"/>
  <c r="M235" i="1"/>
  <c r="M245" i="1"/>
  <c r="M254" i="1"/>
  <c r="M264" i="1"/>
  <c r="M293" i="1"/>
  <c r="M307" i="1"/>
  <c r="L316" i="1"/>
  <c r="M316" i="1" s="1"/>
  <c r="M317" i="1"/>
  <c r="M329" i="1"/>
  <c r="L341" i="1"/>
  <c r="M341" i="1" s="1"/>
  <c r="M342" i="1"/>
  <c r="L55" i="1"/>
  <c r="M55" i="1" s="1"/>
  <c r="M56" i="1"/>
  <c r="L192" i="1"/>
  <c r="M192" i="1" s="1"/>
  <c r="M193" i="1"/>
  <c r="L273" i="1"/>
  <c r="M273" i="1" s="1"/>
  <c r="M274" i="1"/>
  <c r="M22" i="1"/>
  <c r="M34" i="1"/>
  <c r="M59" i="1"/>
  <c r="M73" i="1"/>
  <c r="M84" i="1"/>
  <c r="M99" i="1"/>
  <c r="M111" i="1"/>
  <c r="M123" i="1"/>
  <c r="L129" i="1"/>
  <c r="M129" i="1" s="1"/>
  <c r="M130" i="1"/>
  <c r="L140" i="1"/>
  <c r="M140" i="1" s="1"/>
  <c r="M141" i="1"/>
  <c r="M154" i="1"/>
  <c r="L161" i="1"/>
  <c r="M161" i="1" s="1"/>
  <c r="M162" i="1"/>
  <c r="M174" i="1"/>
  <c r="M187" i="1"/>
  <c r="M196" i="1"/>
  <c r="M209" i="1"/>
  <c r="M218" i="1"/>
  <c r="M231" i="1"/>
  <c r="M240" i="1"/>
  <c r="M248" i="1"/>
  <c r="M259" i="1"/>
  <c r="L269" i="1"/>
  <c r="M269" i="1" s="1"/>
  <c r="M270" i="1"/>
  <c r="M286" i="1"/>
  <c r="M299" i="1"/>
  <c r="M312" i="1"/>
  <c r="M324" i="1"/>
  <c r="M335" i="1"/>
  <c r="J133" i="1"/>
  <c r="J132" i="1" s="1"/>
  <c r="L261" i="1"/>
  <c r="K261" i="1"/>
  <c r="K326" i="1"/>
  <c r="L334" i="1"/>
  <c r="J339" i="1"/>
  <c r="K17" i="1"/>
  <c r="K13" i="1" s="1"/>
  <c r="L30" i="1"/>
  <c r="M30" i="1" s="1"/>
  <c r="L62" i="1"/>
  <c r="M62" i="1" s="1"/>
  <c r="L94" i="1"/>
  <c r="L118" i="1"/>
  <c r="L150" i="1"/>
  <c r="M150" i="1" s="1"/>
  <c r="L186" i="1"/>
  <c r="M186" i="1" s="1"/>
  <c r="L201" i="1"/>
  <c r="M201" i="1" s="1"/>
  <c r="L258" i="1"/>
  <c r="M258" i="1" s="1"/>
  <c r="L266" i="1"/>
  <c r="M266" i="1" s="1"/>
  <c r="L278" i="1"/>
  <c r="M278" i="1" s="1"/>
  <c r="L289" i="1"/>
  <c r="M289" i="1" s="1"/>
  <c r="L302" i="1"/>
  <c r="M302" i="1" s="1"/>
  <c r="K334" i="1"/>
  <c r="L14" i="1"/>
  <c r="M14" i="1" s="1"/>
  <c r="L33" i="1"/>
  <c r="M33" i="1" s="1"/>
  <c r="L77" i="1"/>
  <c r="M77" i="1" s="1"/>
  <c r="L89" i="1"/>
  <c r="M89" i="1" s="1"/>
  <c r="L110" i="1"/>
  <c r="M110" i="1" s="1"/>
  <c r="L125" i="1"/>
  <c r="M125" i="1" s="1"/>
  <c r="L133" i="1"/>
  <c r="L132" i="1" s="1"/>
  <c r="L153" i="1"/>
  <c r="M153" i="1" s="1"/>
  <c r="L158" i="1"/>
  <c r="M158" i="1" s="1"/>
  <c r="L167" i="1"/>
  <c r="M167" i="1" s="1"/>
  <c r="L195" i="1"/>
  <c r="M195" i="1" s="1"/>
  <c r="L204" i="1"/>
  <c r="M204" i="1" s="1"/>
  <c r="L250" i="1"/>
  <c r="M250" i="1" s="1"/>
  <c r="L292" i="1"/>
  <c r="M292" i="1" s="1"/>
  <c r="L345" i="1"/>
  <c r="M345" i="1" s="1"/>
  <c r="J326" i="1"/>
  <c r="L37" i="1"/>
  <c r="M37" i="1" s="1"/>
  <c r="L46" i="1"/>
  <c r="M46" i="1" s="1"/>
  <c r="L170" i="1"/>
  <c r="M170" i="1" s="1"/>
  <c r="L180" i="1"/>
  <c r="M180" i="1" s="1"/>
  <c r="L208" i="1"/>
  <c r="L214" i="1"/>
  <c r="M214" i="1" s="1"/>
  <c r="L227" i="1"/>
  <c r="L244" i="1"/>
  <c r="M244" i="1" s="1"/>
  <c r="L282" i="1"/>
  <c r="L295" i="1"/>
  <c r="M295" i="1" s="1"/>
  <c r="L326" i="1"/>
  <c r="L27" i="1"/>
  <c r="M27" i="1" s="1"/>
  <c r="L58" i="1"/>
  <c r="M58" i="1" s="1"/>
  <c r="L83" i="1"/>
  <c r="M83" i="1" s="1"/>
  <c r="L147" i="1"/>
  <c r="L211" i="1"/>
  <c r="M211" i="1" s="1"/>
  <c r="L239" i="1"/>
  <c r="M239" i="1" s="1"/>
  <c r="L285" i="1"/>
  <c r="M285" i="1" s="1"/>
  <c r="L298" i="1"/>
  <c r="M298" i="1" s="1"/>
  <c r="L321" i="1"/>
  <c r="L331" i="1"/>
  <c r="M331" i="1" s="1"/>
  <c r="L122" i="1"/>
  <c r="L217" i="1"/>
  <c r="M217" i="1" s="1"/>
  <c r="L80" i="1"/>
  <c r="M80" i="1" s="1"/>
  <c r="L17" i="1"/>
  <c r="L66" i="1"/>
  <c r="M66" i="1" s="1"/>
  <c r="L86" i="1"/>
  <c r="M86" i="1" s="1"/>
  <c r="L143" i="1"/>
  <c r="L164" i="1"/>
  <c r="M164" i="1" s="1"/>
  <c r="L173" i="1"/>
  <c r="M173" i="1" s="1"/>
  <c r="L183" i="1"/>
  <c r="M183" i="1" s="1"/>
  <c r="L189" i="1"/>
  <c r="M189" i="1" s="1"/>
  <c r="L221" i="1"/>
  <c r="L311" i="1"/>
  <c r="K311" i="1"/>
  <c r="J311" i="1"/>
  <c r="J334" i="1"/>
  <c r="K70" i="1"/>
  <c r="K69" i="1" s="1"/>
  <c r="K94" i="1"/>
  <c r="K93" i="1" s="1"/>
  <c r="K92" i="1" s="1"/>
  <c r="L103" i="1"/>
  <c r="L230" i="1"/>
  <c r="L253" i="1"/>
  <c r="J7" i="1"/>
  <c r="K133" i="1"/>
  <c r="K132" i="1" s="1"/>
  <c r="K306" i="1"/>
  <c r="L70" i="1"/>
  <c r="J321" i="1"/>
  <c r="L306" i="1"/>
  <c r="K339" i="1"/>
  <c r="J17" i="1"/>
  <c r="J13" i="1" s="1"/>
  <c r="K40" i="1"/>
  <c r="K103" i="1"/>
  <c r="K102" i="1" s="1"/>
  <c r="K101" i="1" s="1"/>
  <c r="K221" i="1"/>
  <c r="K220" i="1" s="1"/>
  <c r="K230" i="1"/>
  <c r="K226" i="1" s="1"/>
  <c r="K253" i="1"/>
  <c r="J261" i="1"/>
  <c r="K157" i="1"/>
  <c r="K139" i="1"/>
  <c r="K288" i="1"/>
  <c r="J40" i="1"/>
  <c r="J94" i="1"/>
  <c r="J93" i="1" s="1"/>
  <c r="J92" i="1" s="1"/>
  <c r="J157" i="1"/>
  <c r="J230" i="1"/>
  <c r="J226" i="1" s="1"/>
  <c r="J253" i="1"/>
  <c r="J306" i="1"/>
  <c r="J70" i="1"/>
  <c r="J69" i="1" s="1"/>
  <c r="J103" i="1"/>
  <c r="J102" i="1" s="1"/>
  <c r="J101" i="1" s="1"/>
  <c r="J139" i="1"/>
  <c r="J221" i="1"/>
  <c r="J220" i="1" s="1"/>
  <c r="J288" i="1"/>
  <c r="M282" i="1" l="1"/>
  <c r="L281" i="1"/>
  <c r="M281" i="1" s="1"/>
  <c r="M70" i="1"/>
  <c r="L69" i="1"/>
  <c r="M122" i="1"/>
  <c r="L121" i="1"/>
  <c r="M118" i="1"/>
  <c r="L117" i="1"/>
  <c r="L128" i="1"/>
  <c r="M128" i="1" s="1"/>
  <c r="M147" i="1"/>
  <c r="L146" i="1"/>
  <c r="M177" i="1"/>
  <c r="L176" i="1"/>
  <c r="M176" i="1" s="1"/>
  <c r="M17" i="1"/>
  <c r="M208" i="1"/>
  <c r="L207" i="1"/>
  <c r="M207" i="1" s="1"/>
  <c r="J243" i="1"/>
  <c r="J242" i="1" s="1"/>
  <c r="M227" i="1"/>
  <c r="L226" i="1"/>
  <c r="M226" i="1" s="1"/>
  <c r="K243" i="1"/>
  <c r="K242" i="1" s="1"/>
  <c r="M321" i="1"/>
  <c r="L243" i="1"/>
  <c r="M253" i="1"/>
  <c r="M261" i="1"/>
  <c r="L340" i="1"/>
  <c r="M340" i="1" s="1"/>
  <c r="M247" i="1"/>
  <c r="L272" i="1"/>
  <c r="M272" i="1" s="1"/>
  <c r="M133" i="1"/>
  <c r="M230" i="1"/>
  <c r="M311" i="1"/>
  <c r="M94" i="1"/>
  <c r="M306" i="1"/>
  <c r="M103" i="1"/>
  <c r="M221" i="1"/>
  <c r="M326" i="1"/>
  <c r="M8" i="1"/>
  <c r="L139" i="1"/>
  <c r="M139" i="1" s="1"/>
  <c r="M143" i="1"/>
  <c r="M334" i="1"/>
  <c r="J320" i="1"/>
  <c r="J319" i="1" s="1"/>
  <c r="K320" i="1"/>
  <c r="K319" i="1" s="1"/>
  <c r="L320" i="1"/>
  <c r="L344" i="1"/>
  <c r="M344" i="1" s="1"/>
  <c r="L277" i="1"/>
  <c r="M277" i="1" s="1"/>
  <c r="L288" i="1"/>
  <c r="M288" i="1" s="1"/>
  <c r="L220" i="1"/>
  <c r="M220" i="1" s="1"/>
  <c r="L36" i="1"/>
  <c r="M36" i="1" s="1"/>
  <c r="M41" i="1"/>
  <c r="L93" i="1"/>
  <c r="M93" i="1" s="1"/>
  <c r="L61" i="1"/>
  <c r="M61" i="1" s="1"/>
  <c r="L7" i="1"/>
  <c r="M7" i="1" s="1"/>
  <c r="L13" i="1"/>
  <c r="M13" i="1" s="1"/>
  <c r="L65" i="1"/>
  <c r="M65" i="1" s="1"/>
  <c r="L102" i="1"/>
  <c r="M102" i="1" s="1"/>
  <c r="L157" i="1"/>
  <c r="M157" i="1" s="1"/>
  <c r="L305" i="1"/>
  <c r="K305" i="1"/>
  <c r="K276" i="1" s="1"/>
  <c r="J305" i="1"/>
  <c r="J276" i="1" s="1"/>
  <c r="J116" i="1"/>
  <c r="K6" i="1"/>
  <c r="K116" i="1"/>
  <c r="K156" i="1"/>
  <c r="K138" i="1"/>
  <c r="J6" i="1"/>
  <c r="J138" i="1"/>
  <c r="J156" i="1"/>
  <c r="M243" i="1" l="1"/>
  <c r="J348" i="1"/>
  <c r="K348" i="1"/>
  <c r="M305" i="1"/>
  <c r="L319" i="1"/>
  <c r="M319" i="1" s="1"/>
  <c r="M320" i="1"/>
  <c r="M132" i="1"/>
  <c r="L242" i="1"/>
  <c r="M242" i="1" s="1"/>
  <c r="M69" i="1"/>
  <c r="L339" i="1"/>
  <c r="M339" i="1" s="1"/>
  <c r="L276" i="1"/>
  <c r="M276" i="1" s="1"/>
  <c r="L92" i="1"/>
  <c r="M92" i="1" s="1"/>
  <c r="L40" i="1"/>
  <c r="M40" i="1" s="1"/>
  <c r="M146" i="1"/>
  <c r="M117" i="1"/>
  <c r="M121" i="1"/>
  <c r="L101" i="1"/>
  <c r="M101" i="1" s="1"/>
  <c r="L156" i="1"/>
  <c r="M156" i="1" s="1"/>
  <c r="L138" i="1" l="1"/>
  <c r="M138" i="1" s="1"/>
  <c r="L116" i="1"/>
  <c r="M116" i="1" s="1"/>
  <c r="L6" i="1"/>
  <c r="M6" i="1" l="1"/>
  <c r="L348" i="1"/>
  <c r="M348" i="1" s="1"/>
</calcChain>
</file>

<file path=xl/sharedStrings.xml><?xml version="1.0" encoding="utf-8"?>
<sst xmlns="http://schemas.openxmlformats.org/spreadsheetml/2006/main" count="1551" uniqueCount="264">
  <si>
    <t>Приложение 1</t>
  </si>
  <si>
    <t>к Решению районного Совета народных депутатов  "О внесении изменений в Решение районного Совета народных депутатов "О бюджете муниципального образования "Клетнянский муниципальный район" на 2015 год и на плановый период 2016 и 2017 годов"</t>
  </si>
  <si>
    <t>рублей</t>
  </si>
  <si>
    <t>Наименование</t>
  </si>
  <si>
    <t>Гл</t>
  </si>
  <si>
    <t>Рз</t>
  </si>
  <si>
    <t>Пр</t>
  </si>
  <si>
    <t>ЦСР</t>
  </si>
  <si>
    <t>ВР</t>
  </si>
  <si>
    <t>Общегосударственные вопросы</t>
  </si>
  <si>
    <t>01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</si>
  <si>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</si>
  <si>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</si>
  <si>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Руководство и управление в сфере установленных функций органов местного самоуправления</t>
  </si>
  <si>
    <t xml:space="preserve">01 </t>
  </si>
  <si>
    <t>70 0 00 80040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</si>
  <si>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</si>
  <si>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</si>
  <si>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Расходы на выплаты персоналу государственных (муниципальных) органов </t>
  </si>
  <si>
    <t>120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</si>
  <si>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</si>
  <si>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</si>
  <si>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</si>
  <si>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</si>
  <si>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</si>
  <si>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</si>
  <si>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</si>
  <si>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</si>
  <si>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</si>
  <si>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</si>
  <si>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 xml:space="preserve">Обеспечение деятельности главы местной администрации (исполнительно-распорядительного органа муниципального образования) </t>
  </si>
  <si>
    <t>51 0 11 80020</t>
  </si>
  <si>
    <t>51 0 11 80040</t>
  </si>
  <si>
    <t xml:space="preserve">Информационное обеспечение деятельности органов местного самоуправления </t>
  </si>
  <si>
    <t>51 0 11 80070</t>
  </si>
  <si>
    <t>Членские взносы некоммерческим организациям</t>
  </si>
  <si>
    <t>51 0 11 81410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</si>
  <si>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формирования архивных фондов поселений</t>
  </si>
  <si>
    <t>51 0 11 84220</t>
  </si>
  <si>
    <t>Достижение показателей деятельности органов исполнительной власти субъектов Российской Федерации</t>
  </si>
  <si>
    <t>70 0 00 55500</t>
  </si>
  <si>
    <t>Судебная система</t>
  </si>
  <si>
    <t>05</t>
  </si>
  <si>
    <t xml:space="preserve"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</t>
  </si>
  <si>
    <t>51 0 41 51200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</si>
  <si>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</si>
  <si>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</si>
  <si>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53 0 11 80040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</si>
  <si>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</si>
  <si>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>53 0 11 84400</t>
  </si>
  <si>
    <t>Обеспечение деятельности руководителя контрольно-счетного органа муниципального образования и его заместителей</t>
  </si>
  <si>
    <t>70 0 00 80050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</si>
  <si>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внешнего муниципального финансового контроля</t>
  </si>
  <si>
    <t>70 0 00 84200</t>
  </si>
  <si>
    <t>Обеспечение проведения выборов и референдумов</t>
  </si>
  <si>
    <t>07</t>
  </si>
  <si>
    <t>Организация и проведение выборов и референдумов</t>
  </si>
  <si>
    <t>70 0 00 80060</t>
  </si>
  <si>
    <t>Специальные расходы</t>
  </si>
  <si>
    <t>880</t>
  </si>
  <si>
    <t>Резервные фонды</t>
  </si>
  <si>
    <t>11</t>
  </si>
  <si>
    <t xml:space="preserve">Резервный фонд местной администрации </t>
  </si>
  <si>
    <t>70 0 00 83030</t>
  </si>
  <si>
    <t>Резервные средства</t>
  </si>
  <si>
    <t>870</t>
  </si>
  <si>
    <t>Другие общегосударственные вопросы</t>
  </si>
  <si>
    <t>13</t>
  </si>
  <si>
    <t>Профилактика безнадзорности и  правонарушений несовершеннолетних,  организация  деятельности  административных комиссий и определение перечня должностных лиц  органов местного самоуправления, уполномоченных составлять протоколы об административных правонарушениях</t>
  </si>
  <si>
    <t>51 0 11 12020</t>
  </si>
  <si>
    <t>Межбюджетные трансферты</t>
  </si>
  <si>
    <t>500</t>
  </si>
  <si>
    <t>Субвенции</t>
  </si>
  <si>
    <t>530</t>
  </si>
  <si>
    <t>Оценка имущества, признание прав и регулирование отношений муниципальной собственности</t>
  </si>
  <si>
    <t>51 0 11 80900</t>
  </si>
  <si>
    <t>Эксплуатация и содержание имущества казны муниципального образования</t>
  </si>
  <si>
    <t>51 0 11 80920</t>
  </si>
  <si>
    <t>Эксплуатация и содержание имущества, находящегося в муниципальной собственности, арендованного недвижимого имущества</t>
  </si>
  <si>
    <t>51 0 11 80930</t>
  </si>
  <si>
    <t>Повышение энергетической эффективности и обеспечения энергосбережения</t>
  </si>
  <si>
    <t>51 0 11 83260</t>
  </si>
  <si>
    <t>Многофункциональные центры предоставления государственных и муниципальных услуг</t>
  </si>
  <si>
    <t>51 0 14 80710</t>
  </si>
  <si>
    <t>Предоставление субсидий бюджетным, автономным учреждениям и иным некоммерческим организациям</t>
  </si>
  <si>
    <t xml:space="preserve">Субсидии бюджетным учреждениям </t>
  </si>
  <si>
    <t>600</t>
  </si>
  <si>
    <t>610</t>
  </si>
  <si>
    <t xml:space="preserve">Исполнение исковых требований на основании вступивших в законную силу судебных актов, обязательств бюджета </t>
  </si>
  <si>
    <t>70 0 00 83270</t>
  </si>
  <si>
    <t>Исполнение судебных актов</t>
  </si>
  <si>
    <t>830</t>
  </si>
  <si>
    <t>Национальная оборона</t>
  </si>
  <si>
    <t>02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</si>
  <si>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</si>
  <si>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</si>
  <si>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51 0 15 51180</t>
  </si>
  <si>
    <t/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</si>
  <si>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</si>
  <si>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</si>
  <si>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</si>
  <si>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Единые дежурно-диспетчерские службы</t>
  </si>
  <si>
    <t>51 0 12 80700</t>
  </si>
  <si>
    <t>Расходы на выплаты персоналу казенных учреждений</t>
  </si>
  <si>
    <t>110</t>
  </si>
  <si>
    <t>Оповещение населения об опасностях, возникающих при ведении военных действий и возникновении чрезвычайных ситуаций</t>
  </si>
  <si>
    <t>51 0 12 81200</t>
  </si>
  <si>
    <t>Национальная экономика</t>
  </si>
  <si>
    <t>Сельское хозяйство и рыболовство</t>
  </si>
  <si>
    <t>Организация и проведение на территории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части организации отлова и содержания безнадзорных животных на территории Брянской области</t>
  </si>
  <si>
    <t>51 0 21 12510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</si>
  <si>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</si>
  <si>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</si>
  <si>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Транспорт</t>
  </si>
  <si>
    <t>08</t>
  </si>
  <si>
    <t>Компенсация транспортным организациям части потерь в доходах и (или) возмещение затрат, возникающих в результате регулирования тарифов на перевозку пассажиров  пассажирским транспортом по муниципальным маршрутам регулярных перевозок</t>
  </si>
  <si>
    <t>51 0 51 81630</t>
  </si>
  <si>
    <t>Уплата налогв, сборов и иных обязательных платежей</t>
  </si>
  <si>
    <t>51 0 51 83360</t>
  </si>
  <si>
    <t>Дорожное хозяйство (дорожные фонды)</t>
  </si>
  <si>
    <t xml:space="preserve">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поселений, а также осуществление иных полномочий в области использования автомобильных дорог и осуществление дорожной деятельности </t>
  </si>
  <si>
    <t>51 0 61 83740</t>
  </si>
  <si>
    <t>Иные межбюджетные трансферты</t>
  </si>
  <si>
    <t>540</t>
  </si>
  <si>
    <t>Другие вопросы в области национальной экономики</t>
  </si>
  <si>
    <t>12</t>
  </si>
  <si>
    <t>Осуществление отдельных полномочий в области охраны труда и уведомительной регистрации территориальных соглашений и коллективных договоров</t>
  </si>
  <si>
    <t>51 0 11 17900</t>
  </si>
  <si>
    <t>Жилищно-коммунальное хозяйство</t>
  </si>
  <si>
    <t>Жилищное хозяйство</t>
  </si>
  <si>
    <t>Уплата взносов на капитальный ремонт многоквартирных домов за объекты муниципальной казны и имущества, закрепленного за органами местного самоуправления</t>
  </si>
  <si>
    <t>51 0 31 81830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</si>
  <si>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части обеспечения проживающих в поселении и нуждающихся в жилых помещениях малоимущих граждан жилыми помещениями, организация содержания муниципального жилищного фонда</t>
  </si>
  <si>
    <t>51 0 31 83760</t>
  </si>
  <si>
    <t>Коммунальное хозяйство</t>
  </si>
  <si>
    <t xml:space="preserve">Бюджетные инвестиции в объекты капитального строительства муниципальной собственности </t>
  </si>
  <si>
    <t>51 0 31 81680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</si>
  <si>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</si>
  <si>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</si>
  <si>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</si>
  <si>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</si>
  <si>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Мероприятия в сфере коммунального хозяйства</t>
  </si>
  <si>
    <t>51 0 31 81740</t>
  </si>
  <si>
    <t xml:space="preserve"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электро-, тепло-, газо- и водоснабжения населения, водоотведения, снабжения населения топливом </t>
  </si>
  <si>
    <t>51 0 31 83710</t>
  </si>
  <si>
    <t>Образование</t>
  </si>
  <si>
    <t>Дошкольное образование</t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</si>
  <si>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 </t>
  </si>
  <si>
    <t>52 0 12 14710</t>
  </si>
  <si>
    <t>Субсидии бюджетным учреждениям</t>
  </si>
  <si>
    <t>Дошкольные образовательные организации</t>
  </si>
  <si>
    <t>52 0 12 80300</t>
  </si>
  <si>
    <t>Мероприятия по развитию образования</t>
  </si>
  <si>
    <t>52 0 12 82330</t>
  </si>
  <si>
    <t>Организация питания в образовательных организациях</t>
  </si>
  <si>
    <t>52 0 12 82350</t>
  </si>
  <si>
    <t>Мероприятия по комплексной безопасности муниципальных учреждений</t>
  </si>
  <si>
    <t>52 0 12 82430</t>
  </si>
  <si>
    <t>Предоставление мер социальной поддержки работникам образовательных организаций,  работающим в сельских населенных пунктах и поселках городского типа на территории Брянской области</t>
  </si>
  <si>
    <t>52 0 13 14770</t>
  </si>
  <si>
    <t>Общее образование</t>
  </si>
  <si>
    <t xml:space="preserve">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общеобразовательных организациях </t>
  </si>
  <si>
    <t>52 0 12 14700</t>
  </si>
  <si>
    <t>Общеобразовательные организации</t>
  </si>
  <si>
    <t>52 0 12 80310</t>
  </si>
  <si>
    <t xml:space="preserve">Создание в общеобразовательных организациях, расположенных в сельской местности, условий для занятий физической культурой и спортом </t>
  </si>
  <si>
    <t>Отдельные мероприятия по развитию образования</t>
  </si>
  <si>
    <t>52 0 12 S4820</t>
  </si>
  <si>
    <t>Капитальный ремонт кровель муниципальных образовательных организаций Брянской области</t>
  </si>
  <si>
    <t>52 0 12 S4850</t>
  </si>
  <si>
    <t xml:space="preserve">Мероприятия по проведению оздоровительной кампании детей </t>
  </si>
  <si>
    <t>52 0 32 S4790</t>
  </si>
  <si>
    <t>52 0 Е2 50970</t>
  </si>
  <si>
    <t>Дополнительное образвание детей</t>
  </si>
  <si>
    <t>Организации дополнительного образования</t>
  </si>
  <si>
    <t>52 0 12 80320</t>
  </si>
  <si>
    <t>Отдельные мероприятия по развитию спорта</t>
  </si>
  <si>
    <t>52 0 12 S7640</t>
  </si>
  <si>
    <t>Молодежная политика</t>
  </si>
  <si>
    <t>Мероприятия по работе с семьей, детьми и молодежью</t>
  </si>
  <si>
    <t>52 0 31 82360</t>
  </si>
  <si>
    <t>Другие вопросы в области образования</t>
  </si>
  <si>
    <t>52 0 11 80040</t>
  </si>
  <si>
    <t>Учреждения, обеспечивающие деятельность органов местного самоуправления и муниципальных учреждений</t>
  </si>
  <si>
    <t>52 0 12 80720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</si>
  <si>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</si>
  <si>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</si>
  <si>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обязательств</t>
  </si>
  <si>
    <t>320</t>
  </si>
  <si>
    <t>Культура, кинематография</t>
  </si>
  <si>
    <t>Культура</t>
  </si>
  <si>
    <t>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в сельской местности или поселках городского типа на территории Брянской области</t>
  </si>
  <si>
    <t>51 2 11 14210</t>
  </si>
  <si>
    <t>Библиотеки</t>
  </si>
  <si>
    <t>51 2 11 80450</t>
  </si>
  <si>
    <t>Дворцы и дома культуры, клубы, выставочные залы</t>
  </si>
  <si>
    <t>51 2 11 80480</t>
  </si>
  <si>
    <t>Мероприятия по развитию культуры</t>
  </si>
  <si>
    <t>51 2 11 82400</t>
  </si>
  <si>
    <t>Мероприятия по охране, сохранению и популяризации культурного наследия</t>
  </si>
  <si>
    <t>51 2 11 82410</t>
  </si>
  <si>
    <t xml:space="preserve"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 </t>
  </si>
  <si>
    <t>51 2 11 84260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</si>
  <si>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</si>
  <si>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51 2 11 L4670</t>
  </si>
  <si>
    <t xml:space="preserve">Поддержка отрасли культуры </t>
  </si>
  <si>
    <t>51 2 11 L5190</t>
  </si>
  <si>
    <t xml:space="preserve">Другие вопросы в области культуры, кинематографии </t>
  </si>
  <si>
    <t>Противодействие злоупотреблению наркотиками и их незаконному обороту</t>
  </si>
  <si>
    <t>51 3 11 81150</t>
  </si>
  <si>
    <t>Социальная политика</t>
  </si>
  <si>
    <t>10</t>
  </si>
  <si>
    <t>Пенсионное обеспечение</t>
  </si>
  <si>
    <t>Выплата муниципальных пенсий (доплат к государственным пенсиям)</t>
  </si>
  <si>
    <t xml:space="preserve">51 5 11 82450 </t>
  </si>
  <si>
    <t>Социальные выплаты гражданам, кроме публичных нормативных социальных выплат</t>
  </si>
  <si>
    <t>Социальное обеспечение населения</t>
  </si>
  <si>
    <t>Мероприятия  подпрограммы «Обеспечение жильем молодых семей» федеральной целевой программы «Жилище» на 2015 - 2020 годы за счет средств местного бюджета</t>
  </si>
  <si>
    <t>51 6 11 L4970</t>
  </si>
  <si>
    <t>Обеспечение сохранности жилых помещений, закрепленных за детьми-сиротами и детьми, оставшимися без попечения родителей</t>
  </si>
  <si>
    <t>52 0 21 16710</t>
  </si>
  <si>
    <t>Охрана семьи и детства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</si>
  <si>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</t>
  </si>
  <si>
    <t>51 5 12 R0820</t>
  </si>
  <si>
    <t>Компенсация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</si>
  <si>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52 0 12 14780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</si>
  <si>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родителям)</t>
  </si>
  <si>
    <t xml:space="preserve"> 52 0 21 16723</t>
  </si>
  <si>
    <t>Публичные нормативные социальные выплаты гражданам</t>
  </si>
  <si>
    <t>310</t>
  </si>
  <si>
    <t xml:space="preserve">Выплата единовременного пособия при всех формах устройства детей, лишенных родительского попечения, в семью </t>
  </si>
  <si>
    <t>52 0 22 52600</t>
  </si>
  <si>
    <t>Другие вопросы в области социальной политики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</si>
  <si>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(организация и осуществление деятельности по опеке и попечительству)</t>
  </si>
  <si>
    <t xml:space="preserve"> 52 0 21 16721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</si>
  <si>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(подготовка лиц, желающих принять на воспитание в свою семью ребенка, оставшегося без попечения родителей)</t>
  </si>
  <si>
    <t xml:space="preserve"> 52 0 21 16722</t>
  </si>
  <si>
    <t>Физическая культура и спорт</t>
  </si>
  <si>
    <t>Массовый спорт</t>
  </si>
  <si>
    <t>Мероприятия по развитию физической культуры и спорта</t>
  </si>
  <si>
    <t>51 4 11 82300</t>
  </si>
  <si>
    <t>Оказание поддержки спортивным сборным командам</t>
  </si>
  <si>
    <t>51 4 11 82310</t>
  </si>
  <si>
    <t>Реализация мероприятий по поэтапному внедрению Всероссийского физкультурно-спортивного комплекса «Готов к труду и обороне» (ГТО)</t>
  </si>
  <si>
    <t>51 4 11 82320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</si>
  <si>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обеспечению условий для развития на территории поселения физической культуры, школьного спорта и массового спорта, организации проведения официальных физкультурно-оздоровительных и спортивных мероприятий поселения</t>
  </si>
  <si>
    <t>51 4 11 84290</t>
  </si>
  <si>
    <t xml:space="preserve">Межбюджетные трансферты общего характера бюджетам бюджетной системы Российской Федерации 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</si>
  <si>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</si>
  <si>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</si>
  <si>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 xml:space="preserve">Выравнивание бюджетной обеспеченности поселений </t>
  </si>
  <si>
    <t>53 0 12 15840</t>
  </si>
  <si>
    <t xml:space="preserve">Дотации             </t>
  </si>
  <si>
    <t>510</t>
  </si>
  <si>
    <t>Иные дотации</t>
  </si>
  <si>
    <t>Поддержка мер по обеспечению сбалансированности  бюджетов поселений</t>
  </si>
  <si>
    <t>53 0 12 83020</t>
  </si>
  <si>
    <t>Дотации</t>
  </si>
  <si>
    <t>ВСЕГО РАСХОДОВ</t>
  </si>
  <si>
    <t>Бюджетные асигнования, утвержденные решением о бюджете</t>
  </si>
  <si>
    <t>Бюджетные асигнования, утвержденные сводной бюджетной росписью с учетом изменений</t>
  </si>
  <si>
    <t>Кассовое исполнение</t>
  </si>
  <si>
    <t>Процент исполнения к сводной бюджетной росписи с учетом изменений</t>
  </si>
  <si>
    <t xml:space="preserve">Отчет об исполнении расходов, предусмотренных приложением 8(с учетом измений, предусмотренных приложениями 8.1-8.5.) к Решению районного Совета народных депутатов "О бюджете муниципального образования "Клетнянский муниципальный район" на 2019 год и на плановый период 2019 и 2020 годов" "Распределение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и подгруппам видов на 2019 год и на плановый период 2020 и 2021 годов"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</si>
</sst>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9"/>
      <name val="Times New Roman"/>
      <family val="1"/>
      <charset val="204"/>
    </font>
    <font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center" vertical="top"/>
    </xf>
    <xf numFmtId="0" fontId="1" fillId="0" borderId="0" xfId="0" applyFont="1" applyFill="1" applyAlignment="1">
      <alignment horizontal="left" vertical="top"/>
    </xf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Fill="1"/>
    <xf numFmtId="0" fontId="2" fillId="0" borderId="0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vertical="top"/>
    </xf>
    <xf numFmtId="49" fontId="1" fillId="0" borderId="2" xfId="0" applyNumberFormat="1" applyFont="1" applyFill="1" applyBorder="1" applyAlignment="1">
      <alignment horizontal="center" vertical="top"/>
    </xf>
    <xf numFmtId="49" fontId="1" fillId="0" borderId="0" xfId="0" applyNumberFormat="1" applyFont="1" applyFill="1" applyAlignment="1">
      <alignment horizontal="center" vertical="top"/>
    </xf>
    <xf numFmtId="49" fontId="1" fillId="0" borderId="0" xfId="0" applyNumberFormat="1" applyFont="1" applyFill="1" applyAlignment="1">
      <alignment vertical="top"/>
    </xf>
    <xf numFmtId="0" fontId="1" fillId="0" borderId="3" xfId="0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center" wrapText="1"/>
    </xf>
    <xf numFmtId="49" fontId="2" fillId="0" borderId="0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7" fillId="0" borderId="1" xfId="0" applyNumberFormat="1" applyFont="1" applyFill="1" applyBorder="1" applyAlignment="1">
      <alignment horizontal="center" vertical="top" wrapText="1"/>
    </xf>
    <xf numFmtId="49" fontId="8" fillId="0" borderId="0" xfId="0" applyNumberFormat="1" applyFont="1" applyFill="1" applyAlignment="1">
      <alignment horizontal="center" vertical="top"/>
    </xf>
    <xf numFmtId="0" fontId="3" fillId="0" borderId="3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2" fillId="0" borderId="3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vertical="center"/>
    </xf>
    <xf numFmtId="4" fontId="3" fillId="0" borderId="1" xfId="0" applyNumberFormat="1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left" vertical="top" wrapText="1"/>
    </xf>
    <xf numFmtId="0" fontId="1" fillId="0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5"/>
  <sheetViews>
    <sheetView tabSelected="1" topLeftCell="A3" zoomScale="80" zoomScaleNormal="80" workbookViewId="0">
      <pane xSplit="9" ySplit="3" topLeftCell="J330" activePane="bottomRight" state="frozen"/>
      <selection activeCell="A3" sqref="A3"/>
      <selection pane="topRight" activeCell="AL3" sqref="AL3"/>
      <selection pane="bottomLeft" activeCell="A6" sqref="A6"/>
      <selection pane="bottomRight" activeCell="A3" sqref="A3:M3"/>
    </sheetView>
  </sheetViews>
  <sheetFormatPr defaultRowHeight="15" x14ac:dyDescent="0.25"/>
  <cols>
    <col min="1" max="1" width="25.85546875" style="1" customWidth="1"/>
    <col min="2" max="3" width="4" style="1" hidden="1" customWidth="1"/>
    <col min="4" max="4" width="3" style="1" hidden="1" customWidth="1"/>
    <col min="5" max="5" width="4.42578125" style="2" customWidth="1"/>
    <col min="6" max="6" width="3.5703125" style="2" customWidth="1"/>
    <col min="7" max="7" width="3.28515625" style="2" customWidth="1"/>
    <col min="8" max="8" width="13.42578125" style="1" customWidth="1"/>
    <col min="9" max="9" width="5.140625" style="1" customWidth="1"/>
    <col min="10" max="12" width="15.42578125" style="1" customWidth="1"/>
    <col min="13" max="13" width="8.85546875" style="1" customWidth="1"/>
    <col min="14" max="136" width="9.140625" style="1"/>
    <col min="137" max="137" width="1.42578125" style="1" customWidth="1"/>
    <col min="138" max="138" width="59.5703125" style="1" customWidth="1"/>
    <col min="139" max="139" width="9.140625" style="1" customWidth="1"/>
    <col min="140" max="141" width="3.85546875" style="1" customWidth="1"/>
    <col min="142" max="142" width="10.5703125" style="1" customWidth="1"/>
    <col min="143" max="143" width="3.85546875" style="1" customWidth="1"/>
    <col min="144" max="146" width="14.42578125" style="1" customWidth="1"/>
    <col min="147" max="147" width="4.140625" style="1" customWidth="1"/>
    <col min="148" max="148" width="15" style="1" customWidth="1"/>
    <col min="149" max="150" width="9.140625" style="1" customWidth="1"/>
    <col min="151" max="151" width="11.5703125" style="1" customWidth="1"/>
    <col min="152" max="152" width="18.140625" style="1" customWidth="1"/>
    <col min="153" max="153" width="13.140625" style="1" customWidth="1"/>
    <col min="154" max="154" width="12.28515625" style="1" customWidth="1"/>
    <col min="155" max="392" width="9.140625" style="1"/>
    <col min="393" max="393" width="1.42578125" style="1" customWidth="1"/>
    <col min="394" max="394" width="59.5703125" style="1" customWidth="1"/>
    <col min="395" max="395" width="9.140625" style="1" customWidth="1"/>
    <col min="396" max="397" width="3.85546875" style="1" customWidth="1"/>
    <col min="398" max="398" width="10.5703125" style="1" customWidth="1"/>
    <col min="399" max="399" width="3.85546875" style="1" customWidth="1"/>
    <col min="400" max="402" width="14.42578125" style="1" customWidth="1"/>
    <col min="403" max="403" width="4.140625" style="1" customWidth="1"/>
    <col min="404" max="404" width="15" style="1" customWidth="1"/>
    <col min="405" max="406" width="9.140625" style="1" customWidth="1"/>
    <col min="407" max="407" width="11.5703125" style="1" customWidth="1"/>
    <col min="408" max="408" width="18.140625" style="1" customWidth="1"/>
    <col min="409" max="409" width="13.140625" style="1" customWidth="1"/>
    <col min="410" max="410" width="12.28515625" style="1" customWidth="1"/>
    <col min="411" max="648" width="9.140625" style="1"/>
    <col min="649" max="649" width="1.42578125" style="1" customWidth="1"/>
    <col min="650" max="650" width="59.5703125" style="1" customWidth="1"/>
    <col min="651" max="651" width="9.140625" style="1" customWidth="1"/>
    <col min="652" max="653" width="3.85546875" style="1" customWidth="1"/>
    <col min="654" max="654" width="10.5703125" style="1" customWidth="1"/>
    <col min="655" max="655" width="3.85546875" style="1" customWidth="1"/>
    <col min="656" max="658" width="14.42578125" style="1" customWidth="1"/>
    <col min="659" max="659" width="4.140625" style="1" customWidth="1"/>
    <col min="660" max="660" width="15" style="1" customWidth="1"/>
    <col min="661" max="662" width="9.140625" style="1" customWidth="1"/>
    <col min="663" max="663" width="11.5703125" style="1" customWidth="1"/>
    <col min="664" max="664" width="18.140625" style="1" customWidth="1"/>
    <col min="665" max="665" width="13.140625" style="1" customWidth="1"/>
    <col min="666" max="666" width="12.28515625" style="1" customWidth="1"/>
    <col min="667" max="904" width="9.140625" style="1"/>
    <col min="905" max="905" width="1.42578125" style="1" customWidth="1"/>
    <col min="906" max="906" width="59.5703125" style="1" customWidth="1"/>
    <col min="907" max="907" width="9.140625" style="1" customWidth="1"/>
    <col min="908" max="909" width="3.85546875" style="1" customWidth="1"/>
    <col min="910" max="910" width="10.5703125" style="1" customWidth="1"/>
    <col min="911" max="911" width="3.85546875" style="1" customWidth="1"/>
    <col min="912" max="914" width="14.42578125" style="1" customWidth="1"/>
    <col min="915" max="915" width="4.140625" style="1" customWidth="1"/>
    <col min="916" max="916" width="15" style="1" customWidth="1"/>
    <col min="917" max="918" width="9.140625" style="1" customWidth="1"/>
    <col min="919" max="919" width="11.5703125" style="1" customWidth="1"/>
    <col min="920" max="920" width="18.140625" style="1" customWidth="1"/>
    <col min="921" max="921" width="13.140625" style="1" customWidth="1"/>
    <col min="922" max="922" width="12.28515625" style="1" customWidth="1"/>
    <col min="923" max="1160" width="9.140625" style="1"/>
    <col min="1161" max="1161" width="1.42578125" style="1" customWidth="1"/>
    <col min="1162" max="1162" width="59.5703125" style="1" customWidth="1"/>
    <col min="1163" max="1163" width="9.140625" style="1" customWidth="1"/>
    <col min="1164" max="1165" width="3.85546875" style="1" customWidth="1"/>
    <col min="1166" max="1166" width="10.5703125" style="1" customWidth="1"/>
    <col min="1167" max="1167" width="3.85546875" style="1" customWidth="1"/>
    <col min="1168" max="1170" width="14.42578125" style="1" customWidth="1"/>
    <col min="1171" max="1171" width="4.140625" style="1" customWidth="1"/>
    <col min="1172" max="1172" width="15" style="1" customWidth="1"/>
    <col min="1173" max="1174" width="9.140625" style="1" customWidth="1"/>
    <col min="1175" max="1175" width="11.5703125" style="1" customWidth="1"/>
    <col min="1176" max="1176" width="18.140625" style="1" customWidth="1"/>
    <col min="1177" max="1177" width="13.140625" style="1" customWidth="1"/>
    <col min="1178" max="1178" width="12.28515625" style="1" customWidth="1"/>
    <col min="1179" max="1416" width="9.140625" style="1"/>
    <col min="1417" max="1417" width="1.42578125" style="1" customWidth="1"/>
    <col min="1418" max="1418" width="59.5703125" style="1" customWidth="1"/>
    <col min="1419" max="1419" width="9.140625" style="1" customWidth="1"/>
    <col min="1420" max="1421" width="3.85546875" style="1" customWidth="1"/>
    <col min="1422" max="1422" width="10.5703125" style="1" customWidth="1"/>
    <col min="1423" max="1423" width="3.85546875" style="1" customWidth="1"/>
    <col min="1424" max="1426" width="14.42578125" style="1" customWidth="1"/>
    <col min="1427" max="1427" width="4.140625" style="1" customWidth="1"/>
    <col min="1428" max="1428" width="15" style="1" customWidth="1"/>
    <col min="1429" max="1430" width="9.140625" style="1" customWidth="1"/>
    <col min="1431" max="1431" width="11.5703125" style="1" customWidth="1"/>
    <col min="1432" max="1432" width="18.140625" style="1" customWidth="1"/>
    <col min="1433" max="1433" width="13.140625" style="1" customWidth="1"/>
    <col min="1434" max="1434" width="12.28515625" style="1" customWidth="1"/>
    <col min="1435" max="1672" width="9.140625" style="1"/>
    <col min="1673" max="1673" width="1.42578125" style="1" customWidth="1"/>
    <col min="1674" max="1674" width="59.5703125" style="1" customWidth="1"/>
    <col min="1675" max="1675" width="9.140625" style="1" customWidth="1"/>
    <col min="1676" max="1677" width="3.85546875" style="1" customWidth="1"/>
    <col min="1678" max="1678" width="10.5703125" style="1" customWidth="1"/>
    <col min="1679" max="1679" width="3.85546875" style="1" customWidth="1"/>
    <col min="1680" max="1682" width="14.42578125" style="1" customWidth="1"/>
    <col min="1683" max="1683" width="4.140625" style="1" customWidth="1"/>
    <col min="1684" max="1684" width="15" style="1" customWidth="1"/>
    <col min="1685" max="1686" width="9.140625" style="1" customWidth="1"/>
    <col min="1687" max="1687" width="11.5703125" style="1" customWidth="1"/>
    <col min="1688" max="1688" width="18.140625" style="1" customWidth="1"/>
    <col min="1689" max="1689" width="13.140625" style="1" customWidth="1"/>
    <col min="1690" max="1690" width="12.28515625" style="1" customWidth="1"/>
    <col min="1691" max="1928" width="9.140625" style="1"/>
    <col min="1929" max="1929" width="1.42578125" style="1" customWidth="1"/>
    <col min="1930" max="1930" width="59.5703125" style="1" customWidth="1"/>
    <col min="1931" max="1931" width="9.140625" style="1" customWidth="1"/>
    <col min="1932" max="1933" width="3.85546875" style="1" customWidth="1"/>
    <col min="1934" max="1934" width="10.5703125" style="1" customWidth="1"/>
    <col min="1935" max="1935" width="3.85546875" style="1" customWidth="1"/>
    <col min="1936" max="1938" width="14.42578125" style="1" customWidth="1"/>
    <col min="1939" max="1939" width="4.140625" style="1" customWidth="1"/>
    <col min="1940" max="1940" width="15" style="1" customWidth="1"/>
    <col min="1941" max="1942" width="9.140625" style="1" customWidth="1"/>
    <col min="1943" max="1943" width="11.5703125" style="1" customWidth="1"/>
    <col min="1944" max="1944" width="18.140625" style="1" customWidth="1"/>
    <col min="1945" max="1945" width="13.140625" style="1" customWidth="1"/>
    <col min="1946" max="1946" width="12.28515625" style="1" customWidth="1"/>
    <col min="1947" max="2184" width="9.140625" style="1"/>
    <col min="2185" max="2185" width="1.42578125" style="1" customWidth="1"/>
    <col min="2186" max="2186" width="59.5703125" style="1" customWidth="1"/>
    <col min="2187" max="2187" width="9.140625" style="1" customWidth="1"/>
    <col min="2188" max="2189" width="3.85546875" style="1" customWidth="1"/>
    <col min="2190" max="2190" width="10.5703125" style="1" customWidth="1"/>
    <col min="2191" max="2191" width="3.85546875" style="1" customWidth="1"/>
    <col min="2192" max="2194" width="14.42578125" style="1" customWidth="1"/>
    <col min="2195" max="2195" width="4.140625" style="1" customWidth="1"/>
    <col min="2196" max="2196" width="15" style="1" customWidth="1"/>
    <col min="2197" max="2198" width="9.140625" style="1" customWidth="1"/>
    <col min="2199" max="2199" width="11.5703125" style="1" customWidth="1"/>
    <col min="2200" max="2200" width="18.140625" style="1" customWidth="1"/>
    <col min="2201" max="2201" width="13.140625" style="1" customWidth="1"/>
    <col min="2202" max="2202" width="12.28515625" style="1" customWidth="1"/>
    <col min="2203" max="2440" width="9.140625" style="1"/>
    <col min="2441" max="2441" width="1.42578125" style="1" customWidth="1"/>
    <col min="2442" max="2442" width="59.5703125" style="1" customWidth="1"/>
    <col min="2443" max="2443" width="9.140625" style="1" customWidth="1"/>
    <col min="2444" max="2445" width="3.85546875" style="1" customWidth="1"/>
    <col min="2446" max="2446" width="10.5703125" style="1" customWidth="1"/>
    <col min="2447" max="2447" width="3.85546875" style="1" customWidth="1"/>
    <col min="2448" max="2450" width="14.42578125" style="1" customWidth="1"/>
    <col min="2451" max="2451" width="4.140625" style="1" customWidth="1"/>
    <col min="2452" max="2452" width="15" style="1" customWidth="1"/>
    <col min="2453" max="2454" width="9.140625" style="1" customWidth="1"/>
    <col min="2455" max="2455" width="11.5703125" style="1" customWidth="1"/>
    <col min="2456" max="2456" width="18.140625" style="1" customWidth="1"/>
    <col min="2457" max="2457" width="13.140625" style="1" customWidth="1"/>
    <col min="2458" max="2458" width="12.28515625" style="1" customWidth="1"/>
    <col min="2459" max="2696" width="9.140625" style="1"/>
    <col min="2697" max="2697" width="1.42578125" style="1" customWidth="1"/>
    <col min="2698" max="2698" width="59.5703125" style="1" customWidth="1"/>
    <col min="2699" max="2699" width="9.140625" style="1" customWidth="1"/>
    <col min="2700" max="2701" width="3.85546875" style="1" customWidth="1"/>
    <col min="2702" max="2702" width="10.5703125" style="1" customWidth="1"/>
    <col min="2703" max="2703" width="3.85546875" style="1" customWidth="1"/>
    <col min="2704" max="2706" width="14.42578125" style="1" customWidth="1"/>
    <col min="2707" max="2707" width="4.140625" style="1" customWidth="1"/>
    <col min="2708" max="2708" width="15" style="1" customWidth="1"/>
    <col min="2709" max="2710" width="9.140625" style="1" customWidth="1"/>
    <col min="2711" max="2711" width="11.5703125" style="1" customWidth="1"/>
    <col min="2712" max="2712" width="18.140625" style="1" customWidth="1"/>
    <col min="2713" max="2713" width="13.140625" style="1" customWidth="1"/>
    <col min="2714" max="2714" width="12.28515625" style="1" customWidth="1"/>
    <col min="2715" max="2952" width="9.140625" style="1"/>
    <col min="2953" max="2953" width="1.42578125" style="1" customWidth="1"/>
    <col min="2954" max="2954" width="59.5703125" style="1" customWidth="1"/>
    <col min="2955" max="2955" width="9.140625" style="1" customWidth="1"/>
    <col min="2956" max="2957" width="3.85546875" style="1" customWidth="1"/>
    <col min="2958" max="2958" width="10.5703125" style="1" customWidth="1"/>
    <col min="2959" max="2959" width="3.85546875" style="1" customWidth="1"/>
    <col min="2960" max="2962" width="14.42578125" style="1" customWidth="1"/>
    <col min="2963" max="2963" width="4.140625" style="1" customWidth="1"/>
    <col min="2964" max="2964" width="15" style="1" customWidth="1"/>
    <col min="2965" max="2966" width="9.140625" style="1" customWidth="1"/>
    <col min="2967" max="2967" width="11.5703125" style="1" customWidth="1"/>
    <col min="2968" max="2968" width="18.140625" style="1" customWidth="1"/>
    <col min="2969" max="2969" width="13.140625" style="1" customWidth="1"/>
    <col min="2970" max="2970" width="12.28515625" style="1" customWidth="1"/>
    <col min="2971" max="3208" width="9.140625" style="1"/>
    <col min="3209" max="3209" width="1.42578125" style="1" customWidth="1"/>
    <col min="3210" max="3210" width="59.5703125" style="1" customWidth="1"/>
    <col min="3211" max="3211" width="9.140625" style="1" customWidth="1"/>
    <col min="3212" max="3213" width="3.85546875" style="1" customWidth="1"/>
    <col min="3214" max="3214" width="10.5703125" style="1" customWidth="1"/>
    <col min="3215" max="3215" width="3.85546875" style="1" customWidth="1"/>
    <col min="3216" max="3218" width="14.42578125" style="1" customWidth="1"/>
    <col min="3219" max="3219" width="4.140625" style="1" customWidth="1"/>
    <col min="3220" max="3220" width="15" style="1" customWidth="1"/>
    <col min="3221" max="3222" width="9.140625" style="1" customWidth="1"/>
    <col min="3223" max="3223" width="11.5703125" style="1" customWidth="1"/>
    <col min="3224" max="3224" width="18.140625" style="1" customWidth="1"/>
    <col min="3225" max="3225" width="13.140625" style="1" customWidth="1"/>
    <col min="3226" max="3226" width="12.28515625" style="1" customWidth="1"/>
    <col min="3227" max="3464" width="9.140625" style="1"/>
    <col min="3465" max="3465" width="1.42578125" style="1" customWidth="1"/>
    <col min="3466" max="3466" width="59.5703125" style="1" customWidth="1"/>
    <col min="3467" max="3467" width="9.140625" style="1" customWidth="1"/>
    <col min="3468" max="3469" width="3.85546875" style="1" customWidth="1"/>
    <col min="3470" max="3470" width="10.5703125" style="1" customWidth="1"/>
    <col min="3471" max="3471" width="3.85546875" style="1" customWidth="1"/>
    <col min="3472" max="3474" width="14.42578125" style="1" customWidth="1"/>
    <col min="3475" max="3475" width="4.140625" style="1" customWidth="1"/>
    <col min="3476" max="3476" width="15" style="1" customWidth="1"/>
    <col min="3477" max="3478" width="9.140625" style="1" customWidth="1"/>
    <col min="3479" max="3479" width="11.5703125" style="1" customWidth="1"/>
    <col min="3480" max="3480" width="18.140625" style="1" customWidth="1"/>
    <col min="3481" max="3481" width="13.140625" style="1" customWidth="1"/>
    <col min="3482" max="3482" width="12.28515625" style="1" customWidth="1"/>
    <col min="3483" max="3720" width="9.140625" style="1"/>
    <col min="3721" max="3721" width="1.42578125" style="1" customWidth="1"/>
    <col min="3722" max="3722" width="59.5703125" style="1" customWidth="1"/>
    <col min="3723" max="3723" width="9.140625" style="1" customWidth="1"/>
    <col min="3724" max="3725" width="3.85546875" style="1" customWidth="1"/>
    <col min="3726" max="3726" width="10.5703125" style="1" customWidth="1"/>
    <col min="3727" max="3727" width="3.85546875" style="1" customWidth="1"/>
    <col min="3728" max="3730" width="14.42578125" style="1" customWidth="1"/>
    <col min="3731" max="3731" width="4.140625" style="1" customWidth="1"/>
    <col min="3732" max="3732" width="15" style="1" customWidth="1"/>
    <col min="3733" max="3734" width="9.140625" style="1" customWidth="1"/>
    <col min="3735" max="3735" width="11.5703125" style="1" customWidth="1"/>
    <col min="3736" max="3736" width="18.140625" style="1" customWidth="1"/>
    <col min="3737" max="3737" width="13.140625" style="1" customWidth="1"/>
    <col min="3738" max="3738" width="12.28515625" style="1" customWidth="1"/>
    <col min="3739" max="3976" width="9.140625" style="1"/>
    <col min="3977" max="3977" width="1.42578125" style="1" customWidth="1"/>
    <col min="3978" max="3978" width="59.5703125" style="1" customWidth="1"/>
    <col min="3979" max="3979" width="9.140625" style="1" customWidth="1"/>
    <col min="3980" max="3981" width="3.85546875" style="1" customWidth="1"/>
    <col min="3982" max="3982" width="10.5703125" style="1" customWidth="1"/>
    <col min="3983" max="3983" width="3.85546875" style="1" customWidth="1"/>
    <col min="3984" max="3986" width="14.42578125" style="1" customWidth="1"/>
    <col min="3987" max="3987" width="4.140625" style="1" customWidth="1"/>
    <col min="3988" max="3988" width="15" style="1" customWidth="1"/>
    <col min="3989" max="3990" width="9.140625" style="1" customWidth="1"/>
    <col min="3991" max="3991" width="11.5703125" style="1" customWidth="1"/>
    <col min="3992" max="3992" width="18.140625" style="1" customWidth="1"/>
    <col min="3993" max="3993" width="13.140625" style="1" customWidth="1"/>
    <col min="3994" max="3994" width="12.28515625" style="1" customWidth="1"/>
    <col min="3995" max="4232" width="9.140625" style="1"/>
    <col min="4233" max="4233" width="1.42578125" style="1" customWidth="1"/>
    <col min="4234" max="4234" width="59.5703125" style="1" customWidth="1"/>
    <col min="4235" max="4235" width="9.140625" style="1" customWidth="1"/>
    <col min="4236" max="4237" width="3.85546875" style="1" customWidth="1"/>
    <col min="4238" max="4238" width="10.5703125" style="1" customWidth="1"/>
    <col min="4239" max="4239" width="3.85546875" style="1" customWidth="1"/>
    <col min="4240" max="4242" width="14.42578125" style="1" customWidth="1"/>
    <col min="4243" max="4243" width="4.140625" style="1" customWidth="1"/>
    <col min="4244" max="4244" width="15" style="1" customWidth="1"/>
    <col min="4245" max="4246" width="9.140625" style="1" customWidth="1"/>
    <col min="4247" max="4247" width="11.5703125" style="1" customWidth="1"/>
    <col min="4248" max="4248" width="18.140625" style="1" customWidth="1"/>
    <col min="4249" max="4249" width="13.140625" style="1" customWidth="1"/>
    <col min="4250" max="4250" width="12.28515625" style="1" customWidth="1"/>
    <col min="4251" max="4488" width="9.140625" style="1"/>
    <col min="4489" max="4489" width="1.42578125" style="1" customWidth="1"/>
    <col min="4490" max="4490" width="59.5703125" style="1" customWidth="1"/>
    <col min="4491" max="4491" width="9.140625" style="1" customWidth="1"/>
    <col min="4492" max="4493" width="3.85546875" style="1" customWidth="1"/>
    <col min="4494" max="4494" width="10.5703125" style="1" customWidth="1"/>
    <col min="4495" max="4495" width="3.85546875" style="1" customWidth="1"/>
    <col min="4496" max="4498" width="14.42578125" style="1" customWidth="1"/>
    <col min="4499" max="4499" width="4.140625" style="1" customWidth="1"/>
    <col min="4500" max="4500" width="15" style="1" customWidth="1"/>
    <col min="4501" max="4502" width="9.140625" style="1" customWidth="1"/>
    <col min="4503" max="4503" width="11.5703125" style="1" customWidth="1"/>
    <col min="4504" max="4504" width="18.140625" style="1" customWidth="1"/>
    <col min="4505" max="4505" width="13.140625" style="1" customWidth="1"/>
    <col min="4506" max="4506" width="12.28515625" style="1" customWidth="1"/>
    <col min="4507" max="4744" width="9.140625" style="1"/>
    <col min="4745" max="4745" width="1.42578125" style="1" customWidth="1"/>
    <col min="4746" max="4746" width="59.5703125" style="1" customWidth="1"/>
    <col min="4747" max="4747" width="9.140625" style="1" customWidth="1"/>
    <col min="4748" max="4749" width="3.85546875" style="1" customWidth="1"/>
    <col min="4750" max="4750" width="10.5703125" style="1" customWidth="1"/>
    <col min="4751" max="4751" width="3.85546875" style="1" customWidth="1"/>
    <col min="4752" max="4754" width="14.42578125" style="1" customWidth="1"/>
    <col min="4755" max="4755" width="4.140625" style="1" customWidth="1"/>
    <col min="4756" max="4756" width="15" style="1" customWidth="1"/>
    <col min="4757" max="4758" width="9.140625" style="1" customWidth="1"/>
    <col min="4759" max="4759" width="11.5703125" style="1" customWidth="1"/>
    <col min="4760" max="4760" width="18.140625" style="1" customWidth="1"/>
    <col min="4761" max="4761" width="13.140625" style="1" customWidth="1"/>
    <col min="4762" max="4762" width="12.28515625" style="1" customWidth="1"/>
    <col min="4763" max="5000" width="9.140625" style="1"/>
    <col min="5001" max="5001" width="1.42578125" style="1" customWidth="1"/>
    <col min="5002" max="5002" width="59.5703125" style="1" customWidth="1"/>
    <col min="5003" max="5003" width="9.140625" style="1" customWidth="1"/>
    <col min="5004" max="5005" width="3.85546875" style="1" customWidth="1"/>
    <col min="5006" max="5006" width="10.5703125" style="1" customWidth="1"/>
    <col min="5007" max="5007" width="3.85546875" style="1" customWidth="1"/>
    <col min="5008" max="5010" width="14.42578125" style="1" customWidth="1"/>
    <col min="5011" max="5011" width="4.140625" style="1" customWidth="1"/>
    <col min="5012" max="5012" width="15" style="1" customWidth="1"/>
    <col min="5013" max="5014" width="9.140625" style="1" customWidth="1"/>
    <col min="5015" max="5015" width="11.5703125" style="1" customWidth="1"/>
    <col min="5016" max="5016" width="18.140625" style="1" customWidth="1"/>
    <col min="5017" max="5017" width="13.140625" style="1" customWidth="1"/>
    <col min="5018" max="5018" width="12.28515625" style="1" customWidth="1"/>
    <col min="5019" max="5256" width="9.140625" style="1"/>
    <col min="5257" max="5257" width="1.42578125" style="1" customWidth="1"/>
    <col min="5258" max="5258" width="59.5703125" style="1" customWidth="1"/>
    <col min="5259" max="5259" width="9.140625" style="1" customWidth="1"/>
    <col min="5260" max="5261" width="3.85546875" style="1" customWidth="1"/>
    <col min="5262" max="5262" width="10.5703125" style="1" customWidth="1"/>
    <col min="5263" max="5263" width="3.85546875" style="1" customWidth="1"/>
    <col min="5264" max="5266" width="14.42578125" style="1" customWidth="1"/>
    <col min="5267" max="5267" width="4.140625" style="1" customWidth="1"/>
    <col min="5268" max="5268" width="15" style="1" customWidth="1"/>
    <col min="5269" max="5270" width="9.140625" style="1" customWidth="1"/>
    <col min="5271" max="5271" width="11.5703125" style="1" customWidth="1"/>
    <col min="5272" max="5272" width="18.140625" style="1" customWidth="1"/>
    <col min="5273" max="5273" width="13.140625" style="1" customWidth="1"/>
    <col min="5274" max="5274" width="12.28515625" style="1" customWidth="1"/>
    <col min="5275" max="5512" width="9.140625" style="1"/>
    <col min="5513" max="5513" width="1.42578125" style="1" customWidth="1"/>
    <col min="5514" max="5514" width="59.5703125" style="1" customWidth="1"/>
    <col min="5515" max="5515" width="9.140625" style="1" customWidth="1"/>
    <col min="5516" max="5517" width="3.85546875" style="1" customWidth="1"/>
    <col min="5518" max="5518" width="10.5703125" style="1" customWidth="1"/>
    <col min="5519" max="5519" width="3.85546875" style="1" customWidth="1"/>
    <col min="5520" max="5522" width="14.42578125" style="1" customWidth="1"/>
    <col min="5523" max="5523" width="4.140625" style="1" customWidth="1"/>
    <col min="5524" max="5524" width="15" style="1" customWidth="1"/>
    <col min="5525" max="5526" width="9.140625" style="1" customWidth="1"/>
    <col min="5527" max="5527" width="11.5703125" style="1" customWidth="1"/>
    <col min="5528" max="5528" width="18.140625" style="1" customWidth="1"/>
    <col min="5529" max="5529" width="13.140625" style="1" customWidth="1"/>
    <col min="5530" max="5530" width="12.28515625" style="1" customWidth="1"/>
    <col min="5531" max="5768" width="9.140625" style="1"/>
    <col min="5769" max="5769" width="1.42578125" style="1" customWidth="1"/>
    <col min="5770" max="5770" width="59.5703125" style="1" customWidth="1"/>
    <col min="5771" max="5771" width="9.140625" style="1" customWidth="1"/>
    <col min="5772" max="5773" width="3.85546875" style="1" customWidth="1"/>
    <col min="5774" max="5774" width="10.5703125" style="1" customWidth="1"/>
    <col min="5775" max="5775" width="3.85546875" style="1" customWidth="1"/>
    <col min="5776" max="5778" width="14.42578125" style="1" customWidth="1"/>
    <col min="5779" max="5779" width="4.140625" style="1" customWidth="1"/>
    <col min="5780" max="5780" width="15" style="1" customWidth="1"/>
    <col min="5781" max="5782" width="9.140625" style="1" customWidth="1"/>
    <col min="5783" max="5783" width="11.5703125" style="1" customWidth="1"/>
    <col min="5784" max="5784" width="18.140625" style="1" customWidth="1"/>
    <col min="5785" max="5785" width="13.140625" style="1" customWidth="1"/>
    <col min="5786" max="5786" width="12.28515625" style="1" customWidth="1"/>
    <col min="5787" max="6024" width="9.140625" style="1"/>
    <col min="6025" max="6025" width="1.42578125" style="1" customWidth="1"/>
    <col min="6026" max="6026" width="59.5703125" style="1" customWidth="1"/>
    <col min="6027" max="6027" width="9.140625" style="1" customWidth="1"/>
    <col min="6028" max="6029" width="3.85546875" style="1" customWidth="1"/>
    <col min="6030" max="6030" width="10.5703125" style="1" customWidth="1"/>
    <col min="6031" max="6031" width="3.85546875" style="1" customWidth="1"/>
    <col min="6032" max="6034" width="14.42578125" style="1" customWidth="1"/>
    <col min="6035" max="6035" width="4.140625" style="1" customWidth="1"/>
    <col min="6036" max="6036" width="15" style="1" customWidth="1"/>
    <col min="6037" max="6038" width="9.140625" style="1" customWidth="1"/>
    <col min="6039" max="6039" width="11.5703125" style="1" customWidth="1"/>
    <col min="6040" max="6040" width="18.140625" style="1" customWidth="1"/>
    <col min="6041" max="6041" width="13.140625" style="1" customWidth="1"/>
    <col min="6042" max="6042" width="12.28515625" style="1" customWidth="1"/>
    <col min="6043" max="6280" width="9.140625" style="1"/>
    <col min="6281" max="6281" width="1.42578125" style="1" customWidth="1"/>
    <col min="6282" max="6282" width="59.5703125" style="1" customWidth="1"/>
    <col min="6283" max="6283" width="9.140625" style="1" customWidth="1"/>
    <col min="6284" max="6285" width="3.85546875" style="1" customWidth="1"/>
    <col min="6286" max="6286" width="10.5703125" style="1" customWidth="1"/>
    <col min="6287" max="6287" width="3.85546875" style="1" customWidth="1"/>
    <col min="6288" max="6290" width="14.42578125" style="1" customWidth="1"/>
    <col min="6291" max="6291" width="4.140625" style="1" customWidth="1"/>
    <col min="6292" max="6292" width="15" style="1" customWidth="1"/>
    <col min="6293" max="6294" width="9.140625" style="1" customWidth="1"/>
    <col min="6295" max="6295" width="11.5703125" style="1" customWidth="1"/>
    <col min="6296" max="6296" width="18.140625" style="1" customWidth="1"/>
    <col min="6297" max="6297" width="13.140625" style="1" customWidth="1"/>
    <col min="6298" max="6298" width="12.28515625" style="1" customWidth="1"/>
    <col min="6299" max="6536" width="9.140625" style="1"/>
    <col min="6537" max="6537" width="1.42578125" style="1" customWidth="1"/>
    <col min="6538" max="6538" width="59.5703125" style="1" customWidth="1"/>
    <col min="6539" max="6539" width="9.140625" style="1" customWidth="1"/>
    <col min="6540" max="6541" width="3.85546875" style="1" customWidth="1"/>
    <col min="6542" max="6542" width="10.5703125" style="1" customWidth="1"/>
    <col min="6543" max="6543" width="3.85546875" style="1" customWidth="1"/>
    <col min="6544" max="6546" width="14.42578125" style="1" customWidth="1"/>
    <col min="6547" max="6547" width="4.140625" style="1" customWidth="1"/>
    <col min="6548" max="6548" width="15" style="1" customWidth="1"/>
    <col min="6549" max="6550" width="9.140625" style="1" customWidth="1"/>
    <col min="6551" max="6551" width="11.5703125" style="1" customWidth="1"/>
    <col min="6552" max="6552" width="18.140625" style="1" customWidth="1"/>
    <col min="6553" max="6553" width="13.140625" style="1" customWidth="1"/>
    <col min="6554" max="6554" width="12.28515625" style="1" customWidth="1"/>
    <col min="6555" max="6792" width="9.140625" style="1"/>
    <col min="6793" max="6793" width="1.42578125" style="1" customWidth="1"/>
    <col min="6794" max="6794" width="59.5703125" style="1" customWidth="1"/>
    <col min="6795" max="6795" width="9.140625" style="1" customWidth="1"/>
    <col min="6796" max="6797" width="3.85546875" style="1" customWidth="1"/>
    <col min="6798" max="6798" width="10.5703125" style="1" customWidth="1"/>
    <col min="6799" max="6799" width="3.85546875" style="1" customWidth="1"/>
    <col min="6800" max="6802" width="14.42578125" style="1" customWidth="1"/>
    <col min="6803" max="6803" width="4.140625" style="1" customWidth="1"/>
    <col min="6804" max="6804" width="15" style="1" customWidth="1"/>
    <col min="6805" max="6806" width="9.140625" style="1" customWidth="1"/>
    <col min="6807" max="6807" width="11.5703125" style="1" customWidth="1"/>
    <col min="6808" max="6808" width="18.140625" style="1" customWidth="1"/>
    <col min="6809" max="6809" width="13.140625" style="1" customWidth="1"/>
    <col min="6810" max="6810" width="12.28515625" style="1" customWidth="1"/>
    <col min="6811" max="7048" width="9.140625" style="1"/>
    <col min="7049" max="7049" width="1.42578125" style="1" customWidth="1"/>
    <col min="7050" max="7050" width="59.5703125" style="1" customWidth="1"/>
    <col min="7051" max="7051" width="9.140625" style="1" customWidth="1"/>
    <col min="7052" max="7053" width="3.85546875" style="1" customWidth="1"/>
    <col min="7054" max="7054" width="10.5703125" style="1" customWidth="1"/>
    <col min="7055" max="7055" width="3.85546875" style="1" customWidth="1"/>
    <col min="7056" max="7058" width="14.42578125" style="1" customWidth="1"/>
    <col min="7059" max="7059" width="4.140625" style="1" customWidth="1"/>
    <col min="7060" max="7060" width="15" style="1" customWidth="1"/>
    <col min="7061" max="7062" width="9.140625" style="1" customWidth="1"/>
    <col min="7063" max="7063" width="11.5703125" style="1" customWidth="1"/>
    <col min="7064" max="7064" width="18.140625" style="1" customWidth="1"/>
    <col min="7065" max="7065" width="13.140625" style="1" customWidth="1"/>
    <col min="7066" max="7066" width="12.28515625" style="1" customWidth="1"/>
    <col min="7067" max="7304" width="9.140625" style="1"/>
    <col min="7305" max="7305" width="1.42578125" style="1" customWidth="1"/>
    <col min="7306" max="7306" width="59.5703125" style="1" customWidth="1"/>
    <col min="7307" max="7307" width="9.140625" style="1" customWidth="1"/>
    <col min="7308" max="7309" width="3.85546875" style="1" customWidth="1"/>
    <col min="7310" max="7310" width="10.5703125" style="1" customWidth="1"/>
    <col min="7311" max="7311" width="3.85546875" style="1" customWidth="1"/>
    <col min="7312" max="7314" width="14.42578125" style="1" customWidth="1"/>
    <col min="7315" max="7315" width="4.140625" style="1" customWidth="1"/>
    <col min="7316" max="7316" width="15" style="1" customWidth="1"/>
    <col min="7317" max="7318" width="9.140625" style="1" customWidth="1"/>
    <col min="7319" max="7319" width="11.5703125" style="1" customWidth="1"/>
    <col min="7320" max="7320" width="18.140625" style="1" customWidth="1"/>
    <col min="7321" max="7321" width="13.140625" style="1" customWidth="1"/>
    <col min="7322" max="7322" width="12.28515625" style="1" customWidth="1"/>
    <col min="7323" max="7560" width="9.140625" style="1"/>
    <col min="7561" max="7561" width="1.42578125" style="1" customWidth="1"/>
    <col min="7562" max="7562" width="59.5703125" style="1" customWidth="1"/>
    <col min="7563" max="7563" width="9.140625" style="1" customWidth="1"/>
    <col min="7564" max="7565" width="3.85546875" style="1" customWidth="1"/>
    <col min="7566" max="7566" width="10.5703125" style="1" customWidth="1"/>
    <col min="7567" max="7567" width="3.85546875" style="1" customWidth="1"/>
    <col min="7568" max="7570" width="14.42578125" style="1" customWidth="1"/>
    <col min="7571" max="7571" width="4.140625" style="1" customWidth="1"/>
    <col min="7572" max="7572" width="15" style="1" customWidth="1"/>
    <col min="7573" max="7574" width="9.140625" style="1" customWidth="1"/>
    <col min="7575" max="7575" width="11.5703125" style="1" customWidth="1"/>
    <col min="7576" max="7576" width="18.140625" style="1" customWidth="1"/>
    <col min="7577" max="7577" width="13.140625" style="1" customWidth="1"/>
    <col min="7578" max="7578" width="12.28515625" style="1" customWidth="1"/>
    <col min="7579" max="7816" width="9.140625" style="1"/>
    <col min="7817" max="7817" width="1.42578125" style="1" customWidth="1"/>
    <col min="7818" max="7818" width="59.5703125" style="1" customWidth="1"/>
    <col min="7819" max="7819" width="9.140625" style="1" customWidth="1"/>
    <col min="7820" max="7821" width="3.85546875" style="1" customWidth="1"/>
    <col min="7822" max="7822" width="10.5703125" style="1" customWidth="1"/>
    <col min="7823" max="7823" width="3.85546875" style="1" customWidth="1"/>
    <col min="7824" max="7826" width="14.42578125" style="1" customWidth="1"/>
    <col min="7827" max="7827" width="4.140625" style="1" customWidth="1"/>
    <col min="7828" max="7828" width="15" style="1" customWidth="1"/>
    <col min="7829" max="7830" width="9.140625" style="1" customWidth="1"/>
    <col min="7831" max="7831" width="11.5703125" style="1" customWidth="1"/>
    <col min="7832" max="7832" width="18.140625" style="1" customWidth="1"/>
    <col min="7833" max="7833" width="13.140625" style="1" customWidth="1"/>
    <col min="7834" max="7834" width="12.28515625" style="1" customWidth="1"/>
    <col min="7835" max="8072" width="9.140625" style="1"/>
    <col min="8073" max="8073" width="1.42578125" style="1" customWidth="1"/>
    <col min="8074" max="8074" width="59.5703125" style="1" customWidth="1"/>
    <col min="8075" max="8075" width="9.140625" style="1" customWidth="1"/>
    <col min="8076" max="8077" width="3.85546875" style="1" customWidth="1"/>
    <col min="8078" max="8078" width="10.5703125" style="1" customWidth="1"/>
    <col min="8079" max="8079" width="3.85546875" style="1" customWidth="1"/>
    <col min="8080" max="8082" width="14.42578125" style="1" customWidth="1"/>
    <col min="8083" max="8083" width="4.140625" style="1" customWidth="1"/>
    <col min="8084" max="8084" width="15" style="1" customWidth="1"/>
    <col min="8085" max="8086" width="9.140625" style="1" customWidth="1"/>
    <col min="8087" max="8087" width="11.5703125" style="1" customWidth="1"/>
    <col min="8088" max="8088" width="18.140625" style="1" customWidth="1"/>
    <col min="8089" max="8089" width="13.140625" style="1" customWidth="1"/>
    <col min="8090" max="8090" width="12.28515625" style="1" customWidth="1"/>
    <col min="8091" max="8328" width="9.140625" style="1"/>
    <col min="8329" max="8329" width="1.42578125" style="1" customWidth="1"/>
    <col min="8330" max="8330" width="59.5703125" style="1" customWidth="1"/>
    <col min="8331" max="8331" width="9.140625" style="1" customWidth="1"/>
    <col min="8332" max="8333" width="3.85546875" style="1" customWidth="1"/>
    <col min="8334" max="8334" width="10.5703125" style="1" customWidth="1"/>
    <col min="8335" max="8335" width="3.85546875" style="1" customWidth="1"/>
    <col min="8336" max="8338" width="14.42578125" style="1" customWidth="1"/>
    <col min="8339" max="8339" width="4.140625" style="1" customWidth="1"/>
    <col min="8340" max="8340" width="15" style="1" customWidth="1"/>
    <col min="8341" max="8342" width="9.140625" style="1" customWidth="1"/>
    <col min="8343" max="8343" width="11.5703125" style="1" customWidth="1"/>
    <col min="8344" max="8344" width="18.140625" style="1" customWidth="1"/>
    <col min="8345" max="8345" width="13.140625" style="1" customWidth="1"/>
    <col min="8346" max="8346" width="12.28515625" style="1" customWidth="1"/>
    <col min="8347" max="8584" width="9.140625" style="1"/>
    <col min="8585" max="8585" width="1.42578125" style="1" customWidth="1"/>
    <col min="8586" max="8586" width="59.5703125" style="1" customWidth="1"/>
    <col min="8587" max="8587" width="9.140625" style="1" customWidth="1"/>
    <col min="8588" max="8589" width="3.85546875" style="1" customWidth="1"/>
    <col min="8590" max="8590" width="10.5703125" style="1" customWidth="1"/>
    <col min="8591" max="8591" width="3.85546875" style="1" customWidth="1"/>
    <col min="8592" max="8594" width="14.42578125" style="1" customWidth="1"/>
    <col min="8595" max="8595" width="4.140625" style="1" customWidth="1"/>
    <col min="8596" max="8596" width="15" style="1" customWidth="1"/>
    <col min="8597" max="8598" width="9.140625" style="1" customWidth="1"/>
    <col min="8599" max="8599" width="11.5703125" style="1" customWidth="1"/>
    <col min="8600" max="8600" width="18.140625" style="1" customWidth="1"/>
    <col min="8601" max="8601" width="13.140625" style="1" customWidth="1"/>
    <col min="8602" max="8602" width="12.28515625" style="1" customWidth="1"/>
    <col min="8603" max="8840" width="9.140625" style="1"/>
    <col min="8841" max="8841" width="1.42578125" style="1" customWidth="1"/>
    <col min="8842" max="8842" width="59.5703125" style="1" customWidth="1"/>
    <col min="8843" max="8843" width="9.140625" style="1" customWidth="1"/>
    <col min="8844" max="8845" width="3.85546875" style="1" customWidth="1"/>
    <col min="8846" max="8846" width="10.5703125" style="1" customWidth="1"/>
    <col min="8847" max="8847" width="3.85546875" style="1" customWidth="1"/>
    <col min="8848" max="8850" width="14.42578125" style="1" customWidth="1"/>
    <col min="8851" max="8851" width="4.140625" style="1" customWidth="1"/>
    <col min="8852" max="8852" width="15" style="1" customWidth="1"/>
    <col min="8853" max="8854" width="9.140625" style="1" customWidth="1"/>
    <col min="8855" max="8855" width="11.5703125" style="1" customWidth="1"/>
    <col min="8856" max="8856" width="18.140625" style="1" customWidth="1"/>
    <col min="8857" max="8857" width="13.140625" style="1" customWidth="1"/>
    <col min="8858" max="8858" width="12.28515625" style="1" customWidth="1"/>
    <col min="8859" max="9096" width="9.140625" style="1"/>
    <col min="9097" max="9097" width="1.42578125" style="1" customWidth="1"/>
    <col min="9098" max="9098" width="59.5703125" style="1" customWidth="1"/>
    <col min="9099" max="9099" width="9.140625" style="1" customWidth="1"/>
    <col min="9100" max="9101" width="3.85546875" style="1" customWidth="1"/>
    <col min="9102" max="9102" width="10.5703125" style="1" customWidth="1"/>
    <col min="9103" max="9103" width="3.85546875" style="1" customWidth="1"/>
    <col min="9104" max="9106" width="14.42578125" style="1" customWidth="1"/>
    <col min="9107" max="9107" width="4.140625" style="1" customWidth="1"/>
    <col min="9108" max="9108" width="15" style="1" customWidth="1"/>
    <col min="9109" max="9110" width="9.140625" style="1" customWidth="1"/>
    <col min="9111" max="9111" width="11.5703125" style="1" customWidth="1"/>
    <col min="9112" max="9112" width="18.140625" style="1" customWidth="1"/>
    <col min="9113" max="9113" width="13.140625" style="1" customWidth="1"/>
    <col min="9114" max="9114" width="12.28515625" style="1" customWidth="1"/>
    <col min="9115" max="9352" width="9.140625" style="1"/>
    <col min="9353" max="9353" width="1.42578125" style="1" customWidth="1"/>
    <col min="9354" max="9354" width="59.5703125" style="1" customWidth="1"/>
    <col min="9355" max="9355" width="9.140625" style="1" customWidth="1"/>
    <col min="9356" max="9357" width="3.85546875" style="1" customWidth="1"/>
    <col min="9358" max="9358" width="10.5703125" style="1" customWidth="1"/>
    <col min="9359" max="9359" width="3.85546875" style="1" customWidth="1"/>
    <col min="9360" max="9362" width="14.42578125" style="1" customWidth="1"/>
    <col min="9363" max="9363" width="4.140625" style="1" customWidth="1"/>
    <col min="9364" max="9364" width="15" style="1" customWidth="1"/>
    <col min="9365" max="9366" width="9.140625" style="1" customWidth="1"/>
    <col min="9367" max="9367" width="11.5703125" style="1" customWidth="1"/>
    <col min="9368" max="9368" width="18.140625" style="1" customWidth="1"/>
    <col min="9369" max="9369" width="13.140625" style="1" customWidth="1"/>
    <col min="9370" max="9370" width="12.28515625" style="1" customWidth="1"/>
    <col min="9371" max="9608" width="9.140625" style="1"/>
    <col min="9609" max="9609" width="1.42578125" style="1" customWidth="1"/>
    <col min="9610" max="9610" width="59.5703125" style="1" customWidth="1"/>
    <col min="9611" max="9611" width="9.140625" style="1" customWidth="1"/>
    <col min="9612" max="9613" width="3.85546875" style="1" customWidth="1"/>
    <col min="9614" max="9614" width="10.5703125" style="1" customWidth="1"/>
    <col min="9615" max="9615" width="3.85546875" style="1" customWidth="1"/>
    <col min="9616" max="9618" width="14.42578125" style="1" customWidth="1"/>
    <col min="9619" max="9619" width="4.140625" style="1" customWidth="1"/>
    <col min="9620" max="9620" width="15" style="1" customWidth="1"/>
    <col min="9621" max="9622" width="9.140625" style="1" customWidth="1"/>
    <col min="9623" max="9623" width="11.5703125" style="1" customWidth="1"/>
    <col min="9624" max="9624" width="18.140625" style="1" customWidth="1"/>
    <col min="9625" max="9625" width="13.140625" style="1" customWidth="1"/>
    <col min="9626" max="9626" width="12.28515625" style="1" customWidth="1"/>
    <col min="9627" max="9864" width="9.140625" style="1"/>
    <col min="9865" max="9865" width="1.42578125" style="1" customWidth="1"/>
    <col min="9866" max="9866" width="59.5703125" style="1" customWidth="1"/>
    <col min="9867" max="9867" width="9.140625" style="1" customWidth="1"/>
    <col min="9868" max="9869" width="3.85546875" style="1" customWidth="1"/>
    <col min="9870" max="9870" width="10.5703125" style="1" customWidth="1"/>
    <col min="9871" max="9871" width="3.85546875" style="1" customWidth="1"/>
    <col min="9872" max="9874" width="14.42578125" style="1" customWidth="1"/>
    <col min="9875" max="9875" width="4.140625" style="1" customWidth="1"/>
    <col min="9876" max="9876" width="15" style="1" customWidth="1"/>
    <col min="9877" max="9878" width="9.140625" style="1" customWidth="1"/>
    <col min="9879" max="9879" width="11.5703125" style="1" customWidth="1"/>
    <col min="9880" max="9880" width="18.140625" style="1" customWidth="1"/>
    <col min="9881" max="9881" width="13.140625" style="1" customWidth="1"/>
    <col min="9882" max="9882" width="12.28515625" style="1" customWidth="1"/>
    <col min="9883" max="10120" width="9.140625" style="1"/>
    <col min="10121" max="10121" width="1.42578125" style="1" customWidth="1"/>
    <col min="10122" max="10122" width="59.5703125" style="1" customWidth="1"/>
    <col min="10123" max="10123" width="9.140625" style="1" customWidth="1"/>
    <col min="10124" max="10125" width="3.85546875" style="1" customWidth="1"/>
    <col min="10126" max="10126" width="10.5703125" style="1" customWidth="1"/>
    <col min="10127" max="10127" width="3.85546875" style="1" customWidth="1"/>
    <col min="10128" max="10130" width="14.42578125" style="1" customWidth="1"/>
    <col min="10131" max="10131" width="4.140625" style="1" customWidth="1"/>
    <col min="10132" max="10132" width="15" style="1" customWidth="1"/>
    <col min="10133" max="10134" width="9.140625" style="1" customWidth="1"/>
    <col min="10135" max="10135" width="11.5703125" style="1" customWidth="1"/>
    <col min="10136" max="10136" width="18.140625" style="1" customWidth="1"/>
    <col min="10137" max="10137" width="13.140625" style="1" customWidth="1"/>
    <col min="10138" max="10138" width="12.28515625" style="1" customWidth="1"/>
    <col min="10139" max="10376" width="9.140625" style="1"/>
    <col min="10377" max="10377" width="1.42578125" style="1" customWidth="1"/>
    <col min="10378" max="10378" width="59.5703125" style="1" customWidth="1"/>
    <col min="10379" max="10379" width="9.140625" style="1" customWidth="1"/>
    <col min="10380" max="10381" width="3.85546875" style="1" customWidth="1"/>
    <col min="10382" max="10382" width="10.5703125" style="1" customWidth="1"/>
    <col min="10383" max="10383" width="3.85546875" style="1" customWidth="1"/>
    <col min="10384" max="10386" width="14.42578125" style="1" customWidth="1"/>
    <col min="10387" max="10387" width="4.140625" style="1" customWidth="1"/>
    <col min="10388" max="10388" width="15" style="1" customWidth="1"/>
    <col min="10389" max="10390" width="9.140625" style="1" customWidth="1"/>
    <col min="10391" max="10391" width="11.5703125" style="1" customWidth="1"/>
    <col min="10392" max="10392" width="18.140625" style="1" customWidth="1"/>
    <col min="10393" max="10393" width="13.140625" style="1" customWidth="1"/>
    <col min="10394" max="10394" width="12.28515625" style="1" customWidth="1"/>
    <col min="10395" max="10632" width="9.140625" style="1"/>
    <col min="10633" max="10633" width="1.42578125" style="1" customWidth="1"/>
    <col min="10634" max="10634" width="59.5703125" style="1" customWidth="1"/>
    <col min="10635" max="10635" width="9.140625" style="1" customWidth="1"/>
    <col min="10636" max="10637" width="3.85546875" style="1" customWidth="1"/>
    <col min="10638" max="10638" width="10.5703125" style="1" customWidth="1"/>
    <col min="10639" max="10639" width="3.85546875" style="1" customWidth="1"/>
    <col min="10640" max="10642" width="14.42578125" style="1" customWidth="1"/>
    <col min="10643" max="10643" width="4.140625" style="1" customWidth="1"/>
    <col min="10644" max="10644" width="15" style="1" customWidth="1"/>
    <col min="10645" max="10646" width="9.140625" style="1" customWidth="1"/>
    <col min="10647" max="10647" width="11.5703125" style="1" customWidth="1"/>
    <col min="10648" max="10648" width="18.140625" style="1" customWidth="1"/>
    <col min="10649" max="10649" width="13.140625" style="1" customWidth="1"/>
    <col min="10650" max="10650" width="12.28515625" style="1" customWidth="1"/>
    <col min="10651" max="10888" width="9.140625" style="1"/>
    <col min="10889" max="10889" width="1.42578125" style="1" customWidth="1"/>
    <col min="10890" max="10890" width="59.5703125" style="1" customWidth="1"/>
    <col min="10891" max="10891" width="9.140625" style="1" customWidth="1"/>
    <col min="10892" max="10893" width="3.85546875" style="1" customWidth="1"/>
    <col min="10894" max="10894" width="10.5703125" style="1" customWidth="1"/>
    <col min="10895" max="10895" width="3.85546875" style="1" customWidth="1"/>
    <col min="10896" max="10898" width="14.42578125" style="1" customWidth="1"/>
    <col min="10899" max="10899" width="4.140625" style="1" customWidth="1"/>
    <col min="10900" max="10900" width="15" style="1" customWidth="1"/>
    <col min="10901" max="10902" width="9.140625" style="1" customWidth="1"/>
    <col min="10903" max="10903" width="11.5703125" style="1" customWidth="1"/>
    <col min="10904" max="10904" width="18.140625" style="1" customWidth="1"/>
    <col min="10905" max="10905" width="13.140625" style="1" customWidth="1"/>
    <col min="10906" max="10906" width="12.28515625" style="1" customWidth="1"/>
    <col min="10907" max="11144" width="9.140625" style="1"/>
    <col min="11145" max="11145" width="1.42578125" style="1" customWidth="1"/>
    <col min="11146" max="11146" width="59.5703125" style="1" customWidth="1"/>
    <col min="11147" max="11147" width="9.140625" style="1" customWidth="1"/>
    <col min="11148" max="11149" width="3.85546875" style="1" customWidth="1"/>
    <col min="11150" max="11150" width="10.5703125" style="1" customWidth="1"/>
    <col min="11151" max="11151" width="3.85546875" style="1" customWidth="1"/>
    <col min="11152" max="11154" width="14.42578125" style="1" customWidth="1"/>
    <col min="11155" max="11155" width="4.140625" style="1" customWidth="1"/>
    <col min="11156" max="11156" width="15" style="1" customWidth="1"/>
    <col min="11157" max="11158" width="9.140625" style="1" customWidth="1"/>
    <col min="11159" max="11159" width="11.5703125" style="1" customWidth="1"/>
    <col min="11160" max="11160" width="18.140625" style="1" customWidth="1"/>
    <col min="11161" max="11161" width="13.140625" style="1" customWidth="1"/>
    <col min="11162" max="11162" width="12.28515625" style="1" customWidth="1"/>
    <col min="11163" max="11400" width="9.140625" style="1"/>
    <col min="11401" max="11401" width="1.42578125" style="1" customWidth="1"/>
    <col min="11402" max="11402" width="59.5703125" style="1" customWidth="1"/>
    <col min="11403" max="11403" width="9.140625" style="1" customWidth="1"/>
    <col min="11404" max="11405" width="3.85546875" style="1" customWidth="1"/>
    <col min="11406" max="11406" width="10.5703125" style="1" customWidth="1"/>
    <col min="11407" max="11407" width="3.85546875" style="1" customWidth="1"/>
    <col min="11408" max="11410" width="14.42578125" style="1" customWidth="1"/>
    <col min="11411" max="11411" width="4.140625" style="1" customWidth="1"/>
    <col min="11412" max="11412" width="15" style="1" customWidth="1"/>
    <col min="11413" max="11414" width="9.140625" style="1" customWidth="1"/>
    <col min="11415" max="11415" width="11.5703125" style="1" customWidth="1"/>
    <col min="11416" max="11416" width="18.140625" style="1" customWidth="1"/>
    <col min="11417" max="11417" width="13.140625" style="1" customWidth="1"/>
    <col min="11418" max="11418" width="12.28515625" style="1" customWidth="1"/>
    <col min="11419" max="11656" width="9.140625" style="1"/>
    <col min="11657" max="11657" width="1.42578125" style="1" customWidth="1"/>
    <col min="11658" max="11658" width="59.5703125" style="1" customWidth="1"/>
    <col min="11659" max="11659" width="9.140625" style="1" customWidth="1"/>
    <col min="11660" max="11661" width="3.85546875" style="1" customWidth="1"/>
    <col min="11662" max="11662" width="10.5703125" style="1" customWidth="1"/>
    <col min="11663" max="11663" width="3.85546875" style="1" customWidth="1"/>
    <col min="11664" max="11666" width="14.42578125" style="1" customWidth="1"/>
    <col min="11667" max="11667" width="4.140625" style="1" customWidth="1"/>
    <col min="11668" max="11668" width="15" style="1" customWidth="1"/>
    <col min="11669" max="11670" width="9.140625" style="1" customWidth="1"/>
    <col min="11671" max="11671" width="11.5703125" style="1" customWidth="1"/>
    <col min="11672" max="11672" width="18.140625" style="1" customWidth="1"/>
    <col min="11673" max="11673" width="13.140625" style="1" customWidth="1"/>
    <col min="11674" max="11674" width="12.28515625" style="1" customWidth="1"/>
    <col min="11675" max="11912" width="9.140625" style="1"/>
    <col min="11913" max="11913" width="1.42578125" style="1" customWidth="1"/>
    <col min="11914" max="11914" width="59.5703125" style="1" customWidth="1"/>
    <col min="11915" max="11915" width="9.140625" style="1" customWidth="1"/>
    <col min="11916" max="11917" width="3.85546875" style="1" customWidth="1"/>
    <col min="11918" max="11918" width="10.5703125" style="1" customWidth="1"/>
    <col min="11919" max="11919" width="3.85546875" style="1" customWidth="1"/>
    <col min="11920" max="11922" width="14.42578125" style="1" customWidth="1"/>
    <col min="11923" max="11923" width="4.140625" style="1" customWidth="1"/>
    <col min="11924" max="11924" width="15" style="1" customWidth="1"/>
    <col min="11925" max="11926" width="9.140625" style="1" customWidth="1"/>
    <col min="11927" max="11927" width="11.5703125" style="1" customWidth="1"/>
    <col min="11928" max="11928" width="18.140625" style="1" customWidth="1"/>
    <col min="11929" max="11929" width="13.140625" style="1" customWidth="1"/>
    <col min="11930" max="11930" width="12.28515625" style="1" customWidth="1"/>
    <col min="11931" max="12168" width="9.140625" style="1"/>
    <col min="12169" max="12169" width="1.42578125" style="1" customWidth="1"/>
    <col min="12170" max="12170" width="59.5703125" style="1" customWidth="1"/>
    <col min="12171" max="12171" width="9.140625" style="1" customWidth="1"/>
    <col min="12172" max="12173" width="3.85546875" style="1" customWidth="1"/>
    <col min="12174" max="12174" width="10.5703125" style="1" customWidth="1"/>
    <col min="12175" max="12175" width="3.85546875" style="1" customWidth="1"/>
    <col min="12176" max="12178" width="14.42578125" style="1" customWidth="1"/>
    <col min="12179" max="12179" width="4.140625" style="1" customWidth="1"/>
    <col min="12180" max="12180" width="15" style="1" customWidth="1"/>
    <col min="12181" max="12182" width="9.140625" style="1" customWidth="1"/>
    <col min="12183" max="12183" width="11.5703125" style="1" customWidth="1"/>
    <col min="12184" max="12184" width="18.140625" style="1" customWidth="1"/>
    <col min="12185" max="12185" width="13.140625" style="1" customWidth="1"/>
    <col min="12186" max="12186" width="12.28515625" style="1" customWidth="1"/>
    <col min="12187" max="12424" width="9.140625" style="1"/>
    <col min="12425" max="12425" width="1.42578125" style="1" customWidth="1"/>
    <col min="12426" max="12426" width="59.5703125" style="1" customWidth="1"/>
    <col min="12427" max="12427" width="9.140625" style="1" customWidth="1"/>
    <col min="12428" max="12429" width="3.85546875" style="1" customWidth="1"/>
    <col min="12430" max="12430" width="10.5703125" style="1" customWidth="1"/>
    <col min="12431" max="12431" width="3.85546875" style="1" customWidth="1"/>
    <col min="12432" max="12434" width="14.42578125" style="1" customWidth="1"/>
    <col min="12435" max="12435" width="4.140625" style="1" customWidth="1"/>
    <col min="12436" max="12436" width="15" style="1" customWidth="1"/>
    <col min="12437" max="12438" width="9.140625" style="1" customWidth="1"/>
    <col min="12439" max="12439" width="11.5703125" style="1" customWidth="1"/>
    <col min="12440" max="12440" width="18.140625" style="1" customWidth="1"/>
    <col min="12441" max="12441" width="13.140625" style="1" customWidth="1"/>
    <col min="12442" max="12442" width="12.28515625" style="1" customWidth="1"/>
    <col min="12443" max="12680" width="9.140625" style="1"/>
    <col min="12681" max="12681" width="1.42578125" style="1" customWidth="1"/>
    <col min="12682" max="12682" width="59.5703125" style="1" customWidth="1"/>
    <col min="12683" max="12683" width="9.140625" style="1" customWidth="1"/>
    <col min="12684" max="12685" width="3.85546875" style="1" customWidth="1"/>
    <col min="12686" max="12686" width="10.5703125" style="1" customWidth="1"/>
    <col min="12687" max="12687" width="3.85546875" style="1" customWidth="1"/>
    <col min="12688" max="12690" width="14.42578125" style="1" customWidth="1"/>
    <col min="12691" max="12691" width="4.140625" style="1" customWidth="1"/>
    <col min="12692" max="12692" width="15" style="1" customWidth="1"/>
    <col min="12693" max="12694" width="9.140625" style="1" customWidth="1"/>
    <col min="12695" max="12695" width="11.5703125" style="1" customWidth="1"/>
    <col min="12696" max="12696" width="18.140625" style="1" customWidth="1"/>
    <col min="12697" max="12697" width="13.140625" style="1" customWidth="1"/>
    <col min="12698" max="12698" width="12.28515625" style="1" customWidth="1"/>
    <col min="12699" max="12936" width="9.140625" style="1"/>
    <col min="12937" max="12937" width="1.42578125" style="1" customWidth="1"/>
    <col min="12938" max="12938" width="59.5703125" style="1" customWidth="1"/>
    <col min="12939" max="12939" width="9.140625" style="1" customWidth="1"/>
    <col min="12940" max="12941" width="3.85546875" style="1" customWidth="1"/>
    <col min="12942" max="12942" width="10.5703125" style="1" customWidth="1"/>
    <col min="12943" max="12943" width="3.85546875" style="1" customWidth="1"/>
    <col min="12944" max="12946" width="14.42578125" style="1" customWidth="1"/>
    <col min="12947" max="12947" width="4.140625" style="1" customWidth="1"/>
    <col min="12948" max="12948" width="15" style="1" customWidth="1"/>
    <col min="12949" max="12950" width="9.140625" style="1" customWidth="1"/>
    <col min="12951" max="12951" width="11.5703125" style="1" customWidth="1"/>
    <col min="12952" max="12952" width="18.140625" style="1" customWidth="1"/>
    <col min="12953" max="12953" width="13.140625" style="1" customWidth="1"/>
    <col min="12954" max="12954" width="12.28515625" style="1" customWidth="1"/>
    <col min="12955" max="13192" width="9.140625" style="1"/>
    <col min="13193" max="13193" width="1.42578125" style="1" customWidth="1"/>
    <col min="13194" max="13194" width="59.5703125" style="1" customWidth="1"/>
    <col min="13195" max="13195" width="9.140625" style="1" customWidth="1"/>
    <col min="13196" max="13197" width="3.85546875" style="1" customWidth="1"/>
    <col min="13198" max="13198" width="10.5703125" style="1" customWidth="1"/>
    <col min="13199" max="13199" width="3.85546875" style="1" customWidth="1"/>
    <col min="13200" max="13202" width="14.42578125" style="1" customWidth="1"/>
    <col min="13203" max="13203" width="4.140625" style="1" customWidth="1"/>
    <col min="13204" max="13204" width="15" style="1" customWidth="1"/>
    <col min="13205" max="13206" width="9.140625" style="1" customWidth="1"/>
    <col min="13207" max="13207" width="11.5703125" style="1" customWidth="1"/>
    <col min="13208" max="13208" width="18.140625" style="1" customWidth="1"/>
    <col min="13209" max="13209" width="13.140625" style="1" customWidth="1"/>
    <col min="13210" max="13210" width="12.28515625" style="1" customWidth="1"/>
    <col min="13211" max="13448" width="9.140625" style="1"/>
    <col min="13449" max="13449" width="1.42578125" style="1" customWidth="1"/>
    <col min="13450" max="13450" width="59.5703125" style="1" customWidth="1"/>
    <col min="13451" max="13451" width="9.140625" style="1" customWidth="1"/>
    <col min="13452" max="13453" width="3.85546875" style="1" customWidth="1"/>
    <col min="13454" max="13454" width="10.5703125" style="1" customWidth="1"/>
    <col min="13455" max="13455" width="3.85546875" style="1" customWidth="1"/>
    <col min="13456" max="13458" width="14.42578125" style="1" customWidth="1"/>
    <col min="13459" max="13459" width="4.140625" style="1" customWidth="1"/>
    <col min="13460" max="13460" width="15" style="1" customWidth="1"/>
    <col min="13461" max="13462" width="9.140625" style="1" customWidth="1"/>
    <col min="13463" max="13463" width="11.5703125" style="1" customWidth="1"/>
    <col min="13464" max="13464" width="18.140625" style="1" customWidth="1"/>
    <col min="13465" max="13465" width="13.140625" style="1" customWidth="1"/>
    <col min="13466" max="13466" width="12.28515625" style="1" customWidth="1"/>
    <col min="13467" max="13704" width="9.140625" style="1"/>
    <col min="13705" max="13705" width="1.42578125" style="1" customWidth="1"/>
    <col min="13706" max="13706" width="59.5703125" style="1" customWidth="1"/>
    <col min="13707" max="13707" width="9.140625" style="1" customWidth="1"/>
    <col min="13708" max="13709" width="3.85546875" style="1" customWidth="1"/>
    <col min="13710" max="13710" width="10.5703125" style="1" customWidth="1"/>
    <col min="13711" max="13711" width="3.85546875" style="1" customWidth="1"/>
    <col min="13712" max="13714" width="14.42578125" style="1" customWidth="1"/>
    <col min="13715" max="13715" width="4.140625" style="1" customWidth="1"/>
    <col min="13716" max="13716" width="15" style="1" customWidth="1"/>
    <col min="13717" max="13718" width="9.140625" style="1" customWidth="1"/>
    <col min="13719" max="13719" width="11.5703125" style="1" customWidth="1"/>
    <col min="13720" max="13720" width="18.140625" style="1" customWidth="1"/>
    <col min="13721" max="13721" width="13.140625" style="1" customWidth="1"/>
    <col min="13722" max="13722" width="12.28515625" style="1" customWidth="1"/>
    <col min="13723" max="13960" width="9.140625" style="1"/>
    <col min="13961" max="13961" width="1.42578125" style="1" customWidth="1"/>
    <col min="13962" max="13962" width="59.5703125" style="1" customWidth="1"/>
    <col min="13963" max="13963" width="9.140625" style="1" customWidth="1"/>
    <col min="13964" max="13965" width="3.85546875" style="1" customWidth="1"/>
    <col min="13966" max="13966" width="10.5703125" style="1" customWidth="1"/>
    <col min="13967" max="13967" width="3.85546875" style="1" customWidth="1"/>
    <col min="13968" max="13970" width="14.42578125" style="1" customWidth="1"/>
    <col min="13971" max="13971" width="4.140625" style="1" customWidth="1"/>
    <col min="13972" max="13972" width="15" style="1" customWidth="1"/>
    <col min="13973" max="13974" width="9.140625" style="1" customWidth="1"/>
    <col min="13975" max="13975" width="11.5703125" style="1" customWidth="1"/>
    <col min="13976" max="13976" width="18.140625" style="1" customWidth="1"/>
    <col min="13977" max="13977" width="13.140625" style="1" customWidth="1"/>
    <col min="13978" max="13978" width="12.28515625" style="1" customWidth="1"/>
    <col min="13979" max="14216" width="9.140625" style="1"/>
    <col min="14217" max="14217" width="1.42578125" style="1" customWidth="1"/>
    <col min="14218" max="14218" width="59.5703125" style="1" customWidth="1"/>
    <col min="14219" max="14219" width="9.140625" style="1" customWidth="1"/>
    <col min="14220" max="14221" width="3.85546875" style="1" customWidth="1"/>
    <col min="14222" max="14222" width="10.5703125" style="1" customWidth="1"/>
    <col min="14223" max="14223" width="3.85546875" style="1" customWidth="1"/>
    <col min="14224" max="14226" width="14.42578125" style="1" customWidth="1"/>
    <col min="14227" max="14227" width="4.140625" style="1" customWidth="1"/>
    <col min="14228" max="14228" width="15" style="1" customWidth="1"/>
    <col min="14229" max="14230" width="9.140625" style="1" customWidth="1"/>
    <col min="14231" max="14231" width="11.5703125" style="1" customWidth="1"/>
    <col min="14232" max="14232" width="18.140625" style="1" customWidth="1"/>
    <col min="14233" max="14233" width="13.140625" style="1" customWidth="1"/>
    <col min="14234" max="14234" width="12.28515625" style="1" customWidth="1"/>
    <col min="14235" max="14472" width="9.140625" style="1"/>
    <col min="14473" max="14473" width="1.42578125" style="1" customWidth="1"/>
    <col min="14474" max="14474" width="59.5703125" style="1" customWidth="1"/>
    <col min="14475" max="14475" width="9.140625" style="1" customWidth="1"/>
    <col min="14476" max="14477" width="3.85546875" style="1" customWidth="1"/>
    <col min="14478" max="14478" width="10.5703125" style="1" customWidth="1"/>
    <col min="14479" max="14479" width="3.85546875" style="1" customWidth="1"/>
    <col min="14480" max="14482" width="14.42578125" style="1" customWidth="1"/>
    <col min="14483" max="14483" width="4.140625" style="1" customWidth="1"/>
    <col min="14484" max="14484" width="15" style="1" customWidth="1"/>
    <col min="14485" max="14486" width="9.140625" style="1" customWidth="1"/>
    <col min="14487" max="14487" width="11.5703125" style="1" customWidth="1"/>
    <col min="14488" max="14488" width="18.140625" style="1" customWidth="1"/>
    <col min="14489" max="14489" width="13.140625" style="1" customWidth="1"/>
    <col min="14490" max="14490" width="12.28515625" style="1" customWidth="1"/>
    <col min="14491" max="14728" width="9.140625" style="1"/>
    <col min="14729" max="14729" width="1.42578125" style="1" customWidth="1"/>
    <col min="14730" max="14730" width="59.5703125" style="1" customWidth="1"/>
    <col min="14731" max="14731" width="9.140625" style="1" customWidth="1"/>
    <col min="14732" max="14733" width="3.85546875" style="1" customWidth="1"/>
    <col min="14734" max="14734" width="10.5703125" style="1" customWidth="1"/>
    <col min="14735" max="14735" width="3.85546875" style="1" customWidth="1"/>
    <col min="14736" max="14738" width="14.42578125" style="1" customWidth="1"/>
    <col min="14739" max="14739" width="4.140625" style="1" customWidth="1"/>
    <col min="14740" max="14740" width="15" style="1" customWidth="1"/>
    <col min="14741" max="14742" width="9.140625" style="1" customWidth="1"/>
    <col min="14743" max="14743" width="11.5703125" style="1" customWidth="1"/>
    <col min="14744" max="14744" width="18.140625" style="1" customWidth="1"/>
    <col min="14745" max="14745" width="13.140625" style="1" customWidth="1"/>
    <col min="14746" max="14746" width="12.28515625" style="1" customWidth="1"/>
    <col min="14747" max="14984" width="9.140625" style="1"/>
    <col min="14985" max="14985" width="1.42578125" style="1" customWidth="1"/>
    <col min="14986" max="14986" width="59.5703125" style="1" customWidth="1"/>
    <col min="14987" max="14987" width="9.140625" style="1" customWidth="1"/>
    <col min="14988" max="14989" width="3.85546875" style="1" customWidth="1"/>
    <col min="14990" max="14990" width="10.5703125" style="1" customWidth="1"/>
    <col min="14991" max="14991" width="3.85546875" style="1" customWidth="1"/>
    <col min="14992" max="14994" width="14.42578125" style="1" customWidth="1"/>
    <col min="14995" max="14995" width="4.140625" style="1" customWidth="1"/>
    <col min="14996" max="14996" width="15" style="1" customWidth="1"/>
    <col min="14997" max="14998" width="9.140625" style="1" customWidth="1"/>
    <col min="14999" max="14999" width="11.5703125" style="1" customWidth="1"/>
    <col min="15000" max="15000" width="18.140625" style="1" customWidth="1"/>
    <col min="15001" max="15001" width="13.140625" style="1" customWidth="1"/>
    <col min="15002" max="15002" width="12.28515625" style="1" customWidth="1"/>
    <col min="15003" max="15240" width="9.140625" style="1"/>
    <col min="15241" max="15241" width="1.42578125" style="1" customWidth="1"/>
    <col min="15242" max="15242" width="59.5703125" style="1" customWidth="1"/>
    <col min="15243" max="15243" width="9.140625" style="1" customWidth="1"/>
    <col min="15244" max="15245" width="3.85546875" style="1" customWidth="1"/>
    <col min="15246" max="15246" width="10.5703125" style="1" customWidth="1"/>
    <col min="15247" max="15247" width="3.85546875" style="1" customWidth="1"/>
    <col min="15248" max="15250" width="14.42578125" style="1" customWidth="1"/>
    <col min="15251" max="15251" width="4.140625" style="1" customWidth="1"/>
    <col min="15252" max="15252" width="15" style="1" customWidth="1"/>
    <col min="15253" max="15254" width="9.140625" style="1" customWidth="1"/>
    <col min="15255" max="15255" width="11.5703125" style="1" customWidth="1"/>
    <col min="15256" max="15256" width="18.140625" style="1" customWidth="1"/>
    <col min="15257" max="15257" width="13.140625" style="1" customWidth="1"/>
    <col min="15258" max="15258" width="12.28515625" style="1" customWidth="1"/>
    <col min="15259" max="15496" width="9.140625" style="1"/>
    <col min="15497" max="15497" width="1.42578125" style="1" customWidth="1"/>
    <col min="15498" max="15498" width="59.5703125" style="1" customWidth="1"/>
    <col min="15499" max="15499" width="9.140625" style="1" customWidth="1"/>
    <col min="15500" max="15501" width="3.85546875" style="1" customWidth="1"/>
    <col min="15502" max="15502" width="10.5703125" style="1" customWidth="1"/>
    <col min="15503" max="15503" width="3.85546875" style="1" customWidth="1"/>
    <col min="15504" max="15506" width="14.42578125" style="1" customWidth="1"/>
    <col min="15507" max="15507" width="4.140625" style="1" customWidth="1"/>
    <col min="15508" max="15508" width="15" style="1" customWidth="1"/>
    <col min="15509" max="15510" width="9.140625" style="1" customWidth="1"/>
    <col min="15511" max="15511" width="11.5703125" style="1" customWidth="1"/>
    <col min="15512" max="15512" width="18.140625" style="1" customWidth="1"/>
    <col min="15513" max="15513" width="13.140625" style="1" customWidth="1"/>
    <col min="15514" max="15514" width="12.28515625" style="1" customWidth="1"/>
    <col min="15515" max="15752" width="9.140625" style="1"/>
    <col min="15753" max="15753" width="1.42578125" style="1" customWidth="1"/>
    <col min="15754" max="15754" width="59.5703125" style="1" customWidth="1"/>
    <col min="15755" max="15755" width="9.140625" style="1" customWidth="1"/>
    <col min="15756" max="15757" width="3.85546875" style="1" customWidth="1"/>
    <col min="15758" max="15758" width="10.5703125" style="1" customWidth="1"/>
    <col min="15759" max="15759" width="3.85546875" style="1" customWidth="1"/>
    <col min="15760" max="15762" width="14.42578125" style="1" customWidth="1"/>
    <col min="15763" max="15763" width="4.140625" style="1" customWidth="1"/>
    <col min="15764" max="15764" width="15" style="1" customWidth="1"/>
    <col min="15765" max="15766" width="9.140625" style="1" customWidth="1"/>
    <col min="15767" max="15767" width="11.5703125" style="1" customWidth="1"/>
    <col min="15768" max="15768" width="18.140625" style="1" customWidth="1"/>
    <col min="15769" max="15769" width="13.140625" style="1" customWidth="1"/>
    <col min="15770" max="15770" width="12.28515625" style="1" customWidth="1"/>
    <col min="15771" max="16008" width="9.140625" style="1"/>
    <col min="16009" max="16009" width="1.42578125" style="1" customWidth="1"/>
    <col min="16010" max="16010" width="59.5703125" style="1" customWidth="1"/>
    <col min="16011" max="16011" width="9.140625" style="1" customWidth="1"/>
    <col min="16012" max="16013" width="3.85546875" style="1" customWidth="1"/>
    <col min="16014" max="16014" width="10.5703125" style="1" customWidth="1"/>
    <col min="16015" max="16015" width="3.85546875" style="1" customWidth="1"/>
    <col min="16016" max="16018" width="14.42578125" style="1" customWidth="1"/>
    <col min="16019" max="16019" width="4.140625" style="1" customWidth="1"/>
    <col min="16020" max="16020" width="15" style="1" customWidth="1"/>
    <col min="16021" max="16022" width="9.140625" style="1" customWidth="1"/>
    <col min="16023" max="16023" width="11.5703125" style="1" customWidth="1"/>
    <col min="16024" max="16024" width="18.140625" style="1" customWidth="1"/>
    <col min="16025" max="16025" width="13.140625" style="1" customWidth="1"/>
    <col min="16026" max="16026" width="12.28515625" style="1" customWidth="1"/>
    <col min="16027" max="16384" width="9.140625" style="1"/>
  </cols>
  <sheetData>
    <row r="1" spans="1:13" hidden="1" x14ac:dyDescent="0.25">
      <c r="F1" s="3" t="s">
        <v>0</v>
      </c>
    </row>
    <row r="2" spans="1:13" ht="34.5" hidden="1" customHeight="1" x14ac:dyDescent="0.25">
      <c r="F2" s="62" t="s">
        <v>1</v>
      </c>
      <c r="G2" s="62"/>
      <c r="H2" s="62"/>
      <c r="I2" s="62"/>
    </row>
    <row r="3" spans="1:13" s="5" customFormat="1" ht="87" customHeight="1" x14ac:dyDescent="0.25">
      <c r="A3" s="63" t="s">
        <v>263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</row>
    <row r="4" spans="1:13" s="10" customFormat="1" ht="17.25" customHeight="1" x14ac:dyDescent="0.25">
      <c r="A4" s="7"/>
      <c r="B4" s="7"/>
      <c r="C4" s="7"/>
      <c r="D4" s="7"/>
      <c r="E4" s="8"/>
      <c r="F4" s="8"/>
      <c r="G4" s="8"/>
      <c r="H4" s="7"/>
      <c r="I4" s="7"/>
      <c r="J4" s="9"/>
      <c r="K4" s="9"/>
      <c r="L4" s="24" t="s">
        <v>2</v>
      </c>
      <c r="M4" s="9"/>
    </row>
    <row r="5" spans="1:13" ht="90" customHeight="1" x14ac:dyDescent="0.25">
      <c r="A5" s="11" t="s">
        <v>3</v>
      </c>
      <c r="B5" s="4"/>
      <c r="C5" s="4"/>
      <c r="D5" s="4"/>
      <c r="E5" s="4" t="s">
        <v>4</v>
      </c>
      <c r="F5" s="12" t="s">
        <v>5</v>
      </c>
      <c r="G5" s="12" t="s">
        <v>6</v>
      </c>
      <c r="H5" s="12" t="s">
        <v>7</v>
      </c>
      <c r="I5" s="12" t="s">
        <v>8</v>
      </c>
      <c r="J5" s="23" t="s">
        <v>259</v>
      </c>
      <c r="K5" s="23" t="s">
        <v>260</v>
      </c>
      <c r="L5" s="23" t="s">
        <v>261</v>
      </c>
      <c r="M5" s="23" t="s">
        <v>262</v>
      </c>
    </row>
    <row r="6" spans="1:13" s="31" customFormat="1" ht="28.5" x14ac:dyDescent="0.25">
      <c r="A6" s="25" t="s">
        <v>9</v>
      </c>
      <c r="B6" s="26"/>
      <c r="C6" s="26"/>
      <c r="D6" s="26"/>
      <c r="E6" s="27">
        <v>854</v>
      </c>
      <c r="F6" s="28" t="s">
        <v>10</v>
      </c>
      <c r="G6" s="28"/>
      <c r="H6" s="28"/>
      <c r="I6" s="28"/>
      <c r="J6" s="29">
        <f>J7+J13+J36+J40+J61+J65+J69</f>
        <v>30990488.189999998</v>
      </c>
      <c r="K6" s="29">
        <f>K7+K13+K36+K40+K61+K65+K69</f>
        <v>30990488.189999998</v>
      </c>
      <c r="L6" s="29">
        <f>L7+L13+L36+L40+L61+L65+L69</f>
        <v>30502397.189999998</v>
      </c>
      <c r="M6" s="30">
        <f t="shared" ref="M6:M65" si="0">L6/K6*100</f>
        <v>98.425029651009183</v>
      </c>
    </row>
    <row r="7" spans="1:13" s="17" customFormat="1" ht="128.25" x14ac:dyDescent="0.25">
      <c r="A7" s="32" t="s">
        <v>11</v>
      </c>
      <c r="B7" s="33"/>
      <c r="C7" s="33"/>
      <c r="D7" s="33"/>
      <c r="E7" s="34">
        <v>854</v>
      </c>
      <c r="F7" s="15" t="s">
        <v>10</v>
      </c>
      <c r="G7" s="15" t="s">
        <v>12</v>
      </c>
      <c r="H7" s="15"/>
      <c r="I7" s="15"/>
      <c r="J7" s="16">
        <f t="shared" ref="J7:L7" si="1">J8</f>
        <v>325500</v>
      </c>
      <c r="K7" s="16">
        <f t="shared" si="1"/>
        <v>325500</v>
      </c>
      <c r="L7" s="16">
        <f t="shared" si="1"/>
        <v>321774.76</v>
      </c>
      <c r="M7" s="30">
        <f t="shared" si="0"/>
        <v>98.855533026113676</v>
      </c>
    </row>
    <row r="8" spans="1:13" s="22" customFormat="1" ht="60" x14ac:dyDescent="0.25">
      <c r="A8" s="35" t="s">
        <v>13</v>
      </c>
      <c r="B8" s="34"/>
      <c r="C8" s="34"/>
      <c r="D8" s="34"/>
      <c r="E8" s="34">
        <v>854</v>
      </c>
      <c r="F8" s="36" t="s">
        <v>14</v>
      </c>
      <c r="G8" s="36" t="s">
        <v>12</v>
      </c>
      <c r="H8" s="36" t="s">
        <v>15</v>
      </c>
      <c r="I8" s="36"/>
      <c r="J8" s="37">
        <f>J9+J11</f>
        <v>325500</v>
      </c>
      <c r="K8" s="37">
        <f>K9+K11</f>
        <v>325500</v>
      </c>
      <c r="L8" s="37">
        <f>L9+L11</f>
        <v>321774.76</v>
      </c>
      <c r="M8" s="30">
        <f t="shared" si="0"/>
        <v>98.855533026113676</v>
      </c>
    </row>
    <row r="9" spans="1:13" s="22" customFormat="1" ht="165" x14ac:dyDescent="0.25">
      <c r="A9" s="38" t="s">
        <v>16</v>
      </c>
      <c r="B9" s="34"/>
      <c r="C9" s="34"/>
      <c r="D9" s="34"/>
      <c r="E9" s="34">
        <v>854</v>
      </c>
      <c r="F9" s="36" t="s">
        <v>10</v>
      </c>
      <c r="G9" s="36" t="s">
        <v>12</v>
      </c>
      <c r="H9" s="36" t="s">
        <v>15</v>
      </c>
      <c r="I9" s="36" t="s">
        <v>17</v>
      </c>
      <c r="J9" s="37">
        <f t="shared" ref="J9:L9" si="2">J10</f>
        <v>273372.75</v>
      </c>
      <c r="K9" s="37">
        <f t="shared" si="2"/>
        <v>273372.75</v>
      </c>
      <c r="L9" s="37">
        <f t="shared" si="2"/>
        <v>273372.75</v>
      </c>
      <c r="M9" s="30">
        <f t="shared" si="0"/>
        <v>100</v>
      </c>
    </row>
    <row r="10" spans="1:13" s="22" customFormat="1" ht="60" x14ac:dyDescent="0.25">
      <c r="A10" s="38" t="s">
        <v>18</v>
      </c>
      <c r="B10" s="34"/>
      <c r="C10" s="34"/>
      <c r="D10" s="34"/>
      <c r="E10" s="34">
        <v>854</v>
      </c>
      <c r="F10" s="36" t="s">
        <v>10</v>
      </c>
      <c r="G10" s="36" t="s">
        <v>12</v>
      </c>
      <c r="H10" s="36" t="s">
        <v>15</v>
      </c>
      <c r="I10" s="36" t="s">
        <v>19</v>
      </c>
      <c r="J10" s="37">
        <v>273372.75</v>
      </c>
      <c r="K10" s="37">
        <v>273372.75</v>
      </c>
      <c r="L10" s="37">
        <v>273372.75</v>
      </c>
      <c r="M10" s="30">
        <f t="shared" si="0"/>
        <v>100</v>
      </c>
    </row>
    <row r="11" spans="1:13" s="22" customFormat="1" ht="60" x14ac:dyDescent="0.25">
      <c r="A11" s="39" t="s">
        <v>20</v>
      </c>
      <c r="B11" s="34"/>
      <c r="C11" s="34"/>
      <c r="D11" s="34"/>
      <c r="E11" s="34">
        <v>854</v>
      </c>
      <c r="F11" s="36" t="s">
        <v>10</v>
      </c>
      <c r="G11" s="36" t="s">
        <v>12</v>
      </c>
      <c r="H11" s="36" t="s">
        <v>15</v>
      </c>
      <c r="I11" s="36" t="s">
        <v>21</v>
      </c>
      <c r="J11" s="37">
        <f t="shared" ref="J11:L11" si="3">J12</f>
        <v>52127.25</v>
      </c>
      <c r="K11" s="37">
        <f t="shared" si="3"/>
        <v>52127.25</v>
      </c>
      <c r="L11" s="37">
        <f t="shared" si="3"/>
        <v>48402.01</v>
      </c>
      <c r="M11" s="30">
        <f t="shared" si="0"/>
        <v>92.853565073929673</v>
      </c>
    </row>
    <row r="12" spans="1:13" s="22" customFormat="1" ht="75" x14ac:dyDescent="0.25">
      <c r="A12" s="39" t="s">
        <v>22</v>
      </c>
      <c r="B12" s="34"/>
      <c r="C12" s="34"/>
      <c r="D12" s="34"/>
      <c r="E12" s="34">
        <v>854</v>
      </c>
      <c r="F12" s="36" t="s">
        <v>10</v>
      </c>
      <c r="G12" s="36" t="s">
        <v>12</v>
      </c>
      <c r="H12" s="36" t="s">
        <v>15</v>
      </c>
      <c r="I12" s="36" t="s">
        <v>23</v>
      </c>
      <c r="J12" s="37">
        <v>52127.25</v>
      </c>
      <c r="K12" s="37">
        <v>52127.25</v>
      </c>
      <c r="L12" s="37">
        <v>48402.01</v>
      </c>
      <c r="M12" s="30">
        <f t="shared" si="0"/>
        <v>92.853565073929673</v>
      </c>
    </row>
    <row r="13" spans="1:13" s="17" customFormat="1" ht="142.5" x14ac:dyDescent="0.25">
      <c r="A13" s="32" t="s">
        <v>28</v>
      </c>
      <c r="B13" s="33"/>
      <c r="C13" s="33"/>
      <c r="D13" s="33"/>
      <c r="E13" s="34">
        <v>851</v>
      </c>
      <c r="F13" s="15" t="s">
        <v>10</v>
      </c>
      <c r="G13" s="15" t="s">
        <v>29</v>
      </c>
      <c r="H13" s="15"/>
      <c r="I13" s="15"/>
      <c r="J13" s="16">
        <f t="shared" ref="J13:K13" si="4">J14+J17+J30+J24+J27+J33</f>
        <v>20985253.960000001</v>
      </c>
      <c r="K13" s="16">
        <f t="shared" si="4"/>
        <v>20985253.960000001</v>
      </c>
      <c r="L13" s="16">
        <f t="shared" ref="L13" si="5">L14+L17+L30+L24+L27+L33</f>
        <v>20719648.429999996</v>
      </c>
      <c r="M13" s="30">
        <f t="shared" si="0"/>
        <v>98.734323013167838</v>
      </c>
    </row>
    <row r="14" spans="1:13" s="22" customFormat="1" ht="105.75" customHeight="1" x14ac:dyDescent="0.25">
      <c r="A14" s="35" t="s">
        <v>30</v>
      </c>
      <c r="B14" s="39"/>
      <c r="C14" s="39"/>
      <c r="D14" s="39"/>
      <c r="E14" s="34">
        <v>851</v>
      </c>
      <c r="F14" s="36" t="s">
        <v>10</v>
      </c>
      <c r="G14" s="36" t="s">
        <v>29</v>
      </c>
      <c r="H14" s="36" t="s">
        <v>31</v>
      </c>
      <c r="I14" s="36"/>
      <c r="J14" s="37">
        <f t="shared" ref="J14:L15" si="6">J15</f>
        <v>1395661</v>
      </c>
      <c r="K14" s="37">
        <f t="shared" si="6"/>
        <v>1395661</v>
      </c>
      <c r="L14" s="37">
        <f t="shared" si="6"/>
        <v>1395661</v>
      </c>
      <c r="M14" s="30">
        <f t="shared" si="0"/>
        <v>100</v>
      </c>
    </row>
    <row r="15" spans="1:13" s="22" customFormat="1" ht="165" x14ac:dyDescent="0.25">
      <c r="A15" s="38" t="s">
        <v>16</v>
      </c>
      <c r="B15" s="39"/>
      <c r="C15" s="39"/>
      <c r="D15" s="39"/>
      <c r="E15" s="34">
        <v>851</v>
      </c>
      <c r="F15" s="36" t="s">
        <v>14</v>
      </c>
      <c r="G15" s="36" t="s">
        <v>29</v>
      </c>
      <c r="H15" s="36" t="s">
        <v>31</v>
      </c>
      <c r="I15" s="36" t="s">
        <v>17</v>
      </c>
      <c r="J15" s="37">
        <f t="shared" si="6"/>
        <v>1395661</v>
      </c>
      <c r="K15" s="37">
        <f t="shared" si="6"/>
        <v>1395661</v>
      </c>
      <c r="L15" s="37">
        <f t="shared" si="6"/>
        <v>1395661</v>
      </c>
      <c r="M15" s="30">
        <f t="shared" si="0"/>
        <v>100</v>
      </c>
    </row>
    <row r="16" spans="1:13" s="22" customFormat="1" ht="60" x14ac:dyDescent="0.25">
      <c r="A16" s="38" t="s">
        <v>18</v>
      </c>
      <c r="B16" s="38"/>
      <c r="C16" s="38"/>
      <c r="D16" s="38"/>
      <c r="E16" s="34">
        <v>851</v>
      </c>
      <c r="F16" s="36" t="s">
        <v>10</v>
      </c>
      <c r="G16" s="36" t="s">
        <v>29</v>
      </c>
      <c r="H16" s="36" t="s">
        <v>31</v>
      </c>
      <c r="I16" s="36" t="s">
        <v>19</v>
      </c>
      <c r="J16" s="37">
        <v>1395661</v>
      </c>
      <c r="K16" s="37">
        <v>1395661</v>
      </c>
      <c r="L16" s="37">
        <v>1395661</v>
      </c>
      <c r="M16" s="30">
        <f t="shared" si="0"/>
        <v>100</v>
      </c>
    </row>
    <row r="17" spans="1:13" s="22" customFormat="1" ht="60" x14ac:dyDescent="0.25">
      <c r="A17" s="35" t="s">
        <v>13</v>
      </c>
      <c r="B17" s="40"/>
      <c r="C17" s="34"/>
      <c r="D17" s="34"/>
      <c r="E17" s="34">
        <v>851</v>
      </c>
      <c r="F17" s="36" t="s">
        <v>14</v>
      </c>
      <c r="G17" s="36" t="s">
        <v>29</v>
      </c>
      <c r="H17" s="36" t="s">
        <v>32</v>
      </c>
      <c r="I17" s="36"/>
      <c r="J17" s="37">
        <f t="shared" ref="J17:K17" si="7">J18+J20+J22</f>
        <v>18542739.390000001</v>
      </c>
      <c r="K17" s="37">
        <f t="shared" si="7"/>
        <v>18542739.390000001</v>
      </c>
      <c r="L17" s="37">
        <f t="shared" ref="L17" si="8">L18+L20+L22</f>
        <v>18277133.859999996</v>
      </c>
      <c r="M17" s="30">
        <f t="shared" si="0"/>
        <v>98.567603608001718</v>
      </c>
    </row>
    <row r="18" spans="1:13" s="22" customFormat="1" ht="165" x14ac:dyDescent="0.25">
      <c r="A18" s="38" t="s">
        <v>16</v>
      </c>
      <c r="B18" s="34"/>
      <c r="C18" s="34"/>
      <c r="D18" s="34"/>
      <c r="E18" s="34">
        <v>851</v>
      </c>
      <c r="F18" s="36" t="s">
        <v>10</v>
      </c>
      <c r="G18" s="36" t="s">
        <v>29</v>
      </c>
      <c r="H18" s="36" t="s">
        <v>32</v>
      </c>
      <c r="I18" s="36" t="s">
        <v>17</v>
      </c>
      <c r="J18" s="37">
        <f t="shared" ref="J18:L18" si="9">J19</f>
        <v>13652279.390000001</v>
      </c>
      <c r="K18" s="37">
        <f t="shared" si="9"/>
        <v>13652279.390000001</v>
      </c>
      <c r="L18" s="37">
        <f t="shared" si="9"/>
        <v>13645124.699999999</v>
      </c>
      <c r="M18" s="30">
        <f t="shared" si="0"/>
        <v>99.947593439925924</v>
      </c>
    </row>
    <row r="19" spans="1:13" s="22" customFormat="1" ht="60" x14ac:dyDescent="0.25">
      <c r="A19" s="38" t="s">
        <v>18</v>
      </c>
      <c r="B19" s="34"/>
      <c r="C19" s="34"/>
      <c r="D19" s="34"/>
      <c r="E19" s="34">
        <v>851</v>
      </c>
      <c r="F19" s="36" t="s">
        <v>10</v>
      </c>
      <c r="G19" s="36" t="s">
        <v>29</v>
      </c>
      <c r="H19" s="36" t="s">
        <v>32</v>
      </c>
      <c r="I19" s="36" t="s">
        <v>19</v>
      </c>
      <c r="J19" s="37">
        <v>13652279.390000001</v>
      </c>
      <c r="K19" s="37">
        <v>13652279.390000001</v>
      </c>
      <c r="L19" s="37">
        <v>13645124.699999999</v>
      </c>
      <c r="M19" s="30">
        <f t="shared" si="0"/>
        <v>99.947593439925924</v>
      </c>
    </row>
    <row r="20" spans="1:13" s="22" customFormat="1" ht="60" x14ac:dyDescent="0.25">
      <c r="A20" s="39" t="s">
        <v>20</v>
      </c>
      <c r="B20" s="34"/>
      <c r="C20" s="34"/>
      <c r="D20" s="34"/>
      <c r="E20" s="34">
        <v>851</v>
      </c>
      <c r="F20" s="36" t="s">
        <v>10</v>
      </c>
      <c r="G20" s="36" t="s">
        <v>29</v>
      </c>
      <c r="H20" s="36" t="s">
        <v>32</v>
      </c>
      <c r="I20" s="36" t="s">
        <v>21</v>
      </c>
      <c r="J20" s="37">
        <f t="shared" ref="J20:L20" si="10">J21</f>
        <v>4694366</v>
      </c>
      <c r="K20" s="37">
        <f t="shared" si="10"/>
        <v>4694366</v>
      </c>
      <c r="L20" s="37">
        <f t="shared" si="10"/>
        <v>4438076.67</v>
      </c>
      <c r="M20" s="30">
        <f t="shared" si="0"/>
        <v>94.540491090809709</v>
      </c>
    </row>
    <row r="21" spans="1:13" s="22" customFormat="1" ht="75" x14ac:dyDescent="0.25">
      <c r="A21" s="39" t="s">
        <v>22</v>
      </c>
      <c r="B21" s="34"/>
      <c r="C21" s="34"/>
      <c r="D21" s="34"/>
      <c r="E21" s="34">
        <v>851</v>
      </c>
      <c r="F21" s="36" t="s">
        <v>10</v>
      </c>
      <c r="G21" s="36" t="s">
        <v>29</v>
      </c>
      <c r="H21" s="36" t="s">
        <v>32</v>
      </c>
      <c r="I21" s="36" t="s">
        <v>23</v>
      </c>
      <c r="J21" s="37">
        <v>4694366</v>
      </c>
      <c r="K21" s="37">
        <v>4694366</v>
      </c>
      <c r="L21" s="37">
        <v>4438076.67</v>
      </c>
      <c r="M21" s="30">
        <f t="shared" si="0"/>
        <v>94.540491090809709</v>
      </c>
    </row>
    <row r="22" spans="1:13" s="22" customFormat="1" ht="30" x14ac:dyDescent="0.25">
      <c r="A22" s="39" t="s">
        <v>24</v>
      </c>
      <c r="B22" s="34"/>
      <c r="C22" s="34"/>
      <c r="D22" s="34"/>
      <c r="E22" s="34">
        <v>851</v>
      </c>
      <c r="F22" s="36" t="s">
        <v>10</v>
      </c>
      <c r="G22" s="36" t="s">
        <v>29</v>
      </c>
      <c r="H22" s="36" t="s">
        <v>32</v>
      </c>
      <c r="I22" s="36" t="s">
        <v>25</v>
      </c>
      <c r="J22" s="37">
        <f t="shared" ref="J22:L22" si="11">J23</f>
        <v>196094</v>
      </c>
      <c r="K22" s="37">
        <f t="shared" si="11"/>
        <v>196094</v>
      </c>
      <c r="L22" s="37">
        <f t="shared" si="11"/>
        <v>193932.49</v>
      </c>
      <c r="M22" s="30">
        <f t="shared" si="0"/>
        <v>98.897717421236749</v>
      </c>
    </row>
    <row r="23" spans="1:13" s="22" customFormat="1" ht="30" x14ac:dyDescent="0.25">
      <c r="A23" s="39" t="s">
        <v>26</v>
      </c>
      <c r="B23" s="34"/>
      <c r="C23" s="34"/>
      <c r="D23" s="34"/>
      <c r="E23" s="34">
        <v>851</v>
      </c>
      <c r="F23" s="36" t="s">
        <v>10</v>
      </c>
      <c r="G23" s="36" t="s">
        <v>29</v>
      </c>
      <c r="H23" s="36" t="s">
        <v>32</v>
      </c>
      <c r="I23" s="36" t="s">
        <v>27</v>
      </c>
      <c r="J23" s="37">
        <v>196094</v>
      </c>
      <c r="K23" s="37">
        <v>196094</v>
      </c>
      <c r="L23" s="37">
        <v>193932.49</v>
      </c>
      <c r="M23" s="30">
        <f t="shared" si="0"/>
        <v>98.897717421236749</v>
      </c>
    </row>
    <row r="24" spans="1:13" s="22" customFormat="1" ht="60.75" customHeight="1" x14ac:dyDescent="0.25">
      <c r="A24" s="35" t="s">
        <v>33</v>
      </c>
      <c r="B24" s="40"/>
      <c r="C24" s="39"/>
      <c r="D24" s="39"/>
      <c r="E24" s="34">
        <v>851</v>
      </c>
      <c r="F24" s="36" t="s">
        <v>10</v>
      </c>
      <c r="G24" s="36" t="s">
        <v>29</v>
      </c>
      <c r="H24" s="36" t="s">
        <v>34</v>
      </c>
      <c r="I24" s="36"/>
      <c r="J24" s="37">
        <f t="shared" ref="J24:L25" si="12">J25</f>
        <v>463267.47</v>
      </c>
      <c r="K24" s="37">
        <f t="shared" si="12"/>
        <v>463267.47</v>
      </c>
      <c r="L24" s="37">
        <f t="shared" si="12"/>
        <v>463267.47</v>
      </c>
      <c r="M24" s="30">
        <f t="shared" si="0"/>
        <v>100</v>
      </c>
    </row>
    <row r="25" spans="1:13" s="22" customFormat="1" ht="60" x14ac:dyDescent="0.25">
      <c r="A25" s="39" t="s">
        <v>20</v>
      </c>
      <c r="B25" s="39"/>
      <c r="C25" s="39"/>
      <c r="D25" s="39"/>
      <c r="E25" s="34">
        <v>851</v>
      </c>
      <c r="F25" s="36" t="s">
        <v>10</v>
      </c>
      <c r="G25" s="36" t="s">
        <v>29</v>
      </c>
      <c r="H25" s="36" t="s">
        <v>34</v>
      </c>
      <c r="I25" s="36" t="s">
        <v>21</v>
      </c>
      <c r="J25" s="37">
        <f t="shared" si="12"/>
        <v>463267.47</v>
      </c>
      <c r="K25" s="37">
        <f t="shared" si="12"/>
        <v>463267.47</v>
      </c>
      <c r="L25" s="37">
        <f t="shared" si="12"/>
        <v>463267.47</v>
      </c>
      <c r="M25" s="30">
        <f t="shared" si="0"/>
        <v>100</v>
      </c>
    </row>
    <row r="26" spans="1:13" s="22" customFormat="1" ht="75" x14ac:dyDescent="0.25">
      <c r="A26" s="39" t="s">
        <v>22</v>
      </c>
      <c r="B26" s="39"/>
      <c r="C26" s="39"/>
      <c r="D26" s="39"/>
      <c r="E26" s="34">
        <v>851</v>
      </c>
      <c r="F26" s="36" t="s">
        <v>10</v>
      </c>
      <c r="G26" s="36" t="s">
        <v>29</v>
      </c>
      <c r="H26" s="36" t="s">
        <v>34</v>
      </c>
      <c r="I26" s="36" t="s">
        <v>23</v>
      </c>
      <c r="J26" s="37">
        <v>463267.47</v>
      </c>
      <c r="K26" s="37">
        <v>463267.47</v>
      </c>
      <c r="L26" s="37">
        <v>463267.47</v>
      </c>
      <c r="M26" s="30">
        <f t="shared" si="0"/>
        <v>100</v>
      </c>
    </row>
    <row r="27" spans="1:13" s="22" customFormat="1" ht="45" x14ac:dyDescent="0.25">
      <c r="A27" s="35" t="s">
        <v>35</v>
      </c>
      <c r="B27" s="40"/>
      <c r="C27" s="39"/>
      <c r="D27" s="39"/>
      <c r="E27" s="34">
        <v>851</v>
      </c>
      <c r="F27" s="36" t="s">
        <v>10</v>
      </c>
      <c r="G27" s="36" t="s">
        <v>29</v>
      </c>
      <c r="H27" s="36" t="s">
        <v>36</v>
      </c>
      <c r="I27" s="36"/>
      <c r="J27" s="37">
        <f t="shared" ref="J27:L28" si="13">J28</f>
        <v>65000</v>
      </c>
      <c r="K27" s="37">
        <f t="shared" si="13"/>
        <v>65000</v>
      </c>
      <c r="L27" s="37">
        <f t="shared" si="13"/>
        <v>65000</v>
      </c>
      <c r="M27" s="30">
        <f t="shared" si="0"/>
        <v>100</v>
      </c>
    </row>
    <row r="28" spans="1:13" s="22" customFormat="1" ht="30" x14ac:dyDescent="0.25">
      <c r="A28" s="39" t="s">
        <v>24</v>
      </c>
      <c r="B28" s="39"/>
      <c r="C28" s="39"/>
      <c r="D28" s="39"/>
      <c r="E28" s="34">
        <v>851</v>
      </c>
      <c r="F28" s="36" t="s">
        <v>10</v>
      </c>
      <c r="G28" s="36" t="s">
        <v>29</v>
      </c>
      <c r="H28" s="36" t="s">
        <v>36</v>
      </c>
      <c r="I28" s="36" t="s">
        <v>25</v>
      </c>
      <c r="J28" s="37">
        <f t="shared" si="13"/>
        <v>65000</v>
      </c>
      <c r="K28" s="37">
        <f t="shared" si="13"/>
        <v>65000</v>
      </c>
      <c r="L28" s="37">
        <f t="shared" si="13"/>
        <v>65000</v>
      </c>
      <c r="M28" s="30">
        <f t="shared" si="0"/>
        <v>100</v>
      </c>
    </row>
    <row r="29" spans="1:13" s="22" customFormat="1" ht="30" x14ac:dyDescent="0.25">
      <c r="A29" s="39" t="s">
        <v>26</v>
      </c>
      <c r="B29" s="39"/>
      <c r="C29" s="39"/>
      <c r="D29" s="39"/>
      <c r="E29" s="34">
        <v>851</v>
      </c>
      <c r="F29" s="36" t="s">
        <v>10</v>
      </c>
      <c r="G29" s="36" t="s">
        <v>29</v>
      </c>
      <c r="H29" s="36" t="s">
        <v>36</v>
      </c>
      <c r="I29" s="36" t="s">
        <v>27</v>
      </c>
      <c r="J29" s="37">
        <v>65000</v>
      </c>
      <c r="K29" s="37">
        <v>65000</v>
      </c>
      <c r="L29" s="37">
        <v>65000</v>
      </c>
      <c r="M29" s="30">
        <f t="shared" si="0"/>
        <v>100</v>
      </c>
    </row>
    <row r="30" spans="1:13" s="22" customFormat="1" ht="135" x14ac:dyDescent="0.25">
      <c r="A30" s="35" t="s">
        <v>37</v>
      </c>
      <c r="B30" s="40"/>
      <c r="C30" s="39"/>
      <c r="D30" s="39"/>
      <c r="E30" s="34">
        <v>851</v>
      </c>
      <c r="F30" s="36" t="s">
        <v>10</v>
      </c>
      <c r="G30" s="36" t="s">
        <v>29</v>
      </c>
      <c r="H30" s="36" t="s">
        <v>38</v>
      </c>
      <c r="I30" s="36"/>
      <c r="J30" s="37">
        <f t="shared" ref="J30:L31" si="14">J31</f>
        <v>2500</v>
      </c>
      <c r="K30" s="37">
        <f t="shared" si="14"/>
        <v>2500</v>
      </c>
      <c r="L30" s="37">
        <f t="shared" si="14"/>
        <v>2500</v>
      </c>
      <c r="M30" s="30">
        <f t="shared" si="0"/>
        <v>100</v>
      </c>
    </row>
    <row r="31" spans="1:13" s="22" customFormat="1" ht="60" x14ac:dyDescent="0.25">
      <c r="A31" s="39" t="s">
        <v>20</v>
      </c>
      <c r="B31" s="38"/>
      <c r="C31" s="38"/>
      <c r="D31" s="38"/>
      <c r="E31" s="34">
        <v>851</v>
      </c>
      <c r="F31" s="36" t="s">
        <v>10</v>
      </c>
      <c r="G31" s="36" t="s">
        <v>29</v>
      </c>
      <c r="H31" s="36" t="s">
        <v>38</v>
      </c>
      <c r="I31" s="36" t="s">
        <v>21</v>
      </c>
      <c r="J31" s="37">
        <f t="shared" si="14"/>
        <v>2500</v>
      </c>
      <c r="K31" s="37">
        <f t="shared" si="14"/>
        <v>2500</v>
      </c>
      <c r="L31" s="37">
        <f t="shared" si="14"/>
        <v>2500</v>
      </c>
      <c r="M31" s="30">
        <f t="shared" si="0"/>
        <v>100</v>
      </c>
    </row>
    <row r="32" spans="1:13" s="22" customFormat="1" ht="75" x14ac:dyDescent="0.25">
      <c r="A32" s="39" t="s">
        <v>22</v>
      </c>
      <c r="B32" s="39"/>
      <c r="C32" s="39"/>
      <c r="D32" s="39"/>
      <c r="E32" s="34">
        <v>851</v>
      </c>
      <c r="F32" s="36" t="s">
        <v>10</v>
      </c>
      <c r="G32" s="36" t="s">
        <v>29</v>
      </c>
      <c r="H32" s="36" t="s">
        <v>38</v>
      </c>
      <c r="I32" s="36" t="s">
        <v>23</v>
      </c>
      <c r="J32" s="37">
        <v>2500</v>
      </c>
      <c r="K32" s="37">
        <v>2500</v>
      </c>
      <c r="L32" s="37">
        <v>2500</v>
      </c>
      <c r="M32" s="30">
        <f t="shared" si="0"/>
        <v>100</v>
      </c>
    </row>
    <row r="33" spans="1:13" s="22" customFormat="1" ht="75" x14ac:dyDescent="0.25">
      <c r="A33" s="41" t="s">
        <v>39</v>
      </c>
      <c r="B33" s="39"/>
      <c r="C33" s="39"/>
      <c r="D33" s="39"/>
      <c r="E33" s="34">
        <v>851</v>
      </c>
      <c r="F33" s="36" t="s">
        <v>10</v>
      </c>
      <c r="G33" s="36" t="s">
        <v>29</v>
      </c>
      <c r="H33" s="36" t="s">
        <v>40</v>
      </c>
      <c r="I33" s="36"/>
      <c r="J33" s="37">
        <f t="shared" ref="J33:L34" si="15">J34</f>
        <v>516086.1</v>
      </c>
      <c r="K33" s="37">
        <f t="shared" si="15"/>
        <v>516086.1</v>
      </c>
      <c r="L33" s="37">
        <f t="shared" si="15"/>
        <v>516086.1</v>
      </c>
      <c r="M33" s="30">
        <f t="shared" si="0"/>
        <v>100</v>
      </c>
    </row>
    <row r="34" spans="1:13" s="22" customFormat="1" ht="165" x14ac:dyDescent="0.25">
      <c r="A34" s="38" t="s">
        <v>16</v>
      </c>
      <c r="B34" s="39"/>
      <c r="C34" s="39"/>
      <c r="D34" s="39"/>
      <c r="E34" s="34">
        <v>851</v>
      </c>
      <c r="F34" s="36" t="s">
        <v>10</v>
      </c>
      <c r="G34" s="36" t="s">
        <v>29</v>
      </c>
      <c r="H34" s="36" t="s">
        <v>40</v>
      </c>
      <c r="I34" s="36" t="s">
        <v>17</v>
      </c>
      <c r="J34" s="37">
        <f t="shared" si="15"/>
        <v>516086.1</v>
      </c>
      <c r="K34" s="37">
        <f t="shared" si="15"/>
        <v>516086.1</v>
      </c>
      <c r="L34" s="37">
        <f t="shared" si="15"/>
        <v>516086.1</v>
      </c>
      <c r="M34" s="30">
        <f t="shared" si="0"/>
        <v>100</v>
      </c>
    </row>
    <row r="35" spans="1:13" s="22" customFormat="1" ht="60" x14ac:dyDescent="0.25">
      <c r="A35" s="38" t="s">
        <v>18</v>
      </c>
      <c r="B35" s="39"/>
      <c r="C35" s="39"/>
      <c r="D35" s="39"/>
      <c r="E35" s="34">
        <v>851</v>
      </c>
      <c r="F35" s="36" t="s">
        <v>10</v>
      </c>
      <c r="G35" s="36" t="s">
        <v>29</v>
      </c>
      <c r="H35" s="36" t="s">
        <v>40</v>
      </c>
      <c r="I35" s="36" t="s">
        <v>19</v>
      </c>
      <c r="J35" s="37">
        <v>516086.1</v>
      </c>
      <c r="K35" s="37">
        <v>516086.1</v>
      </c>
      <c r="L35" s="37">
        <v>516086.1</v>
      </c>
      <c r="M35" s="30">
        <f t="shared" si="0"/>
        <v>100</v>
      </c>
    </row>
    <row r="36" spans="1:13" s="22" customFormat="1" x14ac:dyDescent="0.25">
      <c r="A36" s="32" t="s">
        <v>41</v>
      </c>
      <c r="B36" s="39"/>
      <c r="C36" s="39"/>
      <c r="D36" s="39"/>
      <c r="E36" s="14">
        <v>851</v>
      </c>
      <c r="F36" s="15" t="s">
        <v>10</v>
      </c>
      <c r="G36" s="15" t="s">
        <v>42</v>
      </c>
      <c r="H36" s="15"/>
      <c r="I36" s="15"/>
      <c r="J36" s="37">
        <f t="shared" ref="J36:L38" si="16">J37</f>
        <v>5980</v>
      </c>
      <c r="K36" s="37">
        <f t="shared" si="16"/>
        <v>5980</v>
      </c>
      <c r="L36" s="37">
        <f t="shared" si="16"/>
        <v>5980</v>
      </c>
      <c r="M36" s="30">
        <f t="shared" si="0"/>
        <v>100</v>
      </c>
    </row>
    <row r="37" spans="1:13" s="22" customFormat="1" ht="120" x14ac:dyDescent="0.25">
      <c r="A37" s="35" t="s">
        <v>43</v>
      </c>
      <c r="B37" s="39"/>
      <c r="C37" s="39"/>
      <c r="D37" s="39"/>
      <c r="E37" s="34">
        <v>851</v>
      </c>
      <c r="F37" s="36" t="s">
        <v>10</v>
      </c>
      <c r="G37" s="36" t="s">
        <v>42</v>
      </c>
      <c r="H37" s="36" t="s">
        <v>44</v>
      </c>
      <c r="I37" s="36"/>
      <c r="J37" s="37">
        <f t="shared" si="16"/>
        <v>5980</v>
      </c>
      <c r="K37" s="37">
        <f t="shared" si="16"/>
        <v>5980</v>
      </c>
      <c r="L37" s="37">
        <f t="shared" si="16"/>
        <v>5980</v>
      </c>
      <c r="M37" s="30">
        <f t="shared" si="0"/>
        <v>100</v>
      </c>
    </row>
    <row r="38" spans="1:13" s="22" customFormat="1" ht="60" x14ac:dyDescent="0.25">
      <c r="A38" s="39" t="s">
        <v>20</v>
      </c>
      <c r="B38" s="38"/>
      <c r="C38" s="38"/>
      <c r="D38" s="38"/>
      <c r="E38" s="34">
        <v>851</v>
      </c>
      <c r="F38" s="36" t="s">
        <v>10</v>
      </c>
      <c r="G38" s="36" t="s">
        <v>42</v>
      </c>
      <c r="H38" s="36" t="s">
        <v>44</v>
      </c>
      <c r="I38" s="36" t="s">
        <v>21</v>
      </c>
      <c r="J38" s="37">
        <f t="shared" si="16"/>
        <v>5980</v>
      </c>
      <c r="K38" s="37">
        <f t="shared" si="16"/>
        <v>5980</v>
      </c>
      <c r="L38" s="37">
        <f t="shared" si="16"/>
        <v>5980</v>
      </c>
      <c r="M38" s="30">
        <f t="shared" si="0"/>
        <v>100</v>
      </c>
    </row>
    <row r="39" spans="1:13" s="22" customFormat="1" ht="75" x14ac:dyDescent="0.25">
      <c r="A39" s="39" t="s">
        <v>22</v>
      </c>
      <c r="B39" s="39"/>
      <c r="C39" s="39"/>
      <c r="D39" s="39"/>
      <c r="E39" s="34">
        <v>851</v>
      </c>
      <c r="F39" s="36" t="s">
        <v>10</v>
      </c>
      <c r="G39" s="36" t="s">
        <v>42</v>
      </c>
      <c r="H39" s="36" t="s">
        <v>44</v>
      </c>
      <c r="I39" s="36" t="s">
        <v>23</v>
      </c>
      <c r="J39" s="37">
        <v>5980</v>
      </c>
      <c r="K39" s="37">
        <v>5980</v>
      </c>
      <c r="L39" s="37">
        <v>5980</v>
      </c>
      <c r="M39" s="30">
        <f t="shared" si="0"/>
        <v>100</v>
      </c>
    </row>
    <row r="40" spans="1:13" s="17" customFormat="1" ht="99.75" x14ac:dyDescent="0.25">
      <c r="A40" s="32" t="s">
        <v>45</v>
      </c>
      <c r="B40" s="33"/>
      <c r="C40" s="33"/>
      <c r="D40" s="33"/>
      <c r="E40" s="42">
        <v>853</v>
      </c>
      <c r="F40" s="15" t="s">
        <v>10</v>
      </c>
      <c r="G40" s="15" t="s">
        <v>46</v>
      </c>
      <c r="H40" s="15"/>
      <c r="I40" s="15"/>
      <c r="J40" s="16">
        <f>J41+J46+J49+J52+J55+J58</f>
        <v>5563980.9000000004</v>
      </c>
      <c r="K40" s="16">
        <f>K41+K46+K49+K52+K55+K58</f>
        <v>5563980.9000000004</v>
      </c>
      <c r="L40" s="16">
        <f>L41+L46+L49+L52+L55+L58</f>
        <v>5559294.9600000009</v>
      </c>
      <c r="M40" s="30">
        <f t="shared" si="0"/>
        <v>99.915780803632899</v>
      </c>
    </row>
    <row r="41" spans="1:13" s="22" customFormat="1" ht="60" x14ac:dyDescent="0.25">
      <c r="A41" s="35" t="s">
        <v>13</v>
      </c>
      <c r="B41" s="34"/>
      <c r="C41" s="34"/>
      <c r="D41" s="34"/>
      <c r="E41" s="42">
        <v>853</v>
      </c>
      <c r="F41" s="36" t="s">
        <v>14</v>
      </c>
      <c r="G41" s="36" t="s">
        <v>46</v>
      </c>
      <c r="H41" s="36" t="s">
        <v>47</v>
      </c>
      <c r="I41" s="36"/>
      <c r="J41" s="37">
        <f>J42+J44</f>
        <v>4851920</v>
      </c>
      <c r="K41" s="37">
        <f t="shared" ref="K41:L41" si="17">K42+K44</f>
        <v>4851920</v>
      </c>
      <c r="L41" s="37">
        <f t="shared" si="17"/>
        <v>4847394.7300000004</v>
      </c>
      <c r="M41" s="30">
        <f t="shared" si="0"/>
        <v>99.906732386354278</v>
      </c>
    </row>
    <row r="42" spans="1:13" s="22" customFormat="1" ht="165" x14ac:dyDescent="0.25">
      <c r="A42" s="38" t="s">
        <v>16</v>
      </c>
      <c r="B42" s="34"/>
      <c r="C42" s="34"/>
      <c r="D42" s="34"/>
      <c r="E42" s="42">
        <v>853</v>
      </c>
      <c r="F42" s="36" t="s">
        <v>10</v>
      </c>
      <c r="G42" s="36" t="s">
        <v>46</v>
      </c>
      <c r="H42" s="36" t="s">
        <v>47</v>
      </c>
      <c r="I42" s="36" t="s">
        <v>17</v>
      </c>
      <c r="J42" s="37">
        <f t="shared" ref="J42:L42" si="18">J43</f>
        <v>4464572</v>
      </c>
      <c r="K42" s="37">
        <f t="shared" si="18"/>
        <v>4464572</v>
      </c>
      <c r="L42" s="37">
        <f t="shared" si="18"/>
        <v>4464507.57</v>
      </c>
      <c r="M42" s="30">
        <f t="shared" si="0"/>
        <v>99.998556860545648</v>
      </c>
    </row>
    <row r="43" spans="1:13" s="22" customFormat="1" ht="60" x14ac:dyDescent="0.25">
      <c r="A43" s="38" t="s">
        <v>18</v>
      </c>
      <c r="B43" s="34"/>
      <c r="C43" s="34"/>
      <c r="D43" s="34"/>
      <c r="E43" s="42">
        <v>853</v>
      </c>
      <c r="F43" s="36" t="s">
        <v>10</v>
      </c>
      <c r="G43" s="36" t="s">
        <v>46</v>
      </c>
      <c r="H43" s="36" t="s">
        <v>47</v>
      </c>
      <c r="I43" s="36" t="s">
        <v>19</v>
      </c>
      <c r="J43" s="37">
        <v>4464572</v>
      </c>
      <c r="K43" s="37">
        <v>4464572</v>
      </c>
      <c r="L43" s="37">
        <v>4464507.57</v>
      </c>
      <c r="M43" s="30">
        <f t="shared" si="0"/>
        <v>99.998556860545648</v>
      </c>
    </row>
    <row r="44" spans="1:13" s="22" customFormat="1" ht="60" x14ac:dyDescent="0.25">
      <c r="A44" s="39" t="s">
        <v>20</v>
      </c>
      <c r="B44" s="34"/>
      <c r="C44" s="34"/>
      <c r="D44" s="34"/>
      <c r="E44" s="42">
        <v>853</v>
      </c>
      <c r="F44" s="36" t="s">
        <v>10</v>
      </c>
      <c r="G44" s="36" t="s">
        <v>46</v>
      </c>
      <c r="H44" s="36" t="s">
        <v>47</v>
      </c>
      <c r="I44" s="36" t="s">
        <v>21</v>
      </c>
      <c r="J44" s="37">
        <f t="shared" ref="J44:L44" si="19">J45</f>
        <v>387348</v>
      </c>
      <c r="K44" s="37">
        <f t="shared" si="19"/>
        <v>387348</v>
      </c>
      <c r="L44" s="37">
        <f t="shared" si="19"/>
        <v>382887.16</v>
      </c>
      <c r="M44" s="30">
        <f t="shared" si="0"/>
        <v>98.848363745262645</v>
      </c>
    </row>
    <row r="45" spans="1:13" s="22" customFormat="1" ht="75" x14ac:dyDescent="0.25">
      <c r="A45" s="39" t="s">
        <v>22</v>
      </c>
      <c r="B45" s="34"/>
      <c r="C45" s="34"/>
      <c r="D45" s="34"/>
      <c r="E45" s="42">
        <v>853</v>
      </c>
      <c r="F45" s="36" t="s">
        <v>10</v>
      </c>
      <c r="G45" s="36" t="s">
        <v>46</v>
      </c>
      <c r="H45" s="36" t="s">
        <v>47</v>
      </c>
      <c r="I45" s="36" t="s">
        <v>23</v>
      </c>
      <c r="J45" s="37">
        <v>387348</v>
      </c>
      <c r="K45" s="37">
        <v>387348</v>
      </c>
      <c r="L45" s="37">
        <v>382887.16</v>
      </c>
      <c r="M45" s="30">
        <f t="shared" si="0"/>
        <v>98.848363745262645</v>
      </c>
    </row>
    <row r="46" spans="1:13" s="22" customFormat="1" ht="165" x14ac:dyDescent="0.25">
      <c r="A46" s="41" t="s">
        <v>48</v>
      </c>
      <c r="B46" s="34"/>
      <c r="C46" s="34"/>
      <c r="D46" s="34"/>
      <c r="E46" s="42"/>
      <c r="F46" s="36" t="s">
        <v>10</v>
      </c>
      <c r="G46" s="36" t="s">
        <v>46</v>
      </c>
      <c r="H46" s="36" t="s">
        <v>49</v>
      </c>
      <c r="I46" s="36"/>
      <c r="J46" s="37">
        <f t="shared" ref="J46:L47" si="20">J47</f>
        <v>2400</v>
      </c>
      <c r="K46" s="37">
        <f t="shared" si="20"/>
        <v>2400</v>
      </c>
      <c r="L46" s="37">
        <f t="shared" si="20"/>
        <v>2400</v>
      </c>
      <c r="M46" s="30">
        <f t="shared" si="0"/>
        <v>100</v>
      </c>
    </row>
    <row r="47" spans="1:13" s="22" customFormat="1" ht="60" x14ac:dyDescent="0.25">
      <c r="A47" s="39" t="s">
        <v>20</v>
      </c>
      <c r="B47" s="34"/>
      <c r="C47" s="34"/>
      <c r="D47" s="34"/>
      <c r="E47" s="42"/>
      <c r="F47" s="36" t="s">
        <v>10</v>
      </c>
      <c r="G47" s="36" t="s">
        <v>46</v>
      </c>
      <c r="H47" s="36" t="s">
        <v>49</v>
      </c>
      <c r="I47" s="36" t="s">
        <v>21</v>
      </c>
      <c r="J47" s="37">
        <f t="shared" si="20"/>
        <v>2400</v>
      </c>
      <c r="K47" s="37">
        <f t="shared" si="20"/>
        <v>2400</v>
      </c>
      <c r="L47" s="37">
        <f t="shared" si="20"/>
        <v>2400</v>
      </c>
      <c r="M47" s="30">
        <f t="shared" si="0"/>
        <v>100</v>
      </c>
    </row>
    <row r="48" spans="1:13" s="22" customFormat="1" ht="75" x14ac:dyDescent="0.25">
      <c r="A48" s="39" t="s">
        <v>22</v>
      </c>
      <c r="B48" s="34"/>
      <c r="C48" s="34"/>
      <c r="D48" s="34"/>
      <c r="E48" s="42"/>
      <c r="F48" s="36" t="s">
        <v>10</v>
      </c>
      <c r="G48" s="36" t="s">
        <v>46</v>
      </c>
      <c r="H48" s="36" t="s">
        <v>49</v>
      </c>
      <c r="I48" s="36" t="s">
        <v>23</v>
      </c>
      <c r="J48" s="37">
        <v>2400</v>
      </c>
      <c r="K48" s="37">
        <v>2400</v>
      </c>
      <c r="L48" s="37">
        <v>2400</v>
      </c>
      <c r="M48" s="30">
        <f t="shared" si="0"/>
        <v>100</v>
      </c>
    </row>
    <row r="49" spans="1:13" s="17" customFormat="1" ht="60" x14ac:dyDescent="0.25">
      <c r="A49" s="35" t="s">
        <v>13</v>
      </c>
      <c r="B49" s="33"/>
      <c r="C49" s="33"/>
      <c r="D49" s="33"/>
      <c r="E49" s="34">
        <v>857</v>
      </c>
      <c r="F49" s="36" t="s">
        <v>10</v>
      </c>
      <c r="G49" s="36" t="s">
        <v>46</v>
      </c>
      <c r="H49" s="36" t="s">
        <v>15</v>
      </c>
      <c r="I49" s="36"/>
      <c r="J49" s="37">
        <f t="shared" ref="J49:L49" si="21">J50</f>
        <v>21700</v>
      </c>
      <c r="K49" s="37">
        <f t="shared" si="21"/>
        <v>21700</v>
      </c>
      <c r="L49" s="37">
        <f t="shared" si="21"/>
        <v>21558</v>
      </c>
      <c r="M49" s="30">
        <f t="shared" si="0"/>
        <v>99.345622119815673</v>
      </c>
    </row>
    <row r="50" spans="1:13" s="17" customFormat="1" ht="60" x14ac:dyDescent="0.25">
      <c r="A50" s="39" t="s">
        <v>20</v>
      </c>
      <c r="B50" s="38"/>
      <c r="C50" s="38"/>
      <c r="D50" s="36" t="s">
        <v>10</v>
      </c>
      <c r="E50" s="34">
        <v>857</v>
      </c>
      <c r="F50" s="36" t="s">
        <v>10</v>
      </c>
      <c r="G50" s="36" t="s">
        <v>46</v>
      </c>
      <c r="H50" s="36" t="s">
        <v>15</v>
      </c>
      <c r="I50" s="36" t="s">
        <v>21</v>
      </c>
      <c r="J50" s="37">
        <f t="shared" ref="J50:L50" si="22">J51</f>
        <v>21700</v>
      </c>
      <c r="K50" s="37">
        <f t="shared" si="22"/>
        <v>21700</v>
      </c>
      <c r="L50" s="37">
        <f t="shared" si="22"/>
        <v>21558</v>
      </c>
      <c r="M50" s="30">
        <f t="shared" si="0"/>
        <v>99.345622119815673</v>
      </c>
    </row>
    <row r="51" spans="1:13" s="17" customFormat="1" ht="75" x14ac:dyDescent="0.25">
      <c r="A51" s="39" t="s">
        <v>22</v>
      </c>
      <c r="B51" s="39"/>
      <c r="C51" s="39"/>
      <c r="D51" s="36" t="s">
        <v>10</v>
      </c>
      <c r="E51" s="34">
        <v>857</v>
      </c>
      <c r="F51" s="36" t="s">
        <v>10</v>
      </c>
      <c r="G51" s="36" t="s">
        <v>46</v>
      </c>
      <c r="H51" s="36" t="s">
        <v>15</v>
      </c>
      <c r="I51" s="36" t="s">
        <v>23</v>
      </c>
      <c r="J51" s="37">
        <v>21700</v>
      </c>
      <c r="K51" s="37">
        <v>21700</v>
      </c>
      <c r="L51" s="37">
        <v>21558</v>
      </c>
      <c r="M51" s="30">
        <f t="shared" si="0"/>
        <v>99.345622119815673</v>
      </c>
    </row>
    <row r="52" spans="1:13" s="22" customFormat="1" ht="105" x14ac:dyDescent="0.25">
      <c r="A52" s="35" t="s">
        <v>50</v>
      </c>
      <c r="B52" s="39"/>
      <c r="C52" s="39"/>
      <c r="D52" s="39"/>
      <c r="E52" s="34">
        <v>857</v>
      </c>
      <c r="F52" s="36" t="s">
        <v>10</v>
      </c>
      <c r="G52" s="36" t="s">
        <v>46</v>
      </c>
      <c r="H52" s="36" t="s">
        <v>51</v>
      </c>
      <c r="I52" s="36"/>
      <c r="J52" s="37">
        <f>J53</f>
        <v>588000</v>
      </c>
      <c r="K52" s="37">
        <f t="shared" ref="K52:L53" si="23">K53</f>
        <v>588000</v>
      </c>
      <c r="L52" s="37">
        <f t="shared" si="23"/>
        <v>587981.32999999996</v>
      </c>
      <c r="M52" s="30">
        <f t="shared" si="0"/>
        <v>99.996824829931967</v>
      </c>
    </row>
    <row r="53" spans="1:13" s="22" customFormat="1" ht="165" x14ac:dyDescent="0.25">
      <c r="A53" s="38" t="s">
        <v>16</v>
      </c>
      <c r="B53" s="39"/>
      <c r="C53" s="39"/>
      <c r="D53" s="39"/>
      <c r="E53" s="34">
        <v>857</v>
      </c>
      <c r="F53" s="36" t="s">
        <v>14</v>
      </c>
      <c r="G53" s="36" t="s">
        <v>46</v>
      </c>
      <c r="H53" s="36" t="s">
        <v>51</v>
      </c>
      <c r="I53" s="36" t="s">
        <v>17</v>
      </c>
      <c r="J53" s="37">
        <f>J54</f>
        <v>588000</v>
      </c>
      <c r="K53" s="37">
        <f t="shared" si="23"/>
        <v>588000</v>
      </c>
      <c r="L53" s="37">
        <f t="shared" si="23"/>
        <v>587981.32999999996</v>
      </c>
      <c r="M53" s="30">
        <f t="shared" si="0"/>
        <v>99.996824829931967</v>
      </c>
    </row>
    <row r="54" spans="1:13" s="22" customFormat="1" ht="60" x14ac:dyDescent="0.25">
      <c r="A54" s="38" t="s">
        <v>18</v>
      </c>
      <c r="B54" s="38"/>
      <c r="C54" s="38"/>
      <c r="D54" s="38"/>
      <c r="E54" s="34">
        <v>857</v>
      </c>
      <c r="F54" s="36" t="s">
        <v>10</v>
      </c>
      <c r="G54" s="36" t="s">
        <v>46</v>
      </c>
      <c r="H54" s="36" t="s">
        <v>51</v>
      </c>
      <c r="I54" s="36" t="s">
        <v>19</v>
      </c>
      <c r="J54" s="37">
        <v>588000</v>
      </c>
      <c r="K54" s="37">
        <v>588000</v>
      </c>
      <c r="L54" s="37">
        <v>587981.32999999996</v>
      </c>
      <c r="M54" s="30">
        <f t="shared" si="0"/>
        <v>99.996824829931967</v>
      </c>
    </row>
    <row r="55" spans="1:13" s="22" customFormat="1" ht="150" x14ac:dyDescent="0.25">
      <c r="A55" s="35" t="s">
        <v>52</v>
      </c>
      <c r="B55" s="39"/>
      <c r="C55" s="39"/>
      <c r="D55" s="36" t="s">
        <v>10</v>
      </c>
      <c r="E55" s="34">
        <v>857</v>
      </c>
      <c r="F55" s="36" t="s">
        <v>14</v>
      </c>
      <c r="G55" s="36" t="s">
        <v>46</v>
      </c>
      <c r="H55" s="36" t="s">
        <v>53</v>
      </c>
      <c r="I55" s="36"/>
      <c r="J55" s="37">
        <f t="shared" ref="J55:L56" si="24">J56</f>
        <v>18000</v>
      </c>
      <c r="K55" s="37">
        <f t="shared" si="24"/>
        <v>18000</v>
      </c>
      <c r="L55" s="37">
        <f t="shared" si="24"/>
        <v>18000</v>
      </c>
      <c r="M55" s="30">
        <f t="shared" si="0"/>
        <v>100</v>
      </c>
    </row>
    <row r="56" spans="1:13" s="22" customFormat="1" ht="60" x14ac:dyDescent="0.25">
      <c r="A56" s="39" t="s">
        <v>20</v>
      </c>
      <c r="B56" s="38"/>
      <c r="C56" s="38"/>
      <c r="D56" s="36" t="s">
        <v>10</v>
      </c>
      <c r="E56" s="34">
        <v>857</v>
      </c>
      <c r="F56" s="36" t="s">
        <v>10</v>
      </c>
      <c r="G56" s="36" t="s">
        <v>46</v>
      </c>
      <c r="H56" s="36" t="s">
        <v>53</v>
      </c>
      <c r="I56" s="36" t="s">
        <v>21</v>
      </c>
      <c r="J56" s="37">
        <f t="shared" si="24"/>
        <v>18000</v>
      </c>
      <c r="K56" s="37">
        <f t="shared" si="24"/>
        <v>18000</v>
      </c>
      <c r="L56" s="37">
        <f t="shared" si="24"/>
        <v>18000</v>
      </c>
      <c r="M56" s="30">
        <f t="shared" si="0"/>
        <v>100</v>
      </c>
    </row>
    <row r="57" spans="1:13" s="22" customFormat="1" ht="75" x14ac:dyDescent="0.25">
      <c r="A57" s="39" t="s">
        <v>22</v>
      </c>
      <c r="B57" s="39"/>
      <c r="C57" s="39"/>
      <c r="D57" s="36" t="s">
        <v>10</v>
      </c>
      <c r="E57" s="34">
        <v>857</v>
      </c>
      <c r="F57" s="36" t="s">
        <v>10</v>
      </c>
      <c r="G57" s="36" t="s">
        <v>46</v>
      </c>
      <c r="H57" s="36" t="s">
        <v>53</v>
      </c>
      <c r="I57" s="36" t="s">
        <v>23</v>
      </c>
      <c r="J57" s="37">
        <v>18000</v>
      </c>
      <c r="K57" s="37">
        <v>18000</v>
      </c>
      <c r="L57" s="37">
        <v>18000</v>
      </c>
      <c r="M57" s="30">
        <f t="shared" si="0"/>
        <v>100</v>
      </c>
    </row>
    <row r="58" spans="1:13" s="22" customFormat="1" ht="75" x14ac:dyDescent="0.25">
      <c r="A58" s="41" t="s">
        <v>39</v>
      </c>
      <c r="B58" s="39"/>
      <c r="C58" s="39"/>
      <c r="D58" s="39"/>
      <c r="E58" s="42">
        <v>853</v>
      </c>
      <c r="F58" s="36" t="s">
        <v>10</v>
      </c>
      <c r="G58" s="36" t="s">
        <v>46</v>
      </c>
      <c r="H58" s="36" t="s">
        <v>40</v>
      </c>
      <c r="I58" s="36"/>
      <c r="J58" s="37">
        <f t="shared" ref="J58:L59" si="25">J59</f>
        <v>81960.899999999994</v>
      </c>
      <c r="K58" s="37">
        <f t="shared" si="25"/>
        <v>81960.899999999994</v>
      </c>
      <c r="L58" s="37">
        <f t="shared" si="25"/>
        <v>81960.899999999994</v>
      </c>
      <c r="M58" s="30">
        <f t="shared" si="0"/>
        <v>100</v>
      </c>
    </row>
    <row r="59" spans="1:13" s="22" customFormat="1" ht="165" x14ac:dyDescent="0.25">
      <c r="A59" s="38" t="s">
        <v>16</v>
      </c>
      <c r="B59" s="39"/>
      <c r="C59" s="39"/>
      <c r="D59" s="39"/>
      <c r="E59" s="42">
        <v>853</v>
      </c>
      <c r="F59" s="36" t="s">
        <v>10</v>
      </c>
      <c r="G59" s="36" t="s">
        <v>46</v>
      </c>
      <c r="H59" s="36" t="s">
        <v>40</v>
      </c>
      <c r="I59" s="36" t="s">
        <v>17</v>
      </c>
      <c r="J59" s="37">
        <f t="shared" si="25"/>
        <v>81960.899999999994</v>
      </c>
      <c r="K59" s="37">
        <f t="shared" si="25"/>
        <v>81960.899999999994</v>
      </c>
      <c r="L59" s="37">
        <f t="shared" si="25"/>
        <v>81960.899999999994</v>
      </c>
      <c r="M59" s="30">
        <f t="shared" si="0"/>
        <v>100</v>
      </c>
    </row>
    <row r="60" spans="1:13" s="22" customFormat="1" ht="60" x14ac:dyDescent="0.25">
      <c r="A60" s="38" t="s">
        <v>18</v>
      </c>
      <c r="B60" s="39"/>
      <c r="C60" s="39"/>
      <c r="D60" s="39"/>
      <c r="E60" s="42">
        <v>853</v>
      </c>
      <c r="F60" s="36" t="s">
        <v>10</v>
      </c>
      <c r="G60" s="36" t="s">
        <v>46</v>
      </c>
      <c r="H60" s="36" t="s">
        <v>40</v>
      </c>
      <c r="I60" s="36" t="s">
        <v>19</v>
      </c>
      <c r="J60" s="37">
        <v>81960.899999999994</v>
      </c>
      <c r="K60" s="37">
        <v>81960.899999999994</v>
      </c>
      <c r="L60" s="37">
        <v>81960.899999999994</v>
      </c>
      <c r="M60" s="30">
        <f t="shared" si="0"/>
        <v>100</v>
      </c>
    </row>
    <row r="61" spans="1:13" s="22" customFormat="1" ht="42.75" x14ac:dyDescent="0.25">
      <c r="A61" s="43" t="s">
        <v>54</v>
      </c>
      <c r="B61" s="33"/>
      <c r="C61" s="33"/>
      <c r="D61" s="33"/>
      <c r="E61" s="14">
        <v>851</v>
      </c>
      <c r="F61" s="15" t="s">
        <v>10</v>
      </c>
      <c r="G61" s="15" t="s">
        <v>55</v>
      </c>
      <c r="H61" s="15"/>
      <c r="I61" s="15"/>
      <c r="J61" s="16">
        <f t="shared" ref="J61:L63" si="26">J62</f>
        <v>340800</v>
      </c>
      <c r="K61" s="16">
        <f t="shared" si="26"/>
        <v>340800</v>
      </c>
      <c r="L61" s="16">
        <f t="shared" si="26"/>
        <v>340800</v>
      </c>
      <c r="M61" s="30">
        <f t="shared" si="0"/>
        <v>100</v>
      </c>
    </row>
    <row r="62" spans="1:13" s="22" customFormat="1" ht="30" x14ac:dyDescent="0.25">
      <c r="A62" s="41" t="s">
        <v>56</v>
      </c>
      <c r="B62" s="39"/>
      <c r="C62" s="39"/>
      <c r="D62" s="39"/>
      <c r="E62" s="34">
        <v>851</v>
      </c>
      <c r="F62" s="36" t="s">
        <v>10</v>
      </c>
      <c r="G62" s="36" t="s">
        <v>55</v>
      </c>
      <c r="H62" s="36" t="s">
        <v>57</v>
      </c>
      <c r="I62" s="36"/>
      <c r="J62" s="37">
        <f t="shared" si="26"/>
        <v>340800</v>
      </c>
      <c r="K62" s="37">
        <f t="shared" si="26"/>
        <v>340800</v>
      </c>
      <c r="L62" s="37">
        <f t="shared" si="26"/>
        <v>340800</v>
      </c>
      <c r="M62" s="30">
        <f t="shared" si="0"/>
        <v>100</v>
      </c>
    </row>
    <row r="63" spans="1:13" s="22" customFormat="1" ht="30" x14ac:dyDescent="0.25">
      <c r="A63" s="41" t="s">
        <v>24</v>
      </c>
      <c r="B63" s="39"/>
      <c r="C63" s="39"/>
      <c r="D63" s="39"/>
      <c r="E63" s="34">
        <v>851</v>
      </c>
      <c r="F63" s="36" t="s">
        <v>10</v>
      </c>
      <c r="G63" s="36" t="s">
        <v>55</v>
      </c>
      <c r="H63" s="36" t="s">
        <v>57</v>
      </c>
      <c r="I63" s="36" t="s">
        <v>25</v>
      </c>
      <c r="J63" s="37">
        <f t="shared" si="26"/>
        <v>340800</v>
      </c>
      <c r="K63" s="37">
        <f t="shared" si="26"/>
        <v>340800</v>
      </c>
      <c r="L63" s="37">
        <f t="shared" si="26"/>
        <v>340800</v>
      </c>
      <c r="M63" s="30">
        <f t="shared" si="0"/>
        <v>100</v>
      </c>
    </row>
    <row r="64" spans="1:13" s="22" customFormat="1" x14ac:dyDescent="0.25">
      <c r="A64" s="41" t="s">
        <v>58</v>
      </c>
      <c r="B64" s="39"/>
      <c r="C64" s="39"/>
      <c r="D64" s="39"/>
      <c r="E64" s="34">
        <v>851</v>
      </c>
      <c r="F64" s="36" t="s">
        <v>10</v>
      </c>
      <c r="G64" s="36" t="s">
        <v>55</v>
      </c>
      <c r="H64" s="36" t="s">
        <v>57</v>
      </c>
      <c r="I64" s="36" t="s">
        <v>59</v>
      </c>
      <c r="J64" s="37">
        <v>340800</v>
      </c>
      <c r="K64" s="37">
        <v>340800</v>
      </c>
      <c r="L64" s="37">
        <v>340800</v>
      </c>
      <c r="M64" s="30">
        <f t="shared" si="0"/>
        <v>100</v>
      </c>
    </row>
    <row r="65" spans="1:13" s="17" customFormat="1" x14ac:dyDescent="0.25">
      <c r="A65" s="32" t="s">
        <v>60</v>
      </c>
      <c r="B65" s="33"/>
      <c r="C65" s="33"/>
      <c r="D65" s="33"/>
      <c r="E65" s="42">
        <v>853</v>
      </c>
      <c r="F65" s="15" t="s">
        <v>10</v>
      </c>
      <c r="G65" s="15" t="s">
        <v>61</v>
      </c>
      <c r="H65" s="15"/>
      <c r="I65" s="15"/>
      <c r="J65" s="16">
        <f t="shared" ref="J65:L67" si="27">J66</f>
        <v>213432</v>
      </c>
      <c r="K65" s="16">
        <f t="shared" si="27"/>
        <v>213432</v>
      </c>
      <c r="L65" s="16">
        <f t="shared" si="27"/>
        <v>0</v>
      </c>
      <c r="M65" s="30">
        <f t="shared" si="0"/>
        <v>0</v>
      </c>
    </row>
    <row r="66" spans="1:13" s="22" customFormat="1" ht="30" x14ac:dyDescent="0.25">
      <c r="A66" s="35" t="s">
        <v>62</v>
      </c>
      <c r="B66" s="39"/>
      <c r="C66" s="39"/>
      <c r="D66" s="39"/>
      <c r="E66" s="42">
        <v>853</v>
      </c>
      <c r="F66" s="36" t="s">
        <v>10</v>
      </c>
      <c r="G66" s="36" t="s">
        <v>61</v>
      </c>
      <c r="H66" s="36" t="s">
        <v>63</v>
      </c>
      <c r="I66" s="36"/>
      <c r="J66" s="37">
        <f t="shared" si="27"/>
        <v>213432</v>
      </c>
      <c r="K66" s="37">
        <f t="shared" si="27"/>
        <v>213432</v>
      </c>
      <c r="L66" s="37">
        <f t="shared" si="27"/>
        <v>0</v>
      </c>
      <c r="M66" s="30">
        <f t="shared" ref="M66:M120" si="28">L66/K66*100</f>
        <v>0</v>
      </c>
    </row>
    <row r="67" spans="1:13" s="22" customFormat="1" ht="30" x14ac:dyDescent="0.25">
      <c r="A67" s="39" t="s">
        <v>24</v>
      </c>
      <c r="B67" s="39"/>
      <c r="C67" s="39"/>
      <c r="D67" s="39"/>
      <c r="E67" s="42">
        <v>853</v>
      </c>
      <c r="F67" s="36" t="s">
        <v>10</v>
      </c>
      <c r="G67" s="36" t="s">
        <v>61</v>
      </c>
      <c r="H67" s="36" t="s">
        <v>63</v>
      </c>
      <c r="I67" s="36" t="s">
        <v>25</v>
      </c>
      <c r="J67" s="37">
        <f t="shared" si="27"/>
        <v>213432</v>
      </c>
      <c r="K67" s="37">
        <f t="shared" si="27"/>
        <v>213432</v>
      </c>
      <c r="L67" s="37">
        <f t="shared" si="27"/>
        <v>0</v>
      </c>
      <c r="M67" s="30">
        <f t="shared" si="28"/>
        <v>0</v>
      </c>
    </row>
    <row r="68" spans="1:13" s="22" customFormat="1" x14ac:dyDescent="0.25">
      <c r="A68" s="38" t="s">
        <v>64</v>
      </c>
      <c r="B68" s="38"/>
      <c r="C68" s="38"/>
      <c r="D68" s="38"/>
      <c r="E68" s="42">
        <v>853</v>
      </c>
      <c r="F68" s="36" t="s">
        <v>10</v>
      </c>
      <c r="G68" s="36" t="s">
        <v>61</v>
      </c>
      <c r="H68" s="36" t="s">
        <v>63</v>
      </c>
      <c r="I68" s="36" t="s">
        <v>65</v>
      </c>
      <c r="J68" s="37">
        <v>213432</v>
      </c>
      <c r="K68" s="37">
        <v>213432</v>
      </c>
      <c r="L68" s="37">
        <v>0</v>
      </c>
      <c r="M68" s="30">
        <f t="shared" si="28"/>
        <v>0</v>
      </c>
    </row>
    <row r="69" spans="1:13" s="17" customFormat="1" ht="42.75" x14ac:dyDescent="0.25">
      <c r="A69" s="32" t="s">
        <v>66</v>
      </c>
      <c r="B69" s="33"/>
      <c r="C69" s="33"/>
      <c r="D69" s="33"/>
      <c r="E69" s="34">
        <v>851</v>
      </c>
      <c r="F69" s="15" t="s">
        <v>10</v>
      </c>
      <c r="G69" s="15" t="s">
        <v>67</v>
      </c>
      <c r="H69" s="15"/>
      <c r="I69" s="15"/>
      <c r="J69" s="16">
        <f>J70+J77+J80+J83+J86+J89</f>
        <v>3555541.33</v>
      </c>
      <c r="K69" s="16">
        <f t="shared" ref="K69:L69" si="29">K70+K77+K80+K83+K86+K89</f>
        <v>3555541.33</v>
      </c>
      <c r="L69" s="16">
        <f t="shared" si="29"/>
        <v>3554899.04</v>
      </c>
      <c r="M69" s="30">
        <f t="shared" si="28"/>
        <v>99.981935521475151</v>
      </c>
    </row>
    <row r="70" spans="1:13" s="22" customFormat="1" ht="198" customHeight="1" x14ac:dyDescent="0.25">
      <c r="A70" s="35" t="s">
        <v>68</v>
      </c>
      <c r="B70" s="34"/>
      <c r="C70" s="34"/>
      <c r="D70" s="34"/>
      <c r="E70" s="34">
        <v>851</v>
      </c>
      <c r="F70" s="36" t="s">
        <v>10</v>
      </c>
      <c r="G70" s="36" t="s">
        <v>67</v>
      </c>
      <c r="H70" s="36" t="s">
        <v>69</v>
      </c>
      <c r="I70" s="36"/>
      <c r="J70" s="37">
        <f t="shared" ref="J70:K70" si="30">J71+J73+J75</f>
        <v>326458</v>
      </c>
      <c r="K70" s="37">
        <f t="shared" si="30"/>
        <v>326458</v>
      </c>
      <c r="L70" s="37">
        <f t="shared" ref="L70" si="31">L71+L73+L75</f>
        <v>326458</v>
      </c>
      <c r="M70" s="30">
        <f t="shared" si="28"/>
        <v>100</v>
      </c>
    </row>
    <row r="71" spans="1:13" s="22" customFormat="1" ht="165" x14ac:dyDescent="0.25">
      <c r="A71" s="38" t="s">
        <v>16</v>
      </c>
      <c r="B71" s="34"/>
      <c r="C71" s="34"/>
      <c r="D71" s="34"/>
      <c r="E71" s="34">
        <v>851</v>
      </c>
      <c r="F71" s="36" t="s">
        <v>10</v>
      </c>
      <c r="G71" s="36" t="s">
        <v>67</v>
      </c>
      <c r="H71" s="36" t="s">
        <v>69</v>
      </c>
      <c r="I71" s="36" t="s">
        <v>17</v>
      </c>
      <c r="J71" s="37">
        <f t="shared" ref="J71:L71" si="32">J72</f>
        <v>251985.08</v>
      </c>
      <c r="K71" s="37">
        <f t="shared" si="32"/>
        <v>251985.08</v>
      </c>
      <c r="L71" s="37">
        <f t="shared" si="32"/>
        <v>251985.08</v>
      </c>
      <c r="M71" s="30">
        <f t="shared" si="28"/>
        <v>100</v>
      </c>
    </row>
    <row r="72" spans="1:13" s="22" customFormat="1" ht="60" x14ac:dyDescent="0.25">
      <c r="A72" s="38" t="s">
        <v>18</v>
      </c>
      <c r="B72" s="34"/>
      <c r="C72" s="34"/>
      <c r="D72" s="34"/>
      <c r="E72" s="34">
        <v>851</v>
      </c>
      <c r="F72" s="36" t="s">
        <v>10</v>
      </c>
      <c r="G72" s="36" t="s">
        <v>67</v>
      </c>
      <c r="H72" s="36" t="s">
        <v>69</v>
      </c>
      <c r="I72" s="36" t="s">
        <v>19</v>
      </c>
      <c r="J72" s="37">
        <v>251985.08</v>
      </c>
      <c r="K72" s="37">
        <v>251985.08</v>
      </c>
      <c r="L72" s="37">
        <v>251985.08</v>
      </c>
      <c r="M72" s="30">
        <f t="shared" si="28"/>
        <v>100</v>
      </c>
    </row>
    <row r="73" spans="1:13" s="22" customFormat="1" ht="60" x14ac:dyDescent="0.25">
      <c r="A73" s="39" t="s">
        <v>20</v>
      </c>
      <c r="B73" s="34"/>
      <c r="C73" s="34"/>
      <c r="D73" s="34"/>
      <c r="E73" s="34">
        <v>851</v>
      </c>
      <c r="F73" s="36" t="s">
        <v>10</v>
      </c>
      <c r="G73" s="36" t="s">
        <v>67</v>
      </c>
      <c r="H73" s="36" t="s">
        <v>69</v>
      </c>
      <c r="I73" s="36" t="s">
        <v>21</v>
      </c>
      <c r="J73" s="37">
        <f t="shared" ref="J73:L73" si="33">J74</f>
        <v>74272.92</v>
      </c>
      <c r="K73" s="37">
        <f t="shared" si="33"/>
        <v>74272.92</v>
      </c>
      <c r="L73" s="37">
        <f t="shared" si="33"/>
        <v>74272.92</v>
      </c>
      <c r="M73" s="30">
        <f t="shared" si="28"/>
        <v>100</v>
      </c>
    </row>
    <row r="74" spans="1:13" s="22" customFormat="1" ht="75" x14ac:dyDescent="0.25">
      <c r="A74" s="39" t="s">
        <v>22</v>
      </c>
      <c r="B74" s="34"/>
      <c r="C74" s="34"/>
      <c r="D74" s="34"/>
      <c r="E74" s="34">
        <v>851</v>
      </c>
      <c r="F74" s="36" t="s">
        <v>10</v>
      </c>
      <c r="G74" s="36" t="s">
        <v>67</v>
      </c>
      <c r="H74" s="36" t="s">
        <v>69</v>
      </c>
      <c r="I74" s="36" t="s">
        <v>23</v>
      </c>
      <c r="J74" s="37">
        <v>74272.92</v>
      </c>
      <c r="K74" s="37">
        <v>74272.92</v>
      </c>
      <c r="L74" s="37">
        <v>74272.92</v>
      </c>
      <c r="M74" s="30">
        <f t="shared" si="28"/>
        <v>100</v>
      </c>
    </row>
    <row r="75" spans="1:13" s="22" customFormat="1" ht="30" x14ac:dyDescent="0.25">
      <c r="A75" s="38" t="s">
        <v>70</v>
      </c>
      <c r="B75" s="38"/>
      <c r="C75" s="38"/>
      <c r="D75" s="38"/>
      <c r="E75" s="34">
        <v>851</v>
      </c>
      <c r="F75" s="36" t="s">
        <v>10</v>
      </c>
      <c r="G75" s="44" t="s">
        <v>67</v>
      </c>
      <c r="H75" s="36" t="s">
        <v>69</v>
      </c>
      <c r="I75" s="36" t="s">
        <v>71</v>
      </c>
      <c r="J75" s="37">
        <f t="shared" ref="J75:L75" si="34">J76</f>
        <v>200</v>
      </c>
      <c r="K75" s="37">
        <f t="shared" si="34"/>
        <v>200</v>
      </c>
      <c r="L75" s="37">
        <f t="shared" si="34"/>
        <v>200</v>
      </c>
      <c r="M75" s="30">
        <f t="shared" si="28"/>
        <v>100</v>
      </c>
    </row>
    <row r="76" spans="1:13" s="22" customFormat="1" x14ac:dyDescent="0.25">
      <c r="A76" s="38" t="s">
        <v>72</v>
      </c>
      <c r="B76" s="38"/>
      <c r="C76" s="38"/>
      <c r="D76" s="38"/>
      <c r="E76" s="34">
        <v>851</v>
      </c>
      <c r="F76" s="36" t="s">
        <v>10</v>
      </c>
      <c r="G76" s="44" t="s">
        <v>67</v>
      </c>
      <c r="H76" s="36" t="s">
        <v>69</v>
      </c>
      <c r="I76" s="36" t="s">
        <v>73</v>
      </c>
      <c r="J76" s="37">
        <v>200</v>
      </c>
      <c r="K76" s="37">
        <v>200</v>
      </c>
      <c r="L76" s="37">
        <v>200</v>
      </c>
      <c r="M76" s="30">
        <f t="shared" si="28"/>
        <v>100</v>
      </c>
    </row>
    <row r="77" spans="1:13" s="22" customFormat="1" ht="78" customHeight="1" x14ac:dyDescent="0.25">
      <c r="A77" s="35" t="s">
        <v>74</v>
      </c>
      <c r="B77" s="39"/>
      <c r="C77" s="39"/>
      <c r="D77" s="39"/>
      <c r="E77" s="34">
        <v>851</v>
      </c>
      <c r="F77" s="36" t="s">
        <v>14</v>
      </c>
      <c r="G77" s="44" t="s">
        <v>67</v>
      </c>
      <c r="H77" s="36" t="s">
        <v>75</v>
      </c>
      <c r="I77" s="36"/>
      <c r="J77" s="37">
        <f t="shared" ref="J77:L78" si="35">J78</f>
        <v>143500</v>
      </c>
      <c r="K77" s="37">
        <f t="shared" si="35"/>
        <v>143500</v>
      </c>
      <c r="L77" s="37">
        <f t="shared" si="35"/>
        <v>143500</v>
      </c>
      <c r="M77" s="30">
        <f t="shared" si="28"/>
        <v>100</v>
      </c>
    </row>
    <row r="78" spans="1:13" s="22" customFormat="1" ht="60" x14ac:dyDescent="0.25">
      <c r="A78" s="39" t="s">
        <v>20</v>
      </c>
      <c r="B78" s="38"/>
      <c r="C78" s="38"/>
      <c r="D78" s="38"/>
      <c r="E78" s="34">
        <v>851</v>
      </c>
      <c r="F78" s="36" t="s">
        <v>10</v>
      </c>
      <c r="G78" s="36" t="s">
        <v>67</v>
      </c>
      <c r="H78" s="36" t="s">
        <v>75</v>
      </c>
      <c r="I78" s="36" t="s">
        <v>21</v>
      </c>
      <c r="J78" s="37">
        <f t="shared" si="35"/>
        <v>143500</v>
      </c>
      <c r="K78" s="37">
        <f t="shared" si="35"/>
        <v>143500</v>
      </c>
      <c r="L78" s="37">
        <f t="shared" si="35"/>
        <v>143500</v>
      </c>
      <c r="M78" s="30">
        <f t="shared" si="28"/>
        <v>100</v>
      </c>
    </row>
    <row r="79" spans="1:13" s="22" customFormat="1" ht="75" x14ac:dyDescent="0.25">
      <c r="A79" s="39" t="s">
        <v>22</v>
      </c>
      <c r="B79" s="39"/>
      <c r="C79" s="39"/>
      <c r="D79" s="39"/>
      <c r="E79" s="34">
        <v>851</v>
      </c>
      <c r="F79" s="36" t="s">
        <v>10</v>
      </c>
      <c r="G79" s="36" t="s">
        <v>67</v>
      </c>
      <c r="H79" s="36" t="s">
        <v>75</v>
      </c>
      <c r="I79" s="36" t="s">
        <v>23</v>
      </c>
      <c r="J79" s="37">
        <v>143500</v>
      </c>
      <c r="K79" s="37">
        <v>143500</v>
      </c>
      <c r="L79" s="37">
        <v>143500</v>
      </c>
      <c r="M79" s="30">
        <f t="shared" si="28"/>
        <v>100</v>
      </c>
    </row>
    <row r="80" spans="1:13" s="22" customFormat="1" ht="60" x14ac:dyDescent="0.25">
      <c r="A80" s="35" t="s">
        <v>76</v>
      </c>
      <c r="B80" s="39"/>
      <c r="C80" s="39"/>
      <c r="D80" s="39"/>
      <c r="E80" s="34">
        <v>851</v>
      </c>
      <c r="F80" s="36" t="s">
        <v>10</v>
      </c>
      <c r="G80" s="36" t="s">
        <v>67</v>
      </c>
      <c r="H80" s="36" t="s">
        <v>77</v>
      </c>
      <c r="I80" s="36"/>
      <c r="J80" s="37">
        <f t="shared" ref="J80:L81" si="36">J81</f>
        <v>70282</v>
      </c>
      <c r="K80" s="37">
        <f t="shared" si="36"/>
        <v>70282</v>
      </c>
      <c r="L80" s="37">
        <f t="shared" si="36"/>
        <v>70281.710000000006</v>
      </c>
      <c r="M80" s="30">
        <f t="shared" si="28"/>
        <v>99.999587376568684</v>
      </c>
    </row>
    <row r="81" spans="1:13" s="22" customFormat="1" ht="60" x14ac:dyDescent="0.25">
      <c r="A81" s="39" t="s">
        <v>20</v>
      </c>
      <c r="B81" s="38"/>
      <c r="C81" s="38"/>
      <c r="D81" s="38"/>
      <c r="E81" s="34">
        <v>851</v>
      </c>
      <c r="F81" s="36" t="s">
        <v>10</v>
      </c>
      <c r="G81" s="36" t="s">
        <v>67</v>
      </c>
      <c r="H81" s="36" t="s">
        <v>77</v>
      </c>
      <c r="I81" s="36" t="s">
        <v>21</v>
      </c>
      <c r="J81" s="37">
        <f t="shared" si="36"/>
        <v>70282</v>
      </c>
      <c r="K81" s="37">
        <f t="shared" si="36"/>
        <v>70282</v>
      </c>
      <c r="L81" s="37">
        <f t="shared" si="36"/>
        <v>70281.710000000006</v>
      </c>
      <c r="M81" s="30">
        <f t="shared" si="28"/>
        <v>99.999587376568684</v>
      </c>
    </row>
    <row r="82" spans="1:13" s="22" customFormat="1" ht="75" x14ac:dyDescent="0.25">
      <c r="A82" s="39" t="s">
        <v>22</v>
      </c>
      <c r="B82" s="39"/>
      <c r="C82" s="39"/>
      <c r="D82" s="39"/>
      <c r="E82" s="34">
        <v>851</v>
      </c>
      <c r="F82" s="36" t="s">
        <v>10</v>
      </c>
      <c r="G82" s="36" t="s">
        <v>67</v>
      </c>
      <c r="H82" s="36" t="s">
        <v>77</v>
      </c>
      <c r="I82" s="36" t="s">
        <v>23</v>
      </c>
      <c r="J82" s="37">
        <v>70282</v>
      </c>
      <c r="K82" s="37">
        <v>70282</v>
      </c>
      <c r="L82" s="37">
        <v>70281.710000000006</v>
      </c>
      <c r="M82" s="30">
        <f t="shared" si="28"/>
        <v>99.999587376568684</v>
      </c>
    </row>
    <row r="83" spans="1:13" s="22" customFormat="1" ht="96" customHeight="1" x14ac:dyDescent="0.25">
      <c r="A83" s="41" t="s">
        <v>78</v>
      </c>
      <c r="B83" s="39"/>
      <c r="C83" s="39"/>
      <c r="D83" s="39"/>
      <c r="E83" s="34"/>
      <c r="F83" s="36" t="s">
        <v>10</v>
      </c>
      <c r="G83" s="36" t="s">
        <v>67</v>
      </c>
      <c r="H83" s="36" t="s">
        <v>79</v>
      </c>
      <c r="I83" s="36"/>
      <c r="J83" s="37">
        <f t="shared" ref="J83:L84" si="37">J84</f>
        <v>502701.33</v>
      </c>
      <c r="K83" s="37">
        <f t="shared" si="37"/>
        <v>502701.33</v>
      </c>
      <c r="L83" s="37">
        <f t="shared" si="37"/>
        <v>502701.33</v>
      </c>
      <c r="M83" s="30">
        <f t="shared" si="28"/>
        <v>100</v>
      </c>
    </row>
    <row r="84" spans="1:13" s="22" customFormat="1" ht="60" x14ac:dyDescent="0.25">
      <c r="A84" s="39" t="s">
        <v>20</v>
      </c>
      <c r="B84" s="39"/>
      <c r="C84" s="39"/>
      <c r="D84" s="39"/>
      <c r="E84" s="34"/>
      <c r="F84" s="36" t="s">
        <v>10</v>
      </c>
      <c r="G84" s="36" t="s">
        <v>67</v>
      </c>
      <c r="H84" s="36" t="s">
        <v>79</v>
      </c>
      <c r="I84" s="36" t="s">
        <v>21</v>
      </c>
      <c r="J84" s="37">
        <f t="shared" si="37"/>
        <v>502701.33</v>
      </c>
      <c r="K84" s="37">
        <f t="shared" si="37"/>
        <v>502701.33</v>
      </c>
      <c r="L84" s="37">
        <f t="shared" si="37"/>
        <v>502701.33</v>
      </c>
      <c r="M84" s="30">
        <f t="shared" si="28"/>
        <v>100</v>
      </c>
    </row>
    <row r="85" spans="1:13" s="22" customFormat="1" ht="75" x14ac:dyDescent="0.25">
      <c r="A85" s="39" t="s">
        <v>22</v>
      </c>
      <c r="B85" s="39"/>
      <c r="C85" s="39"/>
      <c r="D85" s="39"/>
      <c r="E85" s="34"/>
      <c r="F85" s="36" t="s">
        <v>10</v>
      </c>
      <c r="G85" s="36" t="s">
        <v>67</v>
      </c>
      <c r="H85" s="36" t="s">
        <v>79</v>
      </c>
      <c r="I85" s="36" t="s">
        <v>23</v>
      </c>
      <c r="J85" s="37">
        <v>502701.33</v>
      </c>
      <c r="K85" s="37">
        <v>502701.33</v>
      </c>
      <c r="L85" s="37">
        <v>502701.33</v>
      </c>
      <c r="M85" s="30">
        <f t="shared" si="28"/>
        <v>100</v>
      </c>
    </row>
    <row r="86" spans="1:13" s="22" customFormat="1" ht="75" x14ac:dyDescent="0.25">
      <c r="A86" s="35" t="s">
        <v>80</v>
      </c>
      <c r="B86" s="39"/>
      <c r="C86" s="39"/>
      <c r="D86" s="39"/>
      <c r="E86" s="34">
        <v>851</v>
      </c>
      <c r="F86" s="36" t="s">
        <v>10</v>
      </c>
      <c r="G86" s="44" t="s">
        <v>67</v>
      </c>
      <c r="H86" s="42" t="s">
        <v>81</v>
      </c>
      <c r="I86" s="36"/>
      <c r="J86" s="37">
        <f t="shared" ref="J86:L87" si="38">J87</f>
        <v>50500</v>
      </c>
      <c r="K86" s="37">
        <f t="shared" si="38"/>
        <v>50500</v>
      </c>
      <c r="L86" s="37">
        <f t="shared" si="38"/>
        <v>49858</v>
      </c>
      <c r="M86" s="30">
        <f t="shared" si="28"/>
        <v>98.728712871287129</v>
      </c>
    </row>
    <row r="87" spans="1:13" s="22" customFormat="1" ht="60" x14ac:dyDescent="0.25">
      <c r="A87" s="39" t="s">
        <v>20</v>
      </c>
      <c r="B87" s="38"/>
      <c r="C87" s="38"/>
      <c r="D87" s="38"/>
      <c r="E87" s="34">
        <v>851</v>
      </c>
      <c r="F87" s="36" t="s">
        <v>10</v>
      </c>
      <c r="G87" s="44" t="s">
        <v>67</v>
      </c>
      <c r="H87" s="42" t="s">
        <v>81</v>
      </c>
      <c r="I87" s="36" t="s">
        <v>21</v>
      </c>
      <c r="J87" s="37">
        <f t="shared" si="38"/>
        <v>50500</v>
      </c>
      <c r="K87" s="37">
        <f t="shared" si="38"/>
        <v>50500</v>
      </c>
      <c r="L87" s="37">
        <f t="shared" si="38"/>
        <v>49858</v>
      </c>
      <c r="M87" s="30">
        <f t="shared" si="28"/>
        <v>98.728712871287129</v>
      </c>
    </row>
    <row r="88" spans="1:13" s="22" customFormat="1" ht="75" x14ac:dyDescent="0.25">
      <c r="A88" s="39" t="s">
        <v>22</v>
      </c>
      <c r="B88" s="39"/>
      <c r="C88" s="39"/>
      <c r="D88" s="39"/>
      <c r="E88" s="34">
        <v>851</v>
      </c>
      <c r="F88" s="36" t="s">
        <v>10</v>
      </c>
      <c r="G88" s="44" t="s">
        <v>67</v>
      </c>
      <c r="H88" s="42" t="s">
        <v>81</v>
      </c>
      <c r="I88" s="36" t="s">
        <v>23</v>
      </c>
      <c r="J88" s="37">
        <v>50500</v>
      </c>
      <c r="K88" s="37">
        <v>50500</v>
      </c>
      <c r="L88" s="37">
        <v>49858</v>
      </c>
      <c r="M88" s="30">
        <f t="shared" si="28"/>
        <v>98.728712871287129</v>
      </c>
    </row>
    <row r="89" spans="1:13" s="45" customFormat="1" ht="60" x14ac:dyDescent="0.25">
      <c r="A89" s="35" t="s">
        <v>82</v>
      </c>
      <c r="B89" s="34"/>
      <c r="C89" s="34"/>
      <c r="D89" s="34"/>
      <c r="E89" s="34">
        <v>851</v>
      </c>
      <c r="F89" s="44" t="s">
        <v>10</v>
      </c>
      <c r="G89" s="44" t="s">
        <v>67</v>
      </c>
      <c r="H89" s="44" t="s">
        <v>83</v>
      </c>
      <c r="I89" s="44"/>
      <c r="J89" s="37">
        <f t="shared" ref="J89:L90" si="39">J90</f>
        <v>2462100</v>
      </c>
      <c r="K89" s="37">
        <f t="shared" si="39"/>
        <v>2462100</v>
      </c>
      <c r="L89" s="37">
        <f t="shared" si="39"/>
        <v>2462100</v>
      </c>
      <c r="M89" s="30">
        <f t="shared" si="28"/>
        <v>100</v>
      </c>
    </row>
    <row r="90" spans="1:13" s="22" customFormat="1" ht="75" x14ac:dyDescent="0.25">
      <c r="A90" s="39" t="s">
        <v>84</v>
      </c>
      <c r="B90" s="39"/>
      <c r="C90" s="39"/>
      <c r="D90" s="39"/>
      <c r="E90" s="34">
        <v>851</v>
      </c>
      <c r="F90" s="36" t="s">
        <v>10</v>
      </c>
      <c r="G90" s="36" t="s">
        <v>67</v>
      </c>
      <c r="H90" s="44" t="s">
        <v>83</v>
      </c>
      <c r="I90" s="42">
        <v>600</v>
      </c>
      <c r="J90" s="37">
        <f t="shared" si="39"/>
        <v>2462100</v>
      </c>
      <c r="K90" s="37">
        <f t="shared" si="39"/>
        <v>2462100</v>
      </c>
      <c r="L90" s="37">
        <f t="shared" si="39"/>
        <v>2462100</v>
      </c>
      <c r="M90" s="30">
        <f t="shared" si="28"/>
        <v>100</v>
      </c>
    </row>
    <row r="91" spans="1:13" s="22" customFormat="1" ht="30" x14ac:dyDescent="0.25">
      <c r="A91" s="39" t="s">
        <v>85</v>
      </c>
      <c r="B91" s="39"/>
      <c r="C91" s="39"/>
      <c r="D91" s="39"/>
      <c r="E91" s="34">
        <v>851</v>
      </c>
      <c r="F91" s="36" t="s">
        <v>10</v>
      </c>
      <c r="G91" s="36" t="s">
        <v>67</v>
      </c>
      <c r="H91" s="44" t="s">
        <v>83</v>
      </c>
      <c r="I91" s="42">
        <v>610</v>
      </c>
      <c r="J91" s="37">
        <v>2462100</v>
      </c>
      <c r="K91" s="37">
        <v>2462100</v>
      </c>
      <c r="L91" s="37">
        <v>2462100</v>
      </c>
      <c r="M91" s="30">
        <f t="shared" si="28"/>
        <v>100</v>
      </c>
    </row>
    <row r="92" spans="1:13" s="31" customFormat="1" x14ac:dyDescent="0.25">
      <c r="A92" s="25" t="s">
        <v>92</v>
      </c>
      <c r="B92" s="26"/>
      <c r="C92" s="26"/>
      <c r="D92" s="26"/>
      <c r="E92" s="42">
        <v>851</v>
      </c>
      <c r="F92" s="28" t="s">
        <v>93</v>
      </c>
      <c r="G92" s="28"/>
      <c r="H92" s="28"/>
      <c r="I92" s="28"/>
      <c r="J92" s="29">
        <f t="shared" ref="J92:L93" si="40">J93</f>
        <v>1586103</v>
      </c>
      <c r="K92" s="29">
        <f t="shared" si="40"/>
        <v>1586103</v>
      </c>
      <c r="L92" s="29">
        <f t="shared" si="40"/>
        <v>1586103</v>
      </c>
      <c r="M92" s="30">
        <f t="shared" si="28"/>
        <v>100</v>
      </c>
    </row>
    <row r="93" spans="1:13" s="46" customFormat="1" ht="42.75" x14ac:dyDescent="0.25">
      <c r="A93" s="32" t="s">
        <v>94</v>
      </c>
      <c r="B93" s="13"/>
      <c r="C93" s="13"/>
      <c r="D93" s="13"/>
      <c r="E93" s="42">
        <v>851</v>
      </c>
      <c r="F93" s="15" t="s">
        <v>93</v>
      </c>
      <c r="G93" s="15" t="s">
        <v>12</v>
      </c>
      <c r="H93" s="15"/>
      <c r="I93" s="15"/>
      <c r="J93" s="16">
        <f t="shared" si="40"/>
        <v>1586103</v>
      </c>
      <c r="K93" s="16">
        <f t="shared" si="40"/>
        <v>1586103</v>
      </c>
      <c r="L93" s="16">
        <f t="shared" si="40"/>
        <v>1586103</v>
      </c>
      <c r="M93" s="30">
        <f t="shared" si="28"/>
        <v>100</v>
      </c>
    </row>
    <row r="94" spans="1:13" s="45" customFormat="1" ht="75" x14ac:dyDescent="0.25">
      <c r="A94" s="35" t="s">
        <v>95</v>
      </c>
      <c r="B94" s="38"/>
      <c r="C94" s="38"/>
      <c r="D94" s="38"/>
      <c r="E94" s="42">
        <v>851</v>
      </c>
      <c r="F94" s="34" t="s">
        <v>93</v>
      </c>
      <c r="G94" s="34" t="s">
        <v>12</v>
      </c>
      <c r="H94" s="34" t="s">
        <v>96</v>
      </c>
      <c r="I94" s="34" t="s">
        <v>97</v>
      </c>
      <c r="J94" s="37">
        <f t="shared" ref="J94:K94" si="41">J95+J97+J99</f>
        <v>1586103</v>
      </c>
      <c r="K94" s="37">
        <f t="shared" si="41"/>
        <v>1586103</v>
      </c>
      <c r="L94" s="37">
        <f t="shared" ref="L94" si="42">L95+L97+L99</f>
        <v>1586103</v>
      </c>
      <c r="M94" s="30">
        <f t="shared" si="28"/>
        <v>100</v>
      </c>
    </row>
    <row r="95" spans="1:13" s="22" customFormat="1" ht="165" x14ac:dyDescent="0.25">
      <c r="A95" s="38" t="s">
        <v>16</v>
      </c>
      <c r="B95" s="34"/>
      <c r="C95" s="34"/>
      <c r="D95" s="34"/>
      <c r="E95" s="34">
        <v>851</v>
      </c>
      <c r="F95" s="36" t="s">
        <v>93</v>
      </c>
      <c r="G95" s="36" t="s">
        <v>12</v>
      </c>
      <c r="H95" s="34" t="s">
        <v>96</v>
      </c>
      <c r="I95" s="36" t="s">
        <v>17</v>
      </c>
      <c r="J95" s="37">
        <f t="shared" ref="J95:L95" si="43">J96</f>
        <v>552113.85</v>
      </c>
      <c r="K95" s="37">
        <f t="shared" si="43"/>
        <v>552113.85</v>
      </c>
      <c r="L95" s="37">
        <f t="shared" si="43"/>
        <v>552113.85</v>
      </c>
      <c r="M95" s="30">
        <f t="shared" si="28"/>
        <v>100</v>
      </c>
    </row>
    <row r="96" spans="1:13" s="22" customFormat="1" ht="60" x14ac:dyDescent="0.25">
      <c r="A96" s="38" t="s">
        <v>18</v>
      </c>
      <c r="B96" s="34"/>
      <c r="C96" s="34"/>
      <c r="D96" s="34"/>
      <c r="E96" s="34">
        <v>851</v>
      </c>
      <c r="F96" s="36" t="s">
        <v>93</v>
      </c>
      <c r="G96" s="36" t="s">
        <v>12</v>
      </c>
      <c r="H96" s="34" t="s">
        <v>96</v>
      </c>
      <c r="I96" s="36" t="s">
        <v>19</v>
      </c>
      <c r="J96" s="37">
        <v>552113.85</v>
      </c>
      <c r="K96" s="37">
        <v>552113.85</v>
      </c>
      <c r="L96" s="37">
        <v>552113.85</v>
      </c>
      <c r="M96" s="30">
        <f t="shared" si="28"/>
        <v>100</v>
      </c>
    </row>
    <row r="97" spans="1:13" s="22" customFormat="1" ht="60" x14ac:dyDescent="0.25">
      <c r="A97" s="39" t="s">
        <v>20</v>
      </c>
      <c r="B97" s="34"/>
      <c r="C97" s="34"/>
      <c r="D97" s="34"/>
      <c r="E97" s="34">
        <v>851</v>
      </c>
      <c r="F97" s="36" t="s">
        <v>93</v>
      </c>
      <c r="G97" s="36" t="s">
        <v>12</v>
      </c>
      <c r="H97" s="34" t="s">
        <v>96</v>
      </c>
      <c r="I97" s="36" t="s">
        <v>21</v>
      </c>
      <c r="J97" s="37">
        <f t="shared" ref="J97:L97" si="44">J98</f>
        <v>42675.15</v>
      </c>
      <c r="K97" s="37">
        <f t="shared" si="44"/>
        <v>42675.15</v>
      </c>
      <c r="L97" s="37">
        <f t="shared" si="44"/>
        <v>42675.15</v>
      </c>
      <c r="M97" s="30">
        <f t="shared" si="28"/>
        <v>100</v>
      </c>
    </row>
    <row r="98" spans="1:13" s="22" customFormat="1" ht="75" x14ac:dyDescent="0.25">
      <c r="A98" s="39" t="s">
        <v>22</v>
      </c>
      <c r="B98" s="34"/>
      <c r="C98" s="34"/>
      <c r="D98" s="34"/>
      <c r="E98" s="34">
        <v>851</v>
      </c>
      <c r="F98" s="36" t="s">
        <v>93</v>
      </c>
      <c r="G98" s="36" t="s">
        <v>12</v>
      </c>
      <c r="H98" s="34" t="s">
        <v>96</v>
      </c>
      <c r="I98" s="36" t="s">
        <v>23</v>
      </c>
      <c r="J98" s="37">
        <v>42675.15</v>
      </c>
      <c r="K98" s="37">
        <v>42675.15</v>
      </c>
      <c r="L98" s="37">
        <v>42675.15</v>
      </c>
      <c r="M98" s="30">
        <f t="shared" si="28"/>
        <v>100</v>
      </c>
    </row>
    <row r="99" spans="1:13" s="22" customFormat="1" ht="30" x14ac:dyDescent="0.25">
      <c r="A99" s="39" t="s">
        <v>70</v>
      </c>
      <c r="B99" s="38"/>
      <c r="C99" s="38"/>
      <c r="D99" s="38"/>
      <c r="E99" s="34">
        <v>851</v>
      </c>
      <c r="F99" s="34" t="s">
        <v>93</v>
      </c>
      <c r="G99" s="34" t="s">
        <v>12</v>
      </c>
      <c r="H99" s="34" t="s">
        <v>96</v>
      </c>
      <c r="I99" s="34" t="s">
        <v>71</v>
      </c>
      <c r="J99" s="37">
        <f t="shared" ref="J99:L99" si="45">J100</f>
        <v>991314</v>
      </c>
      <c r="K99" s="37">
        <f t="shared" si="45"/>
        <v>991314</v>
      </c>
      <c r="L99" s="37">
        <f t="shared" si="45"/>
        <v>991314</v>
      </c>
      <c r="M99" s="30">
        <f t="shared" si="28"/>
        <v>100</v>
      </c>
    </row>
    <row r="100" spans="1:13" s="22" customFormat="1" x14ac:dyDescent="0.25">
      <c r="A100" s="39" t="s">
        <v>72</v>
      </c>
      <c r="B100" s="38"/>
      <c r="C100" s="38"/>
      <c r="D100" s="38"/>
      <c r="E100" s="34">
        <v>851</v>
      </c>
      <c r="F100" s="34" t="s">
        <v>93</v>
      </c>
      <c r="G100" s="34" t="s">
        <v>12</v>
      </c>
      <c r="H100" s="34" t="s">
        <v>96</v>
      </c>
      <c r="I100" s="34" t="s">
        <v>73</v>
      </c>
      <c r="J100" s="37">
        <v>991314</v>
      </c>
      <c r="K100" s="37">
        <v>991314</v>
      </c>
      <c r="L100" s="37">
        <v>991314</v>
      </c>
      <c r="M100" s="30">
        <f t="shared" si="28"/>
        <v>100</v>
      </c>
    </row>
    <row r="101" spans="1:13" s="31" customFormat="1" ht="57" x14ac:dyDescent="0.25">
      <c r="A101" s="25" t="s">
        <v>98</v>
      </c>
      <c r="B101" s="26"/>
      <c r="C101" s="26"/>
      <c r="D101" s="26"/>
      <c r="E101" s="34">
        <v>851</v>
      </c>
      <c r="F101" s="28" t="s">
        <v>12</v>
      </c>
      <c r="G101" s="28"/>
      <c r="H101" s="28"/>
      <c r="I101" s="28"/>
      <c r="J101" s="29">
        <f t="shared" ref="J101:L101" si="46">J102</f>
        <v>3467702.0300000003</v>
      </c>
      <c r="K101" s="29">
        <f t="shared" si="46"/>
        <v>3467702.0300000003</v>
      </c>
      <c r="L101" s="29">
        <f t="shared" si="46"/>
        <v>3399034.6500000004</v>
      </c>
      <c r="M101" s="30">
        <f t="shared" si="28"/>
        <v>98.01980160331135</v>
      </c>
    </row>
    <row r="102" spans="1:13" s="17" customFormat="1" ht="99.75" x14ac:dyDescent="0.25">
      <c r="A102" s="32" t="s">
        <v>99</v>
      </c>
      <c r="B102" s="33"/>
      <c r="C102" s="33"/>
      <c r="D102" s="33"/>
      <c r="E102" s="34">
        <v>851</v>
      </c>
      <c r="F102" s="15" t="s">
        <v>12</v>
      </c>
      <c r="G102" s="15" t="s">
        <v>100</v>
      </c>
      <c r="H102" s="15"/>
      <c r="I102" s="15"/>
      <c r="J102" s="16">
        <f t="shared" ref="J102:K102" si="47">J103+J110+J113</f>
        <v>3467702.0300000003</v>
      </c>
      <c r="K102" s="16">
        <f t="shared" si="47"/>
        <v>3467702.0300000003</v>
      </c>
      <c r="L102" s="16">
        <f t="shared" ref="L102" si="48">L103+L110+L113</f>
        <v>3399034.6500000004</v>
      </c>
      <c r="M102" s="30">
        <f t="shared" si="28"/>
        <v>98.01980160331135</v>
      </c>
    </row>
    <row r="103" spans="1:13" s="22" customFormat="1" ht="30" x14ac:dyDescent="0.25">
      <c r="A103" s="35" t="s">
        <v>101</v>
      </c>
      <c r="B103" s="39"/>
      <c r="C103" s="39"/>
      <c r="D103" s="39"/>
      <c r="E103" s="34">
        <v>851</v>
      </c>
      <c r="F103" s="36" t="s">
        <v>12</v>
      </c>
      <c r="G103" s="36" t="s">
        <v>100</v>
      </c>
      <c r="H103" s="36" t="s">
        <v>102</v>
      </c>
      <c r="I103" s="36"/>
      <c r="J103" s="37">
        <f t="shared" ref="J103:K103" si="49">J104+J106+J108</f>
        <v>2876411.62</v>
      </c>
      <c r="K103" s="37">
        <f t="shared" si="49"/>
        <v>2876411.62</v>
      </c>
      <c r="L103" s="37">
        <f t="shared" ref="L103" si="50">L104+L106+L108</f>
        <v>2807744.24</v>
      </c>
      <c r="M103" s="30">
        <f t="shared" si="28"/>
        <v>97.612741531060848</v>
      </c>
    </row>
    <row r="104" spans="1:13" s="22" customFormat="1" ht="165" x14ac:dyDescent="0.25">
      <c r="A104" s="38" t="s">
        <v>16</v>
      </c>
      <c r="B104" s="39"/>
      <c r="C104" s="39"/>
      <c r="D104" s="39"/>
      <c r="E104" s="34">
        <v>851</v>
      </c>
      <c r="F104" s="36" t="s">
        <v>12</v>
      </c>
      <c r="G104" s="44" t="s">
        <v>100</v>
      </c>
      <c r="H104" s="36" t="s">
        <v>102</v>
      </c>
      <c r="I104" s="36" t="s">
        <v>17</v>
      </c>
      <c r="J104" s="37">
        <f t="shared" ref="J104:L104" si="51">J105</f>
        <v>1883073.78</v>
      </c>
      <c r="K104" s="37">
        <f t="shared" si="51"/>
        <v>1883073.78</v>
      </c>
      <c r="L104" s="37">
        <f t="shared" si="51"/>
        <v>1883073.78</v>
      </c>
      <c r="M104" s="30">
        <f t="shared" si="28"/>
        <v>100</v>
      </c>
    </row>
    <row r="105" spans="1:13" s="22" customFormat="1" ht="45" x14ac:dyDescent="0.25">
      <c r="A105" s="39" t="s">
        <v>103</v>
      </c>
      <c r="B105" s="39"/>
      <c r="C105" s="39"/>
      <c r="D105" s="39"/>
      <c r="E105" s="34">
        <v>851</v>
      </c>
      <c r="F105" s="36" t="s">
        <v>12</v>
      </c>
      <c r="G105" s="44" t="s">
        <v>100</v>
      </c>
      <c r="H105" s="36" t="s">
        <v>102</v>
      </c>
      <c r="I105" s="36" t="s">
        <v>104</v>
      </c>
      <c r="J105" s="37">
        <v>1883073.78</v>
      </c>
      <c r="K105" s="37">
        <v>1883073.78</v>
      </c>
      <c r="L105" s="37">
        <v>1883073.78</v>
      </c>
      <c r="M105" s="30">
        <f t="shared" si="28"/>
        <v>100</v>
      </c>
    </row>
    <row r="106" spans="1:13" s="22" customFormat="1" ht="60" x14ac:dyDescent="0.25">
      <c r="A106" s="39" t="s">
        <v>20</v>
      </c>
      <c r="B106" s="38"/>
      <c r="C106" s="38"/>
      <c r="D106" s="38"/>
      <c r="E106" s="34">
        <v>851</v>
      </c>
      <c r="F106" s="36" t="s">
        <v>12</v>
      </c>
      <c r="G106" s="44" t="s">
        <v>100</v>
      </c>
      <c r="H106" s="36" t="s">
        <v>102</v>
      </c>
      <c r="I106" s="36" t="s">
        <v>21</v>
      </c>
      <c r="J106" s="37">
        <f t="shared" ref="J106:L106" si="52">J107</f>
        <v>944755.84</v>
      </c>
      <c r="K106" s="37">
        <f t="shared" si="52"/>
        <v>944755.84</v>
      </c>
      <c r="L106" s="37">
        <f t="shared" si="52"/>
        <v>876088.46</v>
      </c>
      <c r="M106" s="30">
        <f t="shared" si="28"/>
        <v>92.731732677090406</v>
      </c>
    </row>
    <row r="107" spans="1:13" s="22" customFormat="1" ht="75" x14ac:dyDescent="0.25">
      <c r="A107" s="39" t="s">
        <v>22</v>
      </c>
      <c r="B107" s="39"/>
      <c r="C107" s="39"/>
      <c r="D107" s="39"/>
      <c r="E107" s="34">
        <v>851</v>
      </c>
      <c r="F107" s="36" t="s">
        <v>12</v>
      </c>
      <c r="G107" s="44" t="s">
        <v>100</v>
      </c>
      <c r="H107" s="36" t="s">
        <v>102</v>
      </c>
      <c r="I107" s="36" t="s">
        <v>23</v>
      </c>
      <c r="J107" s="37">
        <v>944755.84</v>
      </c>
      <c r="K107" s="37">
        <v>944755.84</v>
      </c>
      <c r="L107" s="37">
        <v>876088.46</v>
      </c>
      <c r="M107" s="30">
        <f t="shared" si="28"/>
        <v>92.731732677090406</v>
      </c>
    </row>
    <row r="108" spans="1:13" s="22" customFormat="1" ht="30" x14ac:dyDescent="0.25">
      <c r="A108" s="39" t="s">
        <v>24</v>
      </c>
      <c r="B108" s="39"/>
      <c r="C108" s="39"/>
      <c r="D108" s="39"/>
      <c r="E108" s="34">
        <v>851</v>
      </c>
      <c r="F108" s="36" t="s">
        <v>12</v>
      </c>
      <c r="G108" s="44" t="s">
        <v>100</v>
      </c>
      <c r="H108" s="36" t="s">
        <v>102</v>
      </c>
      <c r="I108" s="36" t="s">
        <v>25</v>
      </c>
      <c r="J108" s="37">
        <f t="shared" ref="J108:L108" si="53">J109</f>
        <v>48582</v>
      </c>
      <c r="K108" s="37">
        <f t="shared" si="53"/>
        <v>48582</v>
      </c>
      <c r="L108" s="37">
        <f t="shared" si="53"/>
        <v>48582</v>
      </c>
      <c r="M108" s="30">
        <f t="shared" si="28"/>
        <v>100</v>
      </c>
    </row>
    <row r="109" spans="1:13" s="22" customFormat="1" ht="30" x14ac:dyDescent="0.25">
      <c r="A109" s="39" t="s">
        <v>26</v>
      </c>
      <c r="B109" s="39"/>
      <c r="C109" s="39"/>
      <c r="D109" s="39"/>
      <c r="E109" s="34">
        <v>851</v>
      </c>
      <c r="F109" s="36" t="s">
        <v>12</v>
      </c>
      <c r="G109" s="44" t="s">
        <v>100</v>
      </c>
      <c r="H109" s="36" t="s">
        <v>102</v>
      </c>
      <c r="I109" s="36" t="s">
        <v>27</v>
      </c>
      <c r="J109" s="37">
        <v>48582</v>
      </c>
      <c r="K109" s="37">
        <v>48582</v>
      </c>
      <c r="L109" s="37">
        <v>48582</v>
      </c>
      <c r="M109" s="30">
        <f t="shared" si="28"/>
        <v>100</v>
      </c>
    </row>
    <row r="110" spans="1:13" s="22" customFormat="1" ht="75" x14ac:dyDescent="0.25">
      <c r="A110" s="35" t="s">
        <v>105</v>
      </c>
      <c r="B110" s="39"/>
      <c r="C110" s="39"/>
      <c r="D110" s="39"/>
      <c r="E110" s="34"/>
      <c r="F110" s="36" t="s">
        <v>12</v>
      </c>
      <c r="G110" s="44" t="s">
        <v>100</v>
      </c>
      <c r="H110" s="36" t="s">
        <v>106</v>
      </c>
      <c r="I110" s="36"/>
      <c r="J110" s="37">
        <f t="shared" ref="J110:L114" si="54">J111</f>
        <v>584589.91</v>
      </c>
      <c r="K110" s="37">
        <f t="shared" si="54"/>
        <v>584589.91</v>
      </c>
      <c r="L110" s="37">
        <f t="shared" si="54"/>
        <v>584589.91</v>
      </c>
      <c r="M110" s="30">
        <f t="shared" si="28"/>
        <v>100</v>
      </c>
    </row>
    <row r="111" spans="1:13" s="22" customFormat="1" ht="60" x14ac:dyDescent="0.25">
      <c r="A111" s="39" t="s">
        <v>20</v>
      </c>
      <c r="B111" s="39"/>
      <c r="C111" s="39"/>
      <c r="D111" s="39"/>
      <c r="E111" s="34"/>
      <c r="F111" s="36" t="s">
        <v>12</v>
      </c>
      <c r="G111" s="44" t="s">
        <v>100</v>
      </c>
      <c r="H111" s="36" t="s">
        <v>106</v>
      </c>
      <c r="I111" s="36" t="s">
        <v>21</v>
      </c>
      <c r="J111" s="37">
        <f t="shared" si="54"/>
        <v>584589.91</v>
      </c>
      <c r="K111" s="37">
        <f t="shared" si="54"/>
        <v>584589.91</v>
      </c>
      <c r="L111" s="37">
        <f t="shared" si="54"/>
        <v>584589.91</v>
      </c>
      <c r="M111" s="30">
        <f t="shared" si="28"/>
        <v>100</v>
      </c>
    </row>
    <row r="112" spans="1:13" s="22" customFormat="1" ht="75" x14ac:dyDescent="0.25">
      <c r="A112" s="39" t="s">
        <v>22</v>
      </c>
      <c r="B112" s="39"/>
      <c r="C112" s="39"/>
      <c r="D112" s="39"/>
      <c r="E112" s="34"/>
      <c r="F112" s="36" t="s">
        <v>12</v>
      </c>
      <c r="G112" s="44" t="s">
        <v>100</v>
      </c>
      <c r="H112" s="36" t="s">
        <v>106</v>
      </c>
      <c r="I112" s="36" t="s">
        <v>23</v>
      </c>
      <c r="J112" s="37">
        <v>584589.91</v>
      </c>
      <c r="K112" s="37">
        <v>584589.91</v>
      </c>
      <c r="L112" s="37">
        <v>584589.91</v>
      </c>
      <c r="M112" s="30">
        <f t="shared" si="28"/>
        <v>100</v>
      </c>
    </row>
    <row r="113" spans="1:13" s="22" customFormat="1" ht="75" x14ac:dyDescent="0.25">
      <c r="A113" s="35" t="s">
        <v>88</v>
      </c>
      <c r="B113" s="39"/>
      <c r="C113" s="39"/>
      <c r="D113" s="39"/>
      <c r="E113" s="34"/>
      <c r="F113" s="36" t="s">
        <v>12</v>
      </c>
      <c r="G113" s="44" t="s">
        <v>100</v>
      </c>
      <c r="H113" s="44" t="s">
        <v>89</v>
      </c>
      <c r="I113" s="44"/>
      <c r="J113" s="37">
        <f t="shared" si="54"/>
        <v>6700.5</v>
      </c>
      <c r="K113" s="37">
        <f t="shared" si="54"/>
        <v>6700.5</v>
      </c>
      <c r="L113" s="37">
        <f t="shared" si="54"/>
        <v>6700.5</v>
      </c>
      <c r="M113" s="30">
        <f t="shared" si="28"/>
        <v>100</v>
      </c>
    </row>
    <row r="114" spans="1:13" s="22" customFormat="1" ht="30" x14ac:dyDescent="0.25">
      <c r="A114" s="39" t="s">
        <v>24</v>
      </c>
      <c r="B114" s="39"/>
      <c r="C114" s="39"/>
      <c r="D114" s="39"/>
      <c r="E114" s="34"/>
      <c r="F114" s="36" t="s">
        <v>12</v>
      </c>
      <c r="G114" s="44" t="s">
        <v>100</v>
      </c>
      <c r="H114" s="44" t="s">
        <v>89</v>
      </c>
      <c r="I114" s="44" t="s">
        <v>25</v>
      </c>
      <c r="J114" s="37">
        <f t="shared" si="54"/>
        <v>6700.5</v>
      </c>
      <c r="K114" s="37">
        <f t="shared" si="54"/>
        <v>6700.5</v>
      </c>
      <c r="L114" s="37">
        <f t="shared" si="54"/>
        <v>6700.5</v>
      </c>
      <c r="M114" s="30">
        <f t="shared" si="28"/>
        <v>100</v>
      </c>
    </row>
    <row r="115" spans="1:13" s="22" customFormat="1" ht="30" x14ac:dyDescent="0.25">
      <c r="A115" s="39" t="s">
        <v>90</v>
      </c>
      <c r="B115" s="39"/>
      <c r="C115" s="39"/>
      <c r="D115" s="39"/>
      <c r="E115" s="34"/>
      <c r="F115" s="36" t="s">
        <v>12</v>
      </c>
      <c r="G115" s="44" t="s">
        <v>100</v>
      </c>
      <c r="H115" s="44" t="s">
        <v>89</v>
      </c>
      <c r="I115" s="44" t="s">
        <v>91</v>
      </c>
      <c r="J115" s="37">
        <v>6700.5</v>
      </c>
      <c r="K115" s="37">
        <v>6700.5</v>
      </c>
      <c r="L115" s="37">
        <v>6700.5</v>
      </c>
      <c r="M115" s="30">
        <f t="shared" si="28"/>
        <v>100</v>
      </c>
    </row>
    <row r="116" spans="1:13" s="31" customFormat="1" ht="28.5" x14ac:dyDescent="0.25">
      <c r="A116" s="25" t="s">
        <v>107</v>
      </c>
      <c r="B116" s="26"/>
      <c r="C116" s="26"/>
      <c r="D116" s="26"/>
      <c r="E116" s="34">
        <v>851</v>
      </c>
      <c r="F116" s="28" t="s">
        <v>29</v>
      </c>
      <c r="G116" s="28"/>
      <c r="H116" s="28"/>
      <c r="I116" s="28"/>
      <c r="J116" s="29">
        <f>J117+J121+J128+J132</f>
        <v>8995339.0999999996</v>
      </c>
      <c r="K116" s="29">
        <f>K117+K121+K128+K132</f>
        <v>8995339.0999999996</v>
      </c>
      <c r="L116" s="29">
        <f>L117+L121+L128+L132</f>
        <v>8175636.7000000002</v>
      </c>
      <c r="M116" s="30">
        <f t="shared" si="28"/>
        <v>90.887476382074368</v>
      </c>
    </row>
    <row r="117" spans="1:13" s="17" customFormat="1" ht="28.5" x14ac:dyDescent="0.25">
      <c r="A117" s="32" t="s">
        <v>108</v>
      </c>
      <c r="B117" s="33"/>
      <c r="C117" s="33"/>
      <c r="D117" s="33"/>
      <c r="E117" s="34">
        <v>851</v>
      </c>
      <c r="F117" s="15" t="s">
        <v>29</v>
      </c>
      <c r="G117" s="15" t="s">
        <v>42</v>
      </c>
      <c r="H117" s="15"/>
      <c r="I117" s="15"/>
      <c r="J117" s="16">
        <f>J118</f>
        <v>52370.2</v>
      </c>
      <c r="K117" s="16">
        <f t="shared" ref="K117:L117" si="55">K118</f>
        <v>52370.2</v>
      </c>
      <c r="L117" s="16">
        <f t="shared" si="55"/>
        <v>52370.2</v>
      </c>
      <c r="M117" s="30">
        <f t="shared" si="28"/>
        <v>100</v>
      </c>
    </row>
    <row r="118" spans="1:13" s="17" customFormat="1" ht="270" x14ac:dyDescent="0.25">
      <c r="A118" s="35" t="s">
        <v>109</v>
      </c>
      <c r="B118" s="33"/>
      <c r="C118" s="33"/>
      <c r="D118" s="33"/>
      <c r="E118" s="34">
        <v>851</v>
      </c>
      <c r="F118" s="36" t="s">
        <v>29</v>
      </c>
      <c r="G118" s="36" t="s">
        <v>42</v>
      </c>
      <c r="H118" s="36" t="s">
        <v>110</v>
      </c>
      <c r="I118" s="36"/>
      <c r="J118" s="37">
        <f t="shared" ref="J118:L119" si="56">J119</f>
        <v>52370.2</v>
      </c>
      <c r="K118" s="37">
        <f t="shared" si="56"/>
        <v>52370.2</v>
      </c>
      <c r="L118" s="37">
        <f t="shared" si="56"/>
        <v>52370.2</v>
      </c>
      <c r="M118" s="30">
        <f t="shared" si="28"/>
        <v>100</v>
      </c>
    </row>
    <row r="119" spans="1:13" s="17" customFormat="1" ht="60" x14ac:dyDescent="0.25">
      <c r="A119" s="39" t="s">
        <v>20</v>
      </c>
      <c r="B119" s="38"/>
      <c r="C119" s="38"/>
      <c r="D119" s="38"/>
      <c r="E119" s="34">
        <v>851</v>
      </c>
      <c r="F119" s="36" t="s">
        <v>29</v>
      </c>
      <c r="G119" s="36" t="s">
        <v>42</v>
      </c>
      <c r="H119" s="36" t="s">
        <v>110</v>
      </c>
      <c r="I119" s="36" t="s">
        <v>21</v>
      </c>
      <c r="J119" s="37">
        <f t="shared" si="56"/>
        <v>52370.2</v>
      </c>
      <c r="K119" s="37">
        <f t="shared" si="56"/>
        <v>52370.2</v>
      </c>
      <c r="L119" s="37">
        <f t="shared" si="56"/>
        <v>52370.2</v>
      </c>
      <c r="M119" s="30">
        <f t="shared" si="28"/>
        <v>100</v>
      </c>
    </row>
    <row r="120" spans="1:13" s="17" customFormat="1" ht="75" x14ac:dyDescent="0.25">
      <c r="A120" s="39" t="s">
        <v>22</v>
      </c>
      <c r="B120" s="39"/>
      <c r="C120" s="39"/>
      <c r="D120" s="39"/>
      <c r="E120" s="34">
        <v>851</v>
      </c>
      <c r="F120" s="36" t="s">
        <v>29</v>
      </c>
      <c r="G120" s="36" t="s">
        <v>42</v>
      </c>
      <c r="H120" s="36" t="s">
        <v>110</v>
      </c>
      <c r="I120" s="36" t="s">
        <v>23</v>
      </c>
      <c r="J120" s="37">
        <v>52370.2</v>
      </c>
      <c r="K120" s="37">
        <v>52370.2</v>
      </c>
      <c r="L120" s="37">
        <v>52370.2</v>
      </c>
      <c r="M120" s="30">
        <f t="shared" si="28"/>
        <v>100</v>
      </c>
    </row>
    <row r="121" spans="1:13" s="17" customFormat="1" x14ac:dyDescent="0.25">
      <c r="A121" s="32" t="s">
        <v>113</v>
      </c>
      <c r="B121" s="33"/>
      <c r="C121" s="33"/>
      <c r="D121" s="33"/>
      <c r="E121" s="14">
        <v>851</v>
      </c>
      <c r="F121" s="15" t="s">
        <v>29</v>
      </c>
      <c r="G121" s="15" t="s">
        <v>114</v>
      </c>
      <c r="H121" s="15"/>
      <c r="I121" s="15"/>
      <c r="J121" s="16">
        <f>J122+J125</f>
        <v>2032288.36</v>
      </c>
      <c r="K121" s="16">
        <f t="shared" ref="K121:L121" si="57">K122+K125</f>
        <v>2032288.36</v>
      </c>
      <c r="L121" s="16">
        <f t="shared" si="57"/>
        <v>2032287.68</v>
      </c>
      <c r="M121" s="30">
        <f t="shared" ref="M121:M162" si="58">L121/K121*100</f>
        <v>99.999966540181333</v>
      </c>
    </row>
    <row r="122" spans="1:13" s="22" customFormat="1" ht="195" x14ac:dyDescent="0.25">
      <c r="A122" s="35" t="s">
        <v>115</v>
      </c>
      <c r="B122" s="39"/>
      <c r="C122" s="39"/>
      <c r="D122" s="39"/>
      <c r="E122" s="34">
        <v>851</v>
      </c>
      <c r="F122" s="36" t="s">
        <v>29</v>
      </c>
      <c r="G122" s="36" t="s">
        <v>114</v>
      </c>
      <c r="H122" s="36" t="s">
        <v>116</v>
      </c>
      <c r="I122" s="36"/>
      <c r="J122" s="37">
        <f t="shared" ref="J122:L123" si="59">J123</f>
        <v>1982528.36</v>
      </c>
      <c r="K122" s="37">
        <f t="shared" si="59"/>
        <v>1982528.36</v>
      </c>
      <c r="L122" s="37">
        <f t="shared" si="59"/>
        <v>1982527.68</v>
      </c>
      <c r="M122" s="30">
        <f t="shared" si="58"/>
        <v>99.999965700364541</v>
      </c>
    </row>
    <row r="123" spans="1:13" s="22" customFormat="1" ht="30" x14ac:dyDescent="0.25">
      <c r="A123" s="39" t="s">
        <v>24</v>
      </c>
      <c r="B123" s="39"/>
      <c r="C123" s="39"/>
      <c r="D123" s="39"/>
      <c r="E123" s="34">
        <v>851</v>
      </c>
      <c r="F123" s="36" t="s">
        <v>29</v>
      </c>
      <c r="G123" s="36" t="s">
        <v>114</v>
      </c>
      <c r="H123" s="36" t="s">
        <v>116</v>
      </c>
      <c r="I123" s="36" t="s">
        <v>25</v>
      </c>
      <c r="J123" s="37">
        <f t="shared" si="59"/>
        <v>1982528.36</v>
      </c>
      <c r="K123" s="37">
        <f t="shared" si="59"/>
        <v>1982528.36</v>
      </c>
      <c r="L123" s="37">
        <f t="shared" si="59"/>
        <v>1982527.68</v>
      </c>
      <c r="M123" s="30">
        <f t="shared" si="58"/>
        <v>99.999965700364541</v>
      </c>
    </row>
    <row r="124" spans="1:13" s="22" customFormat="1" ht="132.75" customHeight="1" x14ac:dyDescent="0.25">
      <c r="A124" s="39" t="s">
        <v>111</v>
      </c>
      <c r="B124" s="39"/>
      <c r="C124" s="39"/>
      <c r="D124" s="39"/>
      <c r="E124" s="34">
        <v>851</v>
      </c>
      <c r="F124" s="36" t="s">
        <v>29</v>
      </c>
      <c r="G124" s="36" t="s">
        <v>114</v>
      </c>
      <c r="H124" s="36" t="s">
        <v>116</v>
      </c>
      <c r="I124" s="36" t="s">
        <v>112</v>
      </c>
      <c r="J124" s="37">
        <v>1982528.36</v>
      </c>
      <c r="K124" s="37">
        <v>1982528.36</v>
      </c>
      <c r="L124" s="37">
        <v>1982527.68</v>
      </c>
      <c r="M124" s="30">
        <f t="shared" si="58"/>
        <v>99.999965700364541</v>
      </c>
    </row>
    <row r="125" spans="1:13" s="22" customFormat="1" ht="45" x14ac:dyDescent="0.25">
      <c r="A125" s="35" t="s">
        <v>117</v>
      </c>
      <c r="B125" s="39"/>
      <c r="C125" s="39"/>
      <c r="D125" s="39"/>
      <c r="E125" s="34">
        <v>851</v>
      </c>
      <c r="F125" s="36" t="s">
        <v>29</v>
      </c>
      <c r="G125" s="36" t="s">
        <v>114</v>
      </c>
      <c r="H125" s="36" t="s">
        <v>118</v>
      </c>
      <c r="I125" s="36"/>
      <c r="J125" s="37">
        <f t="shared" ref="J125:L126" si="60">J126</f>
        <v>49760</v>
      </c>
      <c r="K125" s="37">
        <f t="shared" si="60"/>
        <v>49760</v>
      </c>
      <c r="L125" s="37">
        <f t="shared" si="60"/>
        <v>49760</v>
      </c>
      <c r="M125" s="30">
        <f t="shared" si="58"/>
        <v>100</v>
      </c>
    </row>
    <row r="126" spans="1:13" s="22" customFormat="1" ht="30" x14ac:dyDescent="0.25">
      <c r="A126" s="39" t="s">
        <v>24</v>
      </c>
      <c r="B126" s="39"/>
      <c r="C126" s="39"/>
      <c r="D126" s="39"/>
      <c r="E126" s="34">
        <v>851</v>
      </c>
      <c r="F126" s="36" t="s">
        <v>29</v>
      </c>
      <c r="G126" s="36" t="s">
        <v>114</v>
      </c>
      <c r="H126" s="36" t="s">
        <v>118</v>
      </c>
      <c r="I126" s="36" t="s">
        <v>25</v>
      </c>
      <c r="J126" s="37">
        <f t="shared" si="60"/>
        <v>49760</v>
      </c>
      <c r="K126" s="37">
        <f t="shared" si="60"/>
        <v>49760</v>
      </c>
      <c r="L126" s="37">
        <f t="shared" si="60"/>
        <v>49760</v>
      </c>
      <c r="M126" s="30">
        <f t="shared" si="58"/>
        <v>100</v>
      </c>
    </row>
    <row r="127" spans="1:13" s="22" customFormat="1" ht="30" x14ac:dyDescent="0.25">
      <c r="A127" s="39" t="s">
        <v>26</v>
      </c>
      <c r="B127" s="39"/>
      <c r="C127" s="39"/>
      <c r="D127" s="39"/>
      <c r="E127" s="34">
        <v>851</v>
      </c>
      <c r="F127" s="36" t="s">
        <v>29</v>
      </c>
      <c r="G127" s="36" t="s">
        <v>114</v>
      </c>
      <c r="H127" s="36" t="s">
        <v>118</v>
      </c>
      <c r="I127" s="36" t="s">
        <v>27</v>
      </c>
      <c r="J127" s="37">
        <v>49760</v>
      </c>
      <c r="K127" s="37">
        <v>49760</v>
      </c>
      <c r="L127" s="37">
        <v>49760</v>
      </c>
      <c r="M127" s="30">
        <f t="shared" si="58"/>
        <v>100</v>
      </c>
    </row>
    <row r="128" spans="1:13" s="17" customFormat="1" ht="28.5" x14ac:dyDescent="0.25">
      <c r="A128" s="32" t="s">
        <v>119</v>
      </c>
      <c r="B128" s="33"/>
      <c r="C128" s="33"/>
      <c r="D128" s="33"/>
      <c r="E128" s="14">
        <v>851</v>
      </c>
      <c r="F128" s="15" t="s">
        <v>29</v>
      </c>
      <c r="G128" s="15" t="s">
        <v>100</v>
      </c>
      <c r="H128" s="15"/>
      <c r="I128" s="15"/>
      <c r="J128" s="16">
        <f t="shared" ref="J128:L130" si="61">J129</f>
        <v>6747651.54</v>
      </c>
      <c r="K128" s="16">
        <f t="shared" si="61"/>
        <v>6747651.54</v>
      </c>
      <c r="L128" s="16">
        <f t="shared" si="61"/>
        <v>5927949.8200000003</v>
      </c>
      <c r="M128" s="30">
        <f t="shared" si="58"/>
        <v>87.852044298067</v>
      </c>
    </row>
    <row r="129" spans="1:13" s="22" customFormat="1" ht="409.5" customHeight="1" x14ac:dyDescent="0.25">
      <c r="A129" s="35" t="s">
        <v>120</v>
      </c>
      <c r="B129" s="39"/>
      <c r="C129" s="39"/>
      <c r="D129" s="39"/>
      <c r="E129" s="34">
        <v>851</v>
      </c>
      <c r="F129" s="44" t="s">
        <v>29</v>
      </c>
      <c r="G129" s="44" t="s">
        <v>100</v>
      </c>
      <c r="H129" s="44" t="s">
        <v>121</v>
      </c>
      <c r="I129" s="44"/>
      <c r="J129" s="37">
        <f t="shared" si="61"/>
        <v>6747651.54</v>
      </c>
      <c r="K129" s="37">
        <f t="shared" si="61"/>
        <v>6747651.54</v>
      </c>
      <c r="L129" s="37">
        <f t="shared" si="61"/>
        <v>5927949.8200000003</v>
      </c>
      <c r="M129" s="30">
        <f t="shared" si="58"/>
        <v>87.852044298067</v>
      </c>
    </row>
    <row r="130" spans="1:13" s="22" customFormat="1" ht="30" x14ac:dyDescent="0.25">
      <c r="A130" s="38" t="s">
        <v>70</v>
      </c>
      <c r="B130" s="39"/>
      <c r="C130" s="39"/>
      <c r="D130" s="39"/>
      <c r="E130" s="34">
        <v>851</v>
      </c>
      <c r="F130" s="44" t="s">
        <v>29</v>
      </c>
      <c r="G130" s="44" t="s">
        <v>100</v>
      </c>
      <c r="H130" s="44" t="s">
        <v>121</v>
      </c>
      <c r="I130" s="36" t="s">
        <v>71</v>
      </c>
      <c r="J130" s="37">
        <f t="shared" si="61"/>
        <v>6747651.54</v>
      </c>
      <c r="K130" s="37">
        <f t="shared" si="61"/>
        <v>6747651.54</v>
      </c>
      <c r="L130" s="37">
        <f t="shared" si="61"/>
        <v>5927949.8200000003</v>
      </c>
      <c r="M130" s="30">
        <f t="shared" si="58"/>
        <v>87.852044298067</v>
      </c>
    </row>
    <row r="131" spans="1:13" s="22" customFormat="1" ht="30" x14ac:dyDescent="0.25">
      <c r="A131" s="39" t="s">
        <v>122</v>
      </c>
      <c r="B131" s="39"/>
      <c r="C131" s="39"/>
      <c r="D131" s="39"/>
      <c r="E131" s="34">
        <v>851</v>
      </c>
      <c r="F131" s="44" t="s">
        <v>29</v>
      </c>
      <c r="G131" s="44" t="s">
        <v>100</v>
      </c>
      <c r="H131" s="44" t="s">
        <v>121</v>
      </c>
      <c r="I131" s="36" t="s">
        <v>123</v>
      </c>
      <c r="J131" s="37">
        <v>6747651.54</v>
      </c>
      <c r="K131" s="37">
        <v>6747651.54</v>
      </c>
      <c r="L131" s="37">
        <v>5927949.8200000003</v>
      </c>
      <c r="M131" s="30">
        <f t="shared" si="58"/>
        <v>87.852044298067</v>
      </c>
    </row>
    <row r="132" spans="1:13" s="17" customFormat="1" ht="42.75" x14ac:dyDescent="0.25">
      <c r="A132" s="32" t="s">
        <v>124</v>
      </c>
      <c r="B132" s="33"/>
      <c r="C132" s="33"/>
      <c r="D132" s="33"/>
      <c r="E132" s="34">
        <v>851</v>
      </c>
      <c r="F132" s="15" t="s">
        <v>29</v>
      </c>
      <c r="G132" s="15" t="s">
        <v>125</v>
      </c>
      <c r="H132" s="15"/>
      <c r="I132" s="15"/>
      <c r="J132" s="16">
        <f>J133</f>
        <v>163029</v>
      </c>
      <c r="K132" s="16">
        <f t="shared" ref="K132:L132" si="62">K133</f>
        <v>163029</v>
      </c>
      <c r="L132" s="16">
        <f t="shared" si="62"/>
        <v>163029</v>
      </c>
      <c r="M132" s="30">
        <f t="shared" si="58"/>
        <v>100</v>
      </c>
    </row>
    <row r="133" spans="1:13" s="22" customFormat="1" ht="120" x14ac:dyDescent="0.25">
      <c r="A133" s="35" t="s">
        <v>126</v>
      </c>
      <c r="B133" s="39"/>
      <c r="C133" s="39"/>
      <c r="D133" s="39"/>
      <c r="E133" s="34">
        <v>851</v>
      </c>
      <c r="F133" s="44" t="s">
        <v>29</v>
      </c>
      <c r="G133" s="44" t="s">
        <v>125</v>
      </c>
      <c r="H133" s="44" t="s">
        <v>127</v>
      </c>
      <c r="I133" s="44"/>
      <c r="J133" s="37">
        <f t="shared" ref="J133:K133" si="63">J134+J136</f>
        <v>163029</v>
      </c>
      <c r="K133" s="37">
        <f t="shared" si="63"/>
        <v>163029</v>
      </c>
      <c r="L133" s="37">
        <f t="shared" ref="L133" si="64">L134+L136</f>
        <v>163029</v>
      </c>
      <c r="M133" s="30">
        <f t="shared" si="58"/>
        <v>100</v>
      </c>
    </row>
    <row r="134" spans="1:13" s="22" customFormat="1" ht="165" x14ac:dyDescent="0.25">
      <c r="A134" s="38" t="s">
        <v>16</v>
      </c>
      <c r="B134" s="39"/>
      <c r="C134" s="39"/>
      <c r="D134" s="39"/>
      <c r="E134" s="34">
        <v>851</v>
      </c>
      <c r="F134" s="44" t="s">
        <v>29</v>
      </c>
      <c r="G134" s="44" t="s">
        <v>125</v>
      </c>
      <c r="H134" s="44" t="s">
        <v>127</v>
      </c>
      <c r="I134" s="36" t="s">
        <v>17</v>
      </c>
      <c r="J134" s="37">
        <f t="shared" ref="J134:L134" si="65">J135</f>
        <v>123041.66</v>
      </c>
      <c r="K134" s="37">
        <f t="shared" si="65"/>
        <v>123041.66</v>
      </c>
      <c r="L134" s="37">
        <f t="shared" si="65"/>
        <v>123041.66</v>
      </c>
      <c r="M134" s="30">
        <f t="shared" si="58"/>
        <v>100</v>
      </c>
    </row>
    <row r="135" spans="1:13" s="22" customFormat="1" ht="60" x14ac:dyDescent="0.25">
      <c r="A135" s="38" t="s">
        <v>18</v>
      </c>
      <c r="B135" s="38"/>
      <c r="C135" s="38"/>
      <c r="D135" s="38"/>
      <c r="E135" s="34">
        <v>851</v>
      </c>
      <c r="F135" s="44" t="s">
        <v>29</v>
      </c>
      <c r="G135" s="44" t="s">
        <v>125</v>
      </c>
      <c r="H135" s="44" t="s">
        <v>127</v>
      </c>
      <c r="I135" s="36" t="s">
        <v>19</v>
      </c>
      <c r="J135" s="37">
        <v>123041.66</v>
      </c>
      <c r="K135" s="37">
        <v>123041.66</v>
      </c>
      <c r="L135" s="37">
        <v>123041.66</v>
      </c>
      <c r="M135" s="30">
        <f t="shared" si="58"/>
        <v>100</v>
      </c>
    </row>
    <row r="136" spans="1:13" s="22" customFormat="1" ht="60" x14ac:dyDescent="0.25">
      <c r="A136" s="39" t="s">
        <v>20</v>
      </c>
      <c r="B136" s="38"/>
      <c r="C136" s="38"/>
      <c r="D136" s="38"/>
      <c r="E136" s="34">
        <v>851</v>
      </c>
      <c r="F136" s="44" t="s">
        <v>29</v>
      </c>
      <c r="G136" s="44" t="s">
        <v>125</v>
      </c>
      <c r="H136" s="44" t="s">
        <v>127</v>
      </c>
      <c r="I136" s="36" t="s">
        <v>21</v>
      </c>
      <c r="J136" s="37">
        <f t="shared" ref="J136:L136" si="66">J137</f>
        <v>39987.339999999997</v>
      </c>
      <c r="K136" s="37">
        <f t="shared" si="66"/>
        <v>39987.339999999997</v>
      </c>
      <c r="L136" s="37">
        <f t="shared" si="66"/>
        <v>39987.339999999997</v>
      </c>
      <c r="M136" s="30">
        <f t="shared" si="58"/>
        <v>100</v>
      </c>
    </row>
    <row r="137" spans="1:13" s="22" customFormat="1" ht="75" x14ac:dyDescent="0.25">
      <c r="A137" s="39" t="s">
        <v>22</v>
      </c>
      <c r="B137" s="39"/>
      <c r="C137" s="39"/>
      <c r="D137" s="39"/>
      <c r="E137" s="34">
        <v>851</v>
      </c>
      <c r="F137" s="44" t="s">
        <v>29</v>
      </c>
      <c r="G137" s="44" t="s">
        <v>125</v>
      </c>
      <c r="H137" s="44" t="s">
        <v>127</v>
      </c>
      <c r="I137" s="36" t="s">
        <v>23</v>
      </c>
      <c r="J137" s="37">
        <v>39987.339999999997</v>
      </c>
      <c r="K137" s="37">
        <v>39987.339999999997</v>
      </c>
      <c r="L137" s="37">
        <v>39987.339999999997</v>
      </c>
      <c r="M137" s="30">
        <f t="shared" si="58"/>
        <v>100</v>
      </c>
    </row>
    <row r="138" spans="1:13" s="31" customFormat="1" x14ac:dyDescent="0.25">
      <c r="A138" s="47" t="s">
        <v>128</v>
      </c>
      <c r="B138" s="26"/>
      <c r="C138" s="26"/>
      <c r="D138" s="47"/>
      <c r="E138" s="27">
        <v>851</v>
      </c>
      <c r="F138" s="48" t="s">
        <v>42</v>
      </c>
      <c r="G138" s="48"/>
      <c r="H138" s="48"/>
      <c r="I138" s="28"/>
      <c r="J138" s="29">
        <f t="shared" ref="J138:K138" si="67">J139+J146</f>
        <v>2415266.37</v>
      </c>
      <c r="K138" s="29">
        <f t="shared" si="67"/>
        <v>2415266.37</v>
      </c>
      <c r="L138" s="29">
        <f t="shared" ref="L138" si="68">L139+L146</f>
        <v>2339949.9700000002</v>
      </c>
      <c r="M138" s="30">
        <f t="shared" si="58"/>
        <v>96.881652436538502</v>
      </c>
    </row>
    <row r="139" spans="1:13" s="17" customFormat="1" x14ac:dyDescent="0.25">
      <c r="A139" s="49" t="s">
        <v>129</v>
      </c>
      <c r="B139" s="33"/>
      <c r="C139" s="33"/>
      <c r="D139" s="50"/>
      <c r="E139" s="34">
        <v>851</v>
      </c>
      <c r="F139" s="51" t="s">
        <v>42</v>
      </c>
      <c r="G139" s="51" t="s">
        <v>10</v>
      </c>
      <c r="H139" s="51"/>
      <c r="I139" s="15"/>
      <c r="J139" s="16">
        <f t="shared" ref="J139:K139" si="69">J140+J143</f>
        <v>162916.37</v>
      </c>
      <c r="K139" s="16">
        <f t="shared" si="69"/>
        <v>162916.37</v>
      </c>
      <c r="L139" s="16">
        <f t="shared" ref="L139" si="70">L140+L143</f>
        <v>87599.97</v>
      </c>
      <c r="M139" s="30">
        <f t="shared" si="58"/>
        <v>53.769900471020804</v>
      </c>
    </row>
    <row r="140" spans="1:13" s="17" customFormat="1" ht="105" x14ac:dyDescent="0.25">
      <c r="A140" s="35" t="s">
        <v>130</v>
      </c>
      <c r="B140" s="39"/>
      <c r="C140" s="39"/>
      <c r="D140" s="52"/>
      <c r="E140" s="34">
        <v>851</v>
      </c>
      <c r="F140" s="44" t="s">
        <v>42</v>
      </c>
      <c r="G140" s="44" t="s">
        <v>10</v>
      </c>
      <c r="H140" s="44" t="s">
        <v>131</v>
      </c>
      <c r="I140" s="36"/>
      <c r="J140" s="37">
        <f t="shared" ref="J140:L144" si="71">J141</f>
        <v>77315.37</v>
      </c>
      <c r="K140" s="37">
        <f t="shared" si="71"/>
        <v>77315.37</v>
      </c>
      <c r="L140" s="37">
        <f t="shared" si="71"/>
        <v>77315.37</v>
      </c>
      <c r="M140" s="30">
        <f t="shared" si="58"/>
        <v>100</v>
      </c>
    </row>
    <row r="141" spans="1:13" s="17" customFormat="1" ht="60" x14ac:dyDescent="0.25">
      <c r="A141" s="39" t="s">
        <v>20</v>
      </c>
      <c r="B141" s="39"/>
      <c r="C141" s="39"/>
      <c r="D141" s="39"/>
      <c r="E141" s="34">
        <v>851</v>
      </c>
      <c r="F141" s="44" t="s">
        <v>42</v>
      </c>
      <c r="G141" s="44" t="s">
        <v>10</v>
      </c>
      <c r="H141" s="44" t="s">
        <v>131</v>
      </c>
      <c r="I141" s="36" t="s">
        <v>21</v>
      </c>
      <c r="J141" s="37">
        <f t="shared" si="71"/>
        <v>77315.37</v>
      </c>
      <c r="K141" s="37">
        <f t="shared" si="71"/>
        <v>77315.37</v>
      </c>
      <c r="L141" s="37">
        <f t="shared" si="71"/>
        <v>77315.37</v>
      </c>
      <c r="M141" s="30">
        <f t="shared" si="58"/>
        <v>100</v>
      </c>
    </row>
    <row r="142" spans="1:13" s="17" customFormat="1" ht="75" x14ac:dyDescent="0.25">
      <c r="A142" s="39" t="s">
        <v>22</v>
      </c>
      <c r="B142" s="39"/>
      <c r="C142" s="39"/>
      <c r="D142" s="39"/>
      <c r="E142" s="34">
        <v>851</v>
      </c>
      <c r="F142" s="44" t="s">
        <v>42</v>
      </c>
      <c r="G142" s="44" t="s">
        <v>10</v>
      </c>
      <c r="H142" s="44" t="s">
        <v>131</v>
      </c>
      <c r="I142" s="36" t="s">
        <v>23</v>
      </c>
      <c r="J142" s="37">
        <v>77315.37</v>
      </c>
      <c r="K142" s="37">
        <v>77315.37</v>
      </c>
      <c r="L142" s="37">
        <v>77315.37</v>
      </c>
      <c r="M142" s="30">
        <f t="shared" si="58"/>
        <v>100</v>
      </c>
    </row>
    <row r="143" spans="1:13" s="17" customFormat="1" ht="255" x14ac:dyDescent="0.25">
      <c r="A143" s="35" t="s">
        <v>132</v>
      </c>
      <c r="B143" s="39"/>
      <c r="C143" s="39"/>
      <c r="D143" s="39"/>
      <c r="E143" s="34">
        <v>851</v>
      </c>
      <c r="F143" s="44" t="s">
        <v>42</v>
      </c>
      <c r="G143" s="44" t="s">
        <v>10</v>
      </c>
      <c r="H143" s="44" t="s">
        <v>133</v>
      </c>
      <c r="I143" s="36"/>
      <c r="J143" s="37">
        <f t="shared" si="71"/>
        <v>85601</v>
      </c>
      <c r="K143" s="37">
        <f t="shared" si="71"/>
        <v>85601</v>
      </c>
      <c r="L143" s="37">
        <f t="shared" si="71"/>
        <v>10284.6</v>
      </c>
      <c r="M143" s="30">
        <f t="shared" si="58"/>
        <v>12.014579268933774</v>
      </c>
    </row>
    <row r="144" spans="1:13" s="17" customFormat="1" ht="30" x14ac:dyDescent="0.25">
      <c r="A144" s="38" t="s">
        <v>70</v>
      </c>
      <c r="B144" s="39"/>
      <c r="C144" s="39"/>
      <c r="D144" s="39"/>
      <c r="E144" s="34">
        <v>851</v>
      </c>
      <c r="F144" s="44" t="s">
        <v>42</v>
      </c>
      <c r="G144" s="44" t="s">
        <v>10</v>
      </c>
      <c r="H144" s="44" t="s">
        <v>133</v>
      </c>
      <c r="I144" s="36" t="s">
        <v>71</v>
      </c>
      <c r="J144" s="37">
        <f t="shared" si="71"/>
        <v>85601</v>
      </c>
      <c r="K144" s="37">
        <f t="shared" si="71"/>
        <v>85601</v>
      </c>
      <c r="L144" s="37">
        <f t="shared" si="71"/>
        <v>10284.6</v>
      </c>
      <c r="M144" s="30">
        <f t="shared" si="58"/>
        <v>12.014579268933774</v>
      </c>
    </row>
    <row r="145" spans="1:13" s="17" customFormat="1" ht="30" x14ac:dyDescent="0.25">
      <c r="A145" s="39" t="s">
        <v>122</v>
      </c>
      <c r="B145" s="39"/>
      <c r="C145" s="39"/>
      <c r="D145" s="39"/>
      <c r="E145" s="34">
        <v>851</v>
      </c>
      <c r="F145" s="44" t="s">
        <v>42</v>
      </c>
      <c r="G145" s="44" t="s">
        <v>10</v>
      </c>
      <c r="H145" s="44" t="s">
        <v>133</v>
      </c>
      <c r="I145" s="36" t="s">
        <v>123</v>
      </c>
      <c r="J145" s="37">
        <v>85601</v>
      </c>
      <c r="K145" s="37">
        <v>85601</v>
      </c>
      <c r="L145" s="37">
        <v>10284.6</v>
      </c>
      <c r="M145" s="30">
        <f t="shared" si="58"/>
        <v>12.014579268933774</v>
      </c>
    </row>
    <row r="146" spans="1:13" s="17" customFormat="1" x14ac:dyDescent="0.25">
      <c r="A146" s="50" t="s">
        <v>134</v>
      </c>
      <c r="B146" s="33"/>
      <c r="C146" s="33"/>
      <c r="D146" s="50"/>
      <c r="E146" s="34">
        <v>851</v>
      </c>
      <c r="F146" s="51" t="s">
        <v>42</v>
      </c>
      <c r="G146" s="51" t="s">
        <v>93</v>
      </c>
      <c r="H146" s="51"/>
      <c r="I146" s="15"/>
      <c r="J146" s="16">
        <f>J147+J150+J153</f>
        <v>2252350</v>
      </c>
      <c r="K146" s="16">
        <f t="shared" ref="K146:L146" si="72">K147+K150+K153</f>
        <v>2252350</v>
      </c>
      <c r="L146" s="16">
        <f t="shared" si="72"/>
        <v>2252350</v>
      </c>
      <c r="M146" s="30">
        <f t="shared" si="58"/>
        <v>100</v>
      </c>
    </row>
    <row r="147" spans="1:13" s="22" customFormat="1" ht="78.75" customHeight="1" x14ac:dyDescent="0.25">
      <c r="A147" s="35" t="s">
        <v>135</v>
      </c>
      <c r="B147" s="39"/>
      <c r="C147" s="39"/>
      <c r="D147" s="52"/>
      <c r="E147" s="34">
        <v>851</v>
      </c>
      <c r="F147" s="44" t="s">
        <v>42</v>
      </c>
      <c r="G147" s="44" t="s">
        <v>93</v>
      </c>
      <c r="H147" s="44" t="s">
        <v>136</v>
      </c>
      <c r="I147" s="36"/>
      <c r="J147" s="37">
        <f t="shared" ref="J147:L151" si="73">J148</f>
        <v>2226750</v>
      </c>
      <c r="K147" s="37">
        <f t="shared" si="73"/>
        <v>2226750</v>
      </c>
      <c r="L147" s="37">
        <f t="shared" si="73"/>
        <v>2226750</v>
      </c>
      <c r="M147" s="30">
        <f t="shared" si="58"/>
        <v>100</v>
      </c>
    </row>
    <row r="148" spans="1:13" s="22" customFormat="1" ht="60" x14ac:dyDescent="0.25">
      <c r="A148" s="39" t="s">
        <v>137</v>
      </c>
      <c r="B148" s="39"/>
      <c r="C148" s="39"/>
      <c r="D148" s="52"/>
      <c r="E148" s="34">
        <v>851</v>
      </c>
      <c r="F148" s="44" t="s">
        <v>42</v>
      </c>
      <c r="G148" s="44" t="s">
        <v>93</v>
      </c>
      <c r="H148" s="44" t="s">
        <v>136</v>
      </c>
      <c r="I148" s="36" t="s">
        <v>138</v>
      </c>
      <c r="J148" s="37">
        <f t="shared" si="73"/>
        <v>2226750</v>
      </c>
      <c r="K148" s="37">
        <f t="shared" si="73"/>
        <v>2226750</v>
      </c>
      <c r="L148" s="37">
        <f t="shared" si="73"/>
        <v>2226750</v>
      </c>
      <c r="M148" s="30">
        <f t="shared" si="58"/>
        <v>100</v>
      </c>
    </row>
    <row r="149" spans="1:13" s="22" customFormat="1" x14ac:dyDescent="0.25">
      <c r="A149" s="39" t="s">
        <v>139</v>
      </c>
      <c r="B149" s="39"/>
      <c r="C149" s="39"/>
      <c r="D149" s="52"/>
      <c r="E149" s="34">
        <v>851</v>
      </c>
      <c r="F149" s="44" t="s">
        <v>42</v>
      </c>
      <c r="G149" s="44" t="s">
        <v>93</v>
      </c>
      <c r="H149" s="44" t="s">
        <v>136</v>
      </c>
      <c r="I149" s="36" t="s">
        <v>140</v>
      </c>
      <c r="J149" s="37">
        <v>2226750</v>
      </c>
      <c r="K149" s="37">
        <v>2226750</v>
      </c>
      <c r="L149" s="37">
        <v>2226750</v>
      </c>
      <c r="M149" s="30">
        <f t="shared" si="58"/>
        <v>100</v>
      </c>
    </row>
    <row r="150" spans="1:13" s="22" customFormat="1" ht="30" x14ac:dyDescent="0.25">
      <c r="A150" s="41" t="s">
        <v>141</v>
      </c>
      <c r="B150" s="39"/>
      <c r="C150" s="39"/>
      <c r="D150" s="52"/>
      <c r="E150" s="34">
        <v>851</v>
      </c>
      <c r="F150" s="44" t="s">
        <v>42</v>
      </c>
      <c r="G150" s="44" t="s">
        <v>93</v>
      </c>
      <c r="H150" s="44" t="s">
        <v>142</v>
      </c>
      <c r="I150" s="36"/>
      <c r="J150" s="37">
        <f t="shared" si="73"/>
        <v>25000</v>
      </c>
      <c r="K150" s="37">
        <f t="shared" si="73"/>
        <v>25000</v>
      </c>
      <c r="L150" s="37">
        <f t="shared" si="73"/>
        <v>25000</v>
      </c>
      <c r="M150" s="30">
        <f t="shared" si="58"/>
        <v>100</v>
      </c>
    </row>
    <row r="151" spans="1:13" s="22" customFormat="1" ht="60" x14ac:dyDescent="0.25">
      <c r="A151" s="39" t="s">
        <v>20</v>
      </c>
      <c r="B151" s="39"/>
      <c r="C151" s="39"/>
      <c r="D151" s="52"/>
      <c r="E151" s="34">
        <v>851</v>
      </c>
      <c r="F151" s="44" t="s">
        <v>42</v>
      </c>
      <c r="G151" s="44" t="s">
        <v>93</v>
      </c>
      <c r="H151" s="44" t="s">
        <v>142</v>
      </c>
      <c r="I151" s="36" t="s">
        <v>21</v>
      </c>
      <c r="J151" s="37">
        <f t="shared" si="73"/>
        <v>25000</v>
      </c>
      <c r="K151" s="37">
        <f t="shared" si="73"/>
        <v>25000</v>
      </c>
      <c r="L151" s="37">
        <f t="shared" si="73"/>
        <v>25000</v>
      </c>
      <c r="M151" s="30">
        <f t="shared" si="58"/>
        <v>100</v>
      </c>
    </row>
    <row r="152" spans="1:13" s="22" customFormat="1" ht="75" x14ac:dyDescent="0.25">
      <c r="A152" s="39" t="s">
        <v>22</v>
      </c>
      <c r="B152" s="39"/>
      <c r="C152" s="39"/>
      <c r="D152" s="52"/>
      <c r="E152" s="34">
        <v>851</v>
      </c>
      <c r="F152" s="44" t="s">
        <v>42</v>
      </c>
      <c r="G152" s="44" t="s">
        <v>93</v>
      </c>
      <c r="H152" s="44" t="s">
        <v>142</v>
      </c>
      <c r="I152" s="36" t="s">
        <v>23</v>
      </c>
      <c r="J152" s="37">
        <v>25000</v>
      </c>
      <c r="K152" s="37">
        <v>25000</v>
      </c>
      <c r="L152" s="37">
        <v>25000</v>
      </c>
      <c r="M152" s="30">
        <f t="shared" si="58"/>
        <v>100</v>
      </c>
    </row>
    <row r="153" spans="1:13" s="17" customFormat="1" ht="180" x14ac:dyDescent="0.25">
      <c r="A153" s="35" t="s">
        <v>143</v>
      </c>
      <c r="B153" s="39"/>
      <c r="C153" s="39"/>
      <c r="D153" s="39"/>
      <c r="E153" s="34">
        <v>851</v>
      </c>
      <c r="F153" s="44" t="s">
        <v>42</v>
      </c>
      <c r="G153" s="44" t="s">
        <v>93</v>
      </c>
      <c r="H153" s="44" t="s">
        <v>144</v>
      </c>
      <c r="I153" s="36"/>
      <c r="J153" s="37">
        <f t="shared" ref="J153:L154" si="74">J154</f>
        <v>600</v>
      </c>
      <c r="K153" s="37">
        <f t="shared" si="74"/>
        <v>600</v>
      </c>
      <c r="L153" s="37">
        <f t="shared" si="74"/>
        <v>600</v>
      </c>
      <c r="M153" s="30">
        <f t="shared" si="58"/>
        <v>100</v>
      </c>
    </row>
    <row r="154" spans="1:13" s="17" customFormat="1" ht="30" x14ac:dyDescent="0.25">
      <c r="A154" s="38" t="s">
        <v>70</v>
      </c>
      <c r="B154" s="39"/>
      <c r="C154" s="39"/>
      <c r="D154" s="39"/>
      <c r="E154" s="34">
        <v>851</v>
      </c>
      <c r="F154" s="44" t="s">
        <v>42</v>
      </c>
      <c r="G154" s="44" t="s">
        <v>93</v>
      </c>
      <c r="H154" s="44" t="s">
        <v>144</v>
      </c>
      <c r="I154" s="36" t="s">
        <v>71</v>
      </c>
      <c r="J154" s="37">
        <f t="shared" si="74"/>
        <v>600</v>
      </c>
      <c r="K154" s="37">
        <f t="shared" si="74"/>
        <v>600</v>
      </c>
      <c r="L154" s="37">
        <f t="shared" si="74"/>
        <v>600</v>
      </c>
      <c r="M154" s="30">
        <f t="shared" si="58"/>
        <v>100</v>
      </c>
    </row>
    <row r="155" spans="1:13" s="17" customFormat="1" ht="30" x14ac:dyDescent="0.25">
      <c r="A155" s="39" t="s">
        <v>122</v>
      </c>
      <c r="B155" s="39"/>
      <c r="C155" s="39"/>
      <c r="D155" s="39"/>
      <c r="E155" s="34">
        <v>851</v>
      </c>
      <c r="F155" s="44" t="s">
        <v>42</v>
      </c>
      <c r="G155" s="44" t="s">
        <v>93</v>
      </c>
      <c r="H155" s="44" t="s">
        <v>144</v>
      </c>
      <c r="I155" s="36" t="s">
        <v>123</v>
      </c>
      <c r="J155" s="37">
        <v>600</v>
      </c>
      <c r="K155" s="37">
        <v>600</v>
      </c>
      <c r="L155" s="37">
        <v>600</v>
      </c>
      <c r="M155" s="30">
        <f t="shared" si="58"/>
        <v>100</v>
      </c>
    </row>
    <row r="156" spans="1:13" s="31" customFormat="1" x14ac:dyDescent="0.25">
      <c r="A156" s="25" t="s">
        <v>145</v>
      </c>
      <c r="B156" s="26"/>
      <c r="C156" s="26"/>
      <c r="D156" s="26"/>
      <c r="E156" s="34">
        <v>852</v>
      </c>
      <c r="F156" s="28" t="s">
        <v>55</v>
      </c>
      <c r="G156" s="28"/>
      <c r="H156" s="28"/>
      <c r="I156" s="28"/>
      <c r="J156" s="29">
        <f>J157+J176+J207+J220+J226</f>
        <v>174513050.89999998</v>
      </c>
      <c r="K156" s="29">
        <f>K157+K176+K207+K220+K226</f>
        <v>174702758.30000001</v>
      </c>
      <c r="L156" s="29">
        <f>L157+L176+L207+L220+L226</f>
        <v>174657311.34999999</v>
      </c>
      <c r="M156" s="30">
        <f t="shared" si="58"/>
        <v>99.973986129101661</v>
      </c>
    </row>
    <row r="157" spans="1:13" s="17" customFormat="1" ht="28.5" x14ac:dyDescent="0.25">
      <c r="A157" s="32" t="s">
        <v>146</v>
      </c>
      <c r="B157" s="33"/>
      <c r="C157" s="33"/>
      <c r="D157" s="33"/>
      <c r="E157" s="34">
        <v>852</v>
      </c>
      <c r="F157" s="15" t="s">
        <v>55</v>
      </c>
      <c r="G157" s="15" t="s">
        <v>10</v>
      </c>
      <c r="H157" s="15"/>
      <c r="I157" s="15"/>
      <c r="J157" s="16">
        <f t="shared" ref="J157:K157" si="75">J158+J167+J161+J164+J170+J173</f>
        <v>39752054</v>
      </c>
      <c r="K157" s="16">
        <f t="shared" si="75"/>
        <v>39752054</v>
      </c>
      <c r="L157" s="16">
        <f t="shared" ref="L157" si="76">L158+L167+L161+L164+L170+L173</f>
        <v>39737774</v>
      </c>
      <c r="M157" s="30">
        <f t="shared" si="58"/>
        <v>99.964077327928763</v>
      </c>
    </row>
    <row r="158" spans="1:13" s="17" customFormat="1" ht="120.75" customHeight="1" x14ac:dyDescent="0.25">
      <c r="A158" s="35" t="s">
        <v>147</v>
      </c>
      <c r="B158" s="33"/>
      <c r="C158" s="33"/>
      <c r="D158" s="33"/>
      <c r="E158" s="34">
        <v>852</v>
      </c>
      <c r="F158" s="36" t="s">
        <v>55</v>
      </c>
      <c r="G158" s="36" t="s">
        <v>10</v>
      </c>
      <c r="H158" s="36" t="s">
        <v>148</v>
      </c>
      <c r="I158" s="36"/>
      <c r="J158" s="37">
        <f t="shared" ref="J158:L159" si="77">J159</f>
        <v>28428452</v>
      </c>
      <c r="K158" s="37">
        <f t="shared" si="77"/>
        <v>28428452</v>
      </c>
      <c r="L158" s="37">
        <f t="shared" si="77"/>
        <v>28428452</v>
      </c>
      <c r="M158" s="30">
        <f t="shared" si="58"/>
        <v>100</v>
      </c>
    </row>
    <row r="159" spans="1:13" s="17" customFormat="1" ht="75" x14ac:dyDescent="0.25">
      <c r="A159" s="39" t="s">
        <v>84</v>
      </c>
      <c r="B159" s="33"/>
      <c r="C159" s="33"/>
      <c r="D159" s="33"/>
      <c r="E159" s="34">
        <v>852</v>
      </c>
      <c r="F159" s="36" t="s">
        <v>55</v>
      </c>
      <c r="G159" s="36" t="s">
        <v>10</v>
      </c>
      <c r="H159" s="36" t="s">
        <v>148</v>
      </c>
      <c r="I159" s="36" t="s">
        <v>86</v>
      </c>
      <c r="J159" s="37">
        <f t="shared" si="77"/>
        <v>28428452</v>
      </c>
      <c r="K159" s="37">
        <f t="shared" si="77"/>
        <v>28428452</v>
      </c>
      <c r="L159" s="37">
        <f t="shared" si="77"/>
        <v>28428452</v>
      </c>
      <c r="M159" s="30">
        <f t="shared" si="58"/>
        <v>100</v>
      </c>
    </row>
    <row r="160" spans="1:13" s="17" customFormat="1" ht="30" x14ac:dyDescent="0.25">
      <c r="A160" s="39" t="s">
        <v>149</v>
      </c>
      <c r="B160" s="39"/>
      <c r="C160" s="39"/>
      <c r="D160" s="39"/>
      <c r="E160" s="34">
        <v>852</v>
      </c>
      <c r="F160" s="36" t="s">
        <v>55</v>
      </c>
      <c r="G160" s="36" t="s">
        <v>10</v>
      </c>
      <c r="H160" s="36" t="s">
        <v>148</v>
      </c>
      <c r="I160" s="36" t="s">
        <v>87</v>
      </c>
      <c r="J160" s="37">
        <v>28428452</v>
      </c>
      <c r="K160" s="37">
        <v>28428452</v>
      </c>
      <c r="L160" s="37">
        <v>28428452</v>
      </c>
      <c r="M160" s="30">
        <f t="shared" si="58"/>
        <v>100</v>
      </c>
    </row>
    <row r="161" spans="1:13" s="45" customFormat="1" ht="45" x14ac:dyDescent="0.25">
      <c r="A161" s="35" t="s">
        <v>150</v>
      </c>
      <c r="B161" s="39"/>
      <c r="C161" s="39"/>
      <c r="D161" s="38"/>
      <c r="E161" s="34">
        <v>852</v>
      </c>
      <c r="F161" s="44" t="s">
        <v>55</v>
      </c>
      <c r="G161" s="44" t="s">
        <v>10</v>
      </c>
      <c r="H161" s="44" t="s">
        <v>151</v>
      </c>
      <c r="I161" s="44"/>
      <c r="J161" s="37">
        <f t="shared" ref="J161:L162" si="78">J162</f>
        <v>7740900</v>
      </c>
      <c r="K161" s="37">
        <f t="shared" si="78"/>
        <v>7740900</v>
      </c>
      <c r="L161" s="37">
        <f t="shared" si="78"/>
        <v>7740900</v>
      </c>
      <c r="M161" s="30">
        <f t="shared" si="58"/>
        <v>100</v>
      </c>
    </row>
    <row r="162" spans="1:13" s="45" customFormat="1" ht="75" x14ac:dyDescent="0.25">
      <c r="A162" s="39" t="s">
        <v>84</v>
      </c>
      <c r="B162" s="39"/>
      <c r="C162" s="39"/>
      <c r="D162" s="39"/>
      <c r="E162" s="34">
        <v>852</v>
      </c>
      <c r="F162" s="44" t="s">
        <v>55</v>
      </c>
      <c r="G162" s="44" t="s">
        <v>10</v>
      </c>
      <c r="H162" s="44" t="s">
        <v>151</v>
      </c>
      <c r="I162" s="44" t="s">
        <v>86</v>
      </c>
      <c r="J162" s="37">
        <f t="shared" si="78"/>
        <v>7740900</v>
      </c>
      <c r="K162" s="37">
        <f t="shared" si="78"/>
        <v>7740900</v>
      </c>
      <c r="L162" s="37">
        <f t="shared" si="78"/>
        <v>7740900</v>
      </c>
      <c r="M162" s="30">
        <f t="shared" si="58"/>
        <v>100</v>
      </c>
    </row>
    <row r="163" spans="1:13" s="45" customFormat="1" ht="30" x14ac:dyDescent="0.25">
      <c r="A163" s="39" t="s">
        <v>149</v>
      </c>
      <c r="B163" s="39"/>
      <c r="C163" s="39"/>
      <c r="D163" s="39"/>
      <c r="E163" s="34">
        <v>852</v>
      </c>
      <c r="F163" s="44" t="s">
        <v>55</v>
      </c>
      <c r="G163" s="44" t="s">
        <v>10</v>
      </c>
      <c r="H163" s="44" t="s">
        <v>151</v>
      </c>
      <c r="I163" s="36" t="s">
        <v>87</v>
      </c>
      <c r="J163" s="37">
        <v>7740900</v>
      </c>
      <c r="K163" s="37">
        <v>7740900</v>
      </c>
      <c r="L163" s="37">
        <v>7740900</v>
      </c>
      <c r="M163" s="30">
        <f t="shared" ref="M163:M220" si="79">L163/K163*100</f>
        <v>100</v>
      </c>
    </row>
    <row r="164" spans="1:13" s="17" customFormat="1" ht="30" x14ac:dyDescent="0.25">
      <c r="A164" s="35" t="s">
        <v>152</v>
      </c>
      <c r="B164" s="33"/>
      <c r="C164" s="33"/>
      <c r="D164" s="33"/>
      <c r="E164" s="34">
        <v>852</v>
      </c>
      <c r="F164" s="36" t="s">
        <v>55</v>
      </c>
      <c r="G164" s="36" t="s">
        <v>10</v>
      </c>
      <c r="H164" s="36" t="s">
        <v>153</v>
      </c>
      <c r="I164" s="36"/>
      <c r="J164" s="37">
        <f t="shared" ref="J164:L165" si="80">J165</f>
        <v>253006</v>
      </c>
      <c r="K164" s="37">
        <f t="shared" si="80"/>
        <v>253006</v>
      </c>
      <c r="L164" s="37">
        <f t="shared" si="80"/>
        <v>252206</v>
      </c>
      <c r="M164" s="30">
        <f t="shared" si="79"/>
        <v>99.683801965170787</v>
      </c>
    </row>
    <row r="165" spans="1:13" s="17" customFormat="1" ht="75" x14ac:dyDescent="0.25">
      <c r="A165" s="39" t="s">
        <v>84</v>
      </c>
      <c r="B165" s="33"/>
      <c r="C165" s="33"/>
      <c r="D165" s="33"/>
      <c r="E165" s="34">
        <v>852</v>
      </c>
      <c r="F165" s="36" t="s">
        <v>55</v>
      </c>
      <c r="G165" s="36" t="s">
        <v>10</v>
      </c>
      <c r="H165" s="36" t="s">
        <v>153</v>
      </c>
      <c r="I165" s="36" t="s">
        <v>86</v>
      </c>
      <c r="J165" s="37">
        <f t="shared" si="80"/>
        <v>253006</v>
      </c>
      <c r="K165" s="37">
        <f t="shared" si="80"/>
        <v>253006</v>
      </c>
      <c r="L165" s="37">
        <f t="shared" si="80"/>
        <v>252206</v>
      </c>
      <c r="M165" s="30">
        <f t="shared" si="79"/>
        <v>99.683801965170787</v>
      </c>
    </row>
    <row r="166" spans="1:13" s="17" customFormat="1" ht="30" x14ac:dyDescent="0.25">
      <c r="A166" s="39" t="s">
        <v>149</v>
      </c>
      <c r="B166" s="39"/>
      <c r="C166" s="39"/>
      <c r="D166" s="39"/>
      <c r="E166" s="34">
        <v>852</v>
      </c>
      <c r="F166" s="36" t="s">
        <v>55</v>
      </c>
      <c r="G166" s="36" t="s">
        <v>10</v>
      </c>
      <c r="H166" s="36" t="s">
        <v>153</v>
      </c>
      <c r="I166" s="36" t="s">
        <v>87</v>
      </c>
      <c r="J166" s="37">
        <v>253006</v>
      </c>
      <c r="K166" s="37">
        <v>253006</v>
      </c>
      <c r="L166" s="37">
        <v>252206</v>
      </c>
      <c r="M166" s="30">
        <f t="shared" si="79"/>
        <v>99.683801965170787</v>
      </c>
    </row>
    <row r="167" spans="1:13" s="22" customFormat="1" ht="47.25" customHeight="1" x14ac:dyDescent="0.25">
      <c r="A167" s="35" t="s">
        <v>154</v>
      </c>
      <c r="B167" s="39"/>
      <c r="C167" s="39"/>
      <c r="D167" s="39"/>
      <c r="E167" s="34">
        <v>852</v>
      </c>
      <c r="F167" s="44" t="s">
        <v>55</v>
      </c>
      <c r="G167" s="44" t="s">
        <v>10</v>
      </c>
      <c r="H167" s="44" t="s">
        <v>155</v>
      </c>
      <c r="I167" s="44"/>
      <c r="J167" s="37">
        <f t="shared" ref="J167:L168" si="81">J168</f>
        <v>2728508</v>
      </c>
      <c r="K167" s="37">
        <f t="shared" si="81"/>
        <v>2728508</v>
      </c>
      <c r="L167" s="37">
        <f t="shared" si="81"/>
        <v>2728508</v>
      </c>
      <c r="M167" s="30">
        <f t="shared" si="79"/>
        <v>100</v>
      </c>
    </row>
    <row r="168" spans="1:13" s="22" customFormat="1" ht="75" x14ac:dyDescent="0.25">
      <c r="A168" s="39" t="s">
        <v>84</v>
      </c>
      <c r="B168" s="39"/>
      <c r="C168" s="39"/>
      <c r="D168" s="39"/>
      <c r="E168" s="34">
        <v>852</v>
      </c>
      <c r="F168" s="44" t="s">
        <v>55</v>
      </c>
      <c r="G168" s="44" t="s">
        <v>10</v>
      </c>
      <c r="H168" s="44" t="s">
        <v>155</v>
      </c>
      <c r="I168" s="44" t="s">
        <v>86</v>
      </c>
      <c r="J168" s="37">
        <f t="shared" si="81"/>
        <v>2728508</v>
      </c>
      <c r="K168" s="37">
        <f t="shared" si="81"/>
        <v>2728508</v>
      </c>
      <c r="L168" s="37">
        <f t="shared" si="81"/>
        <v>2728508</v>
      </c>
      <c r="M168" s="30">
        <f t="shared" si="79"/>
        <v>100</v>
      </c>
    </row>
    <row r="169" spans="1:13" s="22" customFormat="1" ht="30" x14ac:dyDescent="0.25">
      <c r="A169" s="39" t="s">
        <v>149</v>
      </c>
      <c r="B169" s="39"/>
      <c r="C169" s="39"/>
      <c r="D169" s="39"/>
      <c r="E169" s="34">
        <v>852</v>
      </c>
      <c r="F169" s="44" t="s">
        <v>55</v>
      </c>
      <c r="G169" s="44" t="s">
        <v>10</v>
      </c>
      <c r="H169" s="44" t="s">
        <v>155</v>
      </c>
      <c r="I169" s="36" t="s">
        <v>87</v>
      </c>
      <c r="J169" s="37">
        <v>2728508</v>
      </c>
      <c r="K169" s="37">
        <v>2728508</v>
      </c>
      <c r="L169" s="37">
        <v>2728508</v>
      </c>
      <c r="M169" s="30">
        <f t="shared" si="79"/>
        <v>100</v>
      </c>
    </row>
    <row r="170" spans="1:13" s="22" customFormat="1" ht="60" x14ac:dyDescent="0.25">
      <c r="A170" s="35" t="s">
        <v>156</v>
      </c>
      <c r="B170" s="39"/>
      <c r="C170" s="39"/>
      <c r="D170" s="39"/>
      <c r="E170" s="34">
        <v>852</v>
      </c>
      <c r="F170" s="44" t="s">
        <v>55</v>
      </c>
      <c r="G170" s="36" t="s">
        <v>10</v>
      </c>
      <c r="H170" s="44" t="s">
        <v>157</v>
      </c>
      <c r="I170" s="36"/>
      <c r="J170" s="37">
        <f t="shared" ref="J170:L171" si="82">J171</f>
        <v>83008</v>
      </c>
      <c r="K170" s="37">
        <f t="shared" si="82"/>
        <v>83008</v>
      </c>
      <c r="L170" s="37">
        <f t="shared" si="82"/>
        <v>83008</v>
      </c>
      <c r="M170" s="30">
        <f t="shared" si="79"/>
        <v>100</v>
      </c>
    </row>
    <row r="171" spans="1:13" s="22" customFormat="1" ht="75" x14ac:dyDescent="0.25">
      <c r="A171" s="39" t="s">
        <v>84</v>
      </c>
      <c r="B171" s="39"/>
      <c r="C171" s="39"/>
      <c r="D171" s="39"/>
      <c r="E171" s="34">
        <v>852</v>
      </c>
      <c r="F171" s="36" t="s">
        <v>55</v>
      </c>
      <c r="G171" s="36" t="s">
        <v>10</v>
      </c>
      <c r="H171" s="44" t="s">
        <v>157</v>
      </c>
      <c r="I171" s="36" t="s">
        <v>86</v>
      </c>
      <c r="J171" s="37">
        <f t="shared" si="82"/>
        <v>83008</v>
      </c>
      <c r="K171" s="37">
        <f t="shared" si="82"/>
        <v>83008</v>
      </c>
      <c r="L171" s="37">
        <f t="shared" si="82"/>
        <v>83008</v>
      </c>
      <c r="M171" s="30">
        <f t="shared" si="79"/>
        <v>100</v>
      </c>
    </row>
    <row r="172" spans="1:13" s="22" customFormat="1" ht="30" x14ac:dyDescent="0.25">
      <c r="A172" s="39" t="s">
        <v>149</v>
      </c>
      <c r="B172" s="39"/>
      <c r="C172" s="39"/>
      <c r="D172" s="39"/>
      <c r="E172" s="34">
        <v>852</v>
      </c>
      <c r="F172" s="36" t="s">
        <v>55</v>
      </c>
      <c r="G172" s="36" t="s">
        <v>10</v>
      </c>
      <c r="H172" s="44" t="s">
        <v>157</v>
      </c>
      <c r="I172" s="36" t="s">
        <v>87</v>
      </c>
      <c r="J172" s="37">
        <v>83008</v>
      </c>
      <c r="K172" s="37">
        <v>83008</v>
      </c>
      <c r="L172" s="37">
        <v>83008</v>
      </c>
      <c r="M172" s="30">
        <f t="shared" si="79"/>
        <v>100</v>
      </c>
    </row>
    <row r="173" spans="1:13" s="17" customFormat="1" ht="134.25" customHeight="1" x14ac:dyDescent="0.25">
      <c r="A173" s="35" t="s">
        <v>158</v>
      </c>
      <c r="B173" s="33"/>
      <c r="C173" s="33"/>
      <c r="D173" s="33"/>
      <c r="E173" s="34">
        <v>852</v>
      </c>
      <c r="F173" s="36" t="s">
        <v>55</v>
      </c>
      <c r="G173" s="36" t="s">
        <v>10</v>
      </c>
      <c r="H173" s="36" t="s">
        <v>159</v>
      </c>
      <c r="I173" s="36"/>
      <c r="J173" s="37">
        <f t="shared" ref="J173:L174" si="83">J174</f>
        <v>518180</v>
      </c>
      <c r="K173" s="37">
        <f t="shared" si="83"/>
        <v>518180</v>
      </c>
      <c r="L173" s="37">
        <f t="shared" si="83"/>
        <v>504700</v>
      </c>
      <c r="M173" s="30">
        <f t="shared" si="79"/>
        <v>97.398587363464429</v>
      </c>
    </row>
    <row r="174" spans="1:13" s="17" customFormat="1" ht="75" x14ac:dyDescent="0.25">
      <c r="A174" s="39" t="s">
        <v>84</v>
      </c>
      <c r="B174" s="33"/>
      <c r="C174" s="33"/>
      <c r="D174" s="33"/>
      <c r="E174" s="34">
        <v>852</v>
      </c>
      <c r="F174" s="36" t="s">
        <v>55</v>
      </c>
      <c r="G174" s="36" t="s">
        <v>10</v>
      </c>
      <c r="H174" s="36" t="s">
        <v>159</v>
      </c>
      <c r="I174" s="36" t="s">
        <v>86</v>
      </c>
      <c r="J174" s="37">
        <f t="shared" si="83"/>
        <v>518180</v>
      </c>
      <c r="K174" s="37">
        <f t="shared" si="83"/>
        <v>518180</v>
      </c>
      <c r="L174" s="37">
        <f t="shared" si="83"/>
        <v>504700</v>
      </c>
      <c r="M174" s="30">
        <f t="shared" si="79"/>
        <v>97.398587363464429</v>
      </c>
    </row>
    <row r="175" spans="1:13" s="17" customFormat="1" ht="30" x14ac:dyDescent="0.25">
      <c r="A175" s="39" t="s">
        <v>149</v>
      </c>
      <c r="B175" s="39"/>
      <c r="C175" s="39"/>
      <c r="D175" s="39"/>
      <c r="E175" s="34">
        <v>852</v>
      </c>
      <c r="F175" s="36" t="s">
        <v>55</v>
      </c>
      <c r="G175" s="36" t="s">
        <v>10</v>
      </c>
      <c r="H175" s="36" t="s">
        <v>159</v>
      </c>
      <c r="I175" s="36" t="s">
        <v>87</v>
      </c>
      <c r="J175" s="37">
        <v>518180</v>
      </c>
      <c r="K175" s="37">
        <v>518180</v>
      </c>
      <c r="L175" s="37">
        <v>504700</v>
      </c>
      <c r="M175" s="30">
        <f t="shared" si="79"/>
        <v>97.398587363464429</v>
      </c>
    </row>
    <row r="176" spans="1:13" s="17" customFormat="1" x14ac:dyDescent="0.25">
      <c r="A176" s="32" t="s">
        <v>160</v>
      </c>
      <c r="B176" s="33"/>
      <c r="C176" s="33"/>
      <c r="D176" s="33"/>
      <c r="E176" s="34">
        <v>852</v>
      </c>
      <c r="F176" s="15" t="s">
        <v>55</v>
      </c>
      <c r="G176" s="15" t="s">
        <v>93</v>
      </c>
      <c r="H176" s="15"/>
      <c r="I176" s="15"/>
      <c r="J176" s="16">
        <f>J177+J180+J183+J186+J189+J192+J195+J198+J201+J204</f>
        <v>107265380.89999999</v>
      </c>
      <c r="K176" s="16">
        <f t="shared" ref="K176:L176" si="84">K177+K180+K183+K186+K189+K192+K195+K198+K201+K204</f>
        <v>107455088.3</v>
      </c>
      <c r="L176" s="16">
        <f t="shared" si="84"/>
        <v>107455083.40000001</v>
      </c>
      <c r="M176" s="30">
        <f t="shared" si="79"/>
        <v>99.999995439955356</v>
      </c>
    </row>
    <row r="177" spans="1:13" s="17" customFormat="1" ht="165" x14ac:dyDescent="0.25">
      <c r="A177" s="35" t="s">
        <v>161</v>
      </c>
      <c r="B177" s="33"/>
      <c r="C177" s="33"/>
      <c r="D177" s="33"/>
      <c r="E177" s="34">
        <v>852</v>
      </c>
      <c r="F177" s="36" t="s">
        <v>55</v>
      </c>
      <c r="G177" s="36" t="s">
        <v>93</v>
      </c>
      <c r="H177" s="44" t="s">
        <v>162</v>
      </c>
      <c r="I177" s="36"/>
      <c r="J177" s="37">
        <f t="shared" ref="J177:L178" si="85">J178</f>
        <v>62462027</v>
      </c>
      <c r="K177" s="37">
        <f t="shared" si="85"/>
        <v>62462027</v>
      </c>
      <c r="L177" s="37">
        <f t="shared" si="85"/>
        <v>62462027</v>
      </c>
      <c r="M177" s="30">
        <f t="shared" si="79"/>
        <v>100</v>
      </c>
    </row>
    <row r="178" spans="1:13" s="17" customFormat="1" ht="75" x14ac:dyDescent="0.25">
      <c r="A178" s="39" t="s">
        <v>84</v>
      </c>
      <c r="B178" s="33"/>
      <c r="C178" s="33"/>
      <c r="D178" s="33"/>
      <c r="E178" s="34">
        <v>852</v>
      </c>
      <c r="F178" s="36" t="s">
        <v>55</v>
      </c>
      <c r="G178" s="36" t="s">
        <v>93</v>
      </c>
      <c r="H178" s="44" t="s">
        <v>162</v>
      </c>
      <c r="I178" s="36" t="s">
        <v>86</v>
      </c>
      <c r="J178" s="37">
        <f t="shared" si="85"/>
        <v>62462027</v>
      </c>
      <c r="K178" s="37">
        <f t="shared" si="85"/>
        <v>62462027</v>
      </c>
      <c r="L178" s="37">
        <f t="shared" si="85"/>
        <v>62462027</v>
      </c>
      <c r="M178" s="30">
        <f t="shared" si="79"/>
        <v>100</v>
      </c>
    </row>
    <row r="179" spans="1:13" s="17" customFormat="1" ht="30" x14ac:dyDescent="0.25">
      <c r="A179" s="39" t="s">
        <v>149</v>
      </c>
      <c r="B179" s="39"/>
      <c r="C179" s="39"/>
      <c r="D179" s="39"/>
      <c r="E179" s="34">
        <v>852</v>
      </c>
      <c r="F179" s="36" t="s">
        <v>55</v>
      </c>
      <c r="G179" s="36" t="s">
        <v>93</v>
      </c>
      <c r="H179" s="44" t="s">
        <v>162</v>
      </c>
      <c r="I179" s="36" t="s">
        <v>87</v>
      </c>
      <c r="J179" s="37">
        <v>62462027</v>
      </c>
      <c r="K179" s="37">
        <v>62462027</v>
      </c>
      <c r="L179" s="37">
        <v>62462027</v>
      </c>
      <c r="M179" s="30">
        <f t="shared" si="79"/>
        <v>100</v>
      </c>
    </row>
    <row r="180" spans="1:13" s="22" customFormat="1" ht="30" x14ac:dyDescent="0.25">
      <c r="A180" s="35" t="s">
        <v>163</v>
      </c>
      <c r="B180" s="39"/>
      <c r="C180" s="39"/>
      <c r="D180" s="39"/>
      <c r="E180" s="34">
        <v>852</v>
      </c>
      <c r="F180" s="36" t="s">
        <v>55</v>
      </c>
      <c r="G180" s="36" t="s">
        <v>93</v>
      </c>
      <c r="H180" s="36" t="s">
        <v>164</v>
      </c>
      <c r="I180" s="36"/>
      <c r="J180" s="37">
        <f t="shared" ref="J180:L181" si="86">J181</f>
        <v>21831860</v>
      </c>
      <c r="K180" s="37">
        <f t="shared" si="86"/>
        <v>21831860</v>
      </c>
      <c r="L180" s="37">
        <f t="shared" si="86"/>
        <v>21831860</v>
      </c>
      <c r="M180" s="30">
        <f t="shared" si="79"/>
        <v>100</v>
      </c>
    </row>
    <row r="181" spans="1:13" s="22" customFormat="1" ht="75" x14ac:dyDescent="0.25">
      <c r="A181" s="39" t="s">
        <v>84</v>
      </c>
      <c r="B181" s="39"/>
      <c r="C181" s="39"/>
      <c r="D181" s="39"/>
      <c r="E181" s="34">
        <v>852</v>
      </c>
      <c r="F181" s="36" t="s">
        <v>55</v>
      </c>
      <c r="G181" s="44" t="s">
        <v>93</v>
      </c>
      <c r="H181" s="36" t="s">
        <v>164</v>
      </c>
      <c r="I181" s="36" t="s">
        <v>86</v>
      </c>
      <c r="J181" s="37">
        <f t="shared" si="86"/>
        <v>21831860</v>
      </c>
      <c r="K181" s="37">
        <f t="shared" si="86"/>
        <v>21831860</v>
      </c>
      <c r="L181" s="37">
        <f t="shared" si="86"/>
        <v>21831860</v>
      </c>
      <c r="M181" s="30">
        <f t="shared" si="79"/>
        <v>100</v>
      </c>
    </row>
    <row r="182" spans="1:13" s="22" customFormat="1" ht="30" x14ac:dyDescent="0.25">
      <c r="A182" s="39" t="s">
        <v>149</v>
      </c>
      <c r="B182" s="39"/>
      <c r="C182" s="39"/>
      <c r="D182" s="39"/>
      <c r="E182" s="34">
        <v>852</v>
      </c>
      <c r="F182" s="36" t="s">
        <v>55</v>
      </c>
      <c r="G182" s="44" t="s">
        <v>93</v>
      </c>
      <c r="H182" s="36" t="s">
        <v>164</v>
      </c>
      <c r="I182" s="36" t="s">
        <v>87</v>
      </c>
      <c r="J182" s="37">
        <v>21831860</v>
      </c>
      <c r="K182" s="37">
        <v>21831860</v>
      </c>
      <c r="L182" s="37">
        <v>21831860</v>
      </c>
      <c r="M182" s="30">
        <f t="shared" si="79"/>
        <v>100</v>
      </c>
    </row>
    <row r="183" spans="1:13" s="22" customFormat="1" ht="30" x14ac:dyDescent="0.25">
      <c r="A183" s="35" t="s">
        <v>152</v>
      </c>
      <c r="B183" s="39"/>
      <c r="C183" s="39"/>
      <c r="D183" s="39"/>
      <c r="E183" s="34">
        <v>852</v>
      </c>
      <c r="F183" s="36" t="s">
        <v>55</v>
      </c>
      <c r="G183" s="44" t="s">
        <v>93</v>
      </c>
      <c r="H183" s="36" t="s">
        <v>153</v>
      </c>
      <c r="I183" s="36"/>
      <c r="J183" s="37">
        <f t="shared" ref="J183:L184" si="87">J184</f>
        <v>4553946</v>
      </c>
      <c r="K183" s="37">
        <f t="shared" si="87"/>
        <v>4553946</v>
      </c>
      <c r="L183" s="37">
        <f t="shared" si="87"/>
        <v>4553944.3099999996</v>
      </c>
      <c r="M183" s="30">
        <f t="shared" si="79"/>
        <v>99.999962889327179</v>
      </c>
    </row>
    <row r="184" spans="1:13" s="22" customFormat="1" ht="75" x14ac:dyDescent="0.25">
      <c r="A184" s="39" t="s">
        <v>84</v>
      </c>
      <c r="B184" s="39"/>
      <c r="C184" s="39"/>
      <c r="D184" s="39"/>
      <c r="E184" s="34">
        <v>852</v>
      </c>
      <c r="F184" s="36" t="s">
        <v>55</v>
      </c>
      <c r="G184" s="44" t="s">
        <v>93</v>
      </c>
      <c r="H184" s="36" t="s">
        <v>153</v>
      </c>
      <c r="I184" s="36" t="s">
        <v>86</v>
      </c>
      <c r="J184" s="37">
        <f t="shared" si="87"/>
        <v>4553946</v>
      </c>
      <c r="K184" s="37">
        <f t="shared" si="87"/>
        <v>4553946</v>
      </c>
      <c r="L184" s="37">
        <f t="shared" si="87"/>
        <v>4553944.3099999996</v>
      </c>
      <c r="M184" s="30">
        <f t="shared" si="79"/>
        <v>99.999962889327179</v>
      </c>
    </row>
    <row r="185" spans="1:13" s="22" customFormat="1" ht="30" x14ac:dyDescent="0.25">
      <c r="A185" s="39" t="s">
        <v>149</v>
      </c>
      <c r="B185" s="39"/>
      <c r="C185" s="39"/>
      <c r="D185" s="39"/>
      <c r="E185" s="34">
        <v>852</v>
      </c>
      <c r="F185" s="36" t="s">
        <v>55</v>
      </c>
      <c r="G185" s="44" t="s">
        <v>93</v>
      </c>
      <c r="H185" s="36" t="s">
        <v>153</v>
      </c>
      <c r="I185" s="36" t="s">
        <v>87</v>
      </c>
      <c r="J185" s="37">
        <v>4553946</v>
      </c>
      <c r="K185" s="37">
        <v>4553946</v>
      </c>
      <c r="L185" s="37">
        <v>4553944.3099999996</v>
      </c>
      <c r="M185" s="30">
        <f t="shared" si="79"/>
        <v>99.999962889327179</v>
      </c>
    </row>
    <row r="186" spans="1:13" s="22" customFormat="1" ht="51.75" customHeight="1" x14ac:dyDescent="0.25">
      <c r="A186" s="35" t="s">
        <v>154</v>
      </c>
      <c r="B186" s="39"/>
      <c r="C186" s="39"/>
      <c r="D186" s="39"/>
      <c r="E186" s="34">
        <v>852</v>
      </c>
      <c r="F186" s="44" t="s">
        <v>55</v>
      </c>
      <c r="G186" s="44" t="s">
        <v>93</v>
      </c>
      <c r="H186" s="44" t="s">
        <v>155</v>
      </c>
      <c r="I186" s="36"/>
      <c r="J186" s="37">
        <f t="shared" ref="J186:L187" si="88">J187</f>
        <v>2509736</v>
      </c>
      <c r="K186" s="37">
        <f t="shared" si="88"/>
        <v>2509736</v>
      </c>
      <c r="L186" s="37">
        <f t="shared" si="88"/>
        <v>2509736</v>
      </c>
      <c r="M186" s="30">
        <f t="shared" si="79"/>
        <v>100</v>
      </c>
    </row>
    <row r="187" spans="1:13" s="22" customFormat="1" ht="75" x14ac:dyDescent="0.25">
      <c r="A187" s="39" t="s">
        <v>84</v>
      </c>
      <c r="B187" s="39"/>
      <c r="C187" s="39"/>
      <c r="D187" s="39"/>
      <c r="E187" s="34">
        <v>852</v>
      </c>
      <c r="F187" s="36" t="s">
        <v>55</v>
      </c>
      <c r="G187" s="44" t="s">
        <v>93</v>
      </c>
      <c r="H187" s="44" t="s">
        <v>155</v>
      </c>
      <c r="I187" s="36" t="s">
        <v>86</v>
      </c>
      <c r="J187" s="37">
        <f t="shared" si="88"/>
        <v>2509736</v>
      </c>
      <c r="K187" s="37">
        <f t="shared" si="88"/>
        <v>2509736</v>
      </c>
      <c r="L187" s="37">
        <f t="shared" si="88"/>
        <v>2509736</v>
      </c>
      <c r="M187" s="30">
        <f t="shared" si="79"/>
        <v>100</v>
      </c>
    </row>
    <row r="188" spans="1:13" s="22" customFormat="1" ht="30" x14ac:dyDescent="0.25">
      <c r="A188" s="39" t="s">
        <v>149</v>
      </c>
      <c r="B188" s="39"/>
      <c r="C188" s="39"/>
      <c r="D188" s="39"/>
      <c r="E188" s="34">
        <v>852</v>
      </c>
      <c r="F188" s="36" t="s">
        <v>55</v>
      </c>
      <c r="G188" s="44" t="s">
        <v>93</v>
      </c>
      <c r="H188" s="44" t="s">
        <v>155</v>
      </c>
      <c r="I188" s="36" t="s">
        <v>87</v>
      </c>
      <c r="J188" s="37">
        <v>2509736</v>
      </c>
      <c r="K188" s="37">
        <v>2509736</v>
      </c>
      <c r="L188" s="37">
        <v>2509736</v>
      </c>
      <c r="M188" s="30">
        <f t="shared" si="79"/>
        <v>100</v>
      </c>
    </row>
    <row r="189" spans="1:13" s="22" customFormat="1" ht="60" x14ac:dyDescent="0.25">
      <c r="A189" s="35" t="s">
        <v>156</v>
      </c>
      <c r="B189" s="39"/>
      <c r="C189" s="39"/>
      <c r="D189" s="39"/>
      <c r="E189" s="34">
        <v>852</v>
      </c>
      <c r="F189" s="44" t="s">
        <v>55</v>
      </c>
      <c r="G189" s="44" t="s">
        <v>93</v>
      </c>
      <c r="H189" s="44" t="s">
        <v>157</v>
      </c>
      <c r="I189" s="36"/>
      <c r="J189" s="37">
        <f t="shared" ref="J189:L190" si="89">J190</f>
        <v>541715</v>
      </c>
      <c r="K189" s="37">
        <f t="shared" si="89"/>
        <v>541715</v>
      </c>
      <c r="L189" s="37">
        <f t="shared" si="89"/>
        <v>541711.79</v>
      </c>
      <c r="M189" s="30">
        <f t="shared" si="79"/>
        <v>99.999407437490191</v>
      </c>
    </row>
    <row r="190" spans="1:13" s="22" customFormat="1" ht="75" x14ac:dyDescent="0.25">
      <c r="A190" s="39" t="s">
        <v>84</v>
      </c>
      <c r="B190" s="39"/>
      <c r="C190" s="39"/>
      <c r="D190" s="39"/>
      <c r="E190" s="34">
        <v>852</v>
      </c>
      <c r="F190" s="36" t="s">
        <v>55</v>
      </c>
      <c r="G190" s="44" t="s">
        <v>93</v>
      </c>
      <c r="H190" s="44" t="s">
        <v>157</v>
      </c>
      <c r="I190" s="36" t="s">
        <v>86</v>
      </c>
      <c r="J190" s="37">
        <f t="shared" si="89"/>
        <v>541715</v>
      </c>
      <c r="K190" s="37">
        <f t="shared" si="89"/>
        <v>541715</v>
      </c>
      <c r="L190" s="37">
        <f t="shared" si="89"/>
        <v>541711.79</v>
      </c>
      <c r="M190" s="30">
        <f t="shared" si="79"/>
        <v>99.999407437490191</v>
      </c>
    </row>
    <row r="191" spans="1:13" s="22" customFormat="1" ht="30" x14ac:dyDescent="0.25">
      <c r="A191" s="39" t="s">
        <v>149</v>
      </c>
      <c r="B191" s="39"/>
      <c r="C191" s="39"/>
      <c r="D191" s="39"/>
      <c r="E191" s="34">
        <v>852</v>
      </c>
      <c r="F191" s="36" t="s">
        <v>55</v>
      </c>
      <c r="G191" s="44" t="s">
        <v>93</v>
      </c>
      <c r="H191" s="44" t="s">
        <v>157</v>
      </c>
      <c r="I191" s="36" t="s">
        <v>87</v>
      </c>
      <c r="J191" s="37">
        <v>541715</v>
      </c>
      <c r="K191" s="37">
        <v>541715</v>
      </c>
      <c r="L191" s="37">
        <v>541711.79</v>
      </c>
      <c r="M191" s="30">
        <f t="shared" si="79"/>
        <v>99.999407437490191</v>
      </c>
    </row>
    <row r="192" spans="1:13" s="22" customFormat="1" ht="30" x14ac:dyDescent="0.25">
      <c r="A192" s="41" t="s">
        <v>166</v>
      </c>
      <c r="B192" s="39"/>
      <c r="C192" s="39"/>
      <c r="D192" s="39"/>
      <c r="E192" s="34">
        <v>852</v>
      </c>
      <c r="F192" s="36" t="s">
        <v>55</v>
      </c>
      <c r="G192" s="44" t="s">
        <v>93</v>
      </c>
      <c r="H192" s="36" t="s">
        <v>167</v>
      </c>
      <c r="I192" s="36"/>
      <c r="J192" s="37">
        <f t="shared" ref="J192:L193" si="90">J193</f>
        <v>64983.6</v>
      </c>
      <c r="K192" s="37">
        <f t="shared" si="90"/>
        <v>254691</v>
      </c>
      <c r="L192" s="37">
        <f t="shared" si="90"/>
        <v>254691</v>
      </c>
      <c r="M192" s="30">
        <f t="shared" si="79"/>
        <v>100</v>
      </c>
    </row>
    <row r="193" spans="1:13" s="22" customFormat="1" ht="75" x14ac:dyDescent="0.25">
      <c r="A193" s="39" t="s">
        <v>84</v>
      </c>
      <c r="B193" s="39"/>
      <c r="C193" s="39"/>
      <c r="D193" s="39"/>
      <c r="E193" s="34">
        <v>852</v>
      </c>
      <c r="F193" s="36" t="s">
        <v>55</v>
      </c>
      <c r="G193" s="44" t="s">
        <v>93</v>
      </c>
      <c r="H193" s="36" t="s">
        <v>167</v>
      </c>
      <c r="I193" s="36" t="s">
        <v>86</v>
      </c>
      <c r="J193" s="37">
        <f t="shared" si="90"/>
        <v>64983.6</v>
      </c>
      <c r="K193" s="37">
        <f t="shared" si="90"/>
        <v>254691</v>
      </c>
      <c r="L193" s="37">
        <f t="shared" si="90"/>
        <v>254691</v>
      </c>
      <c r="M193" s="30">
        <f t="shared" si="79"/>
        <v>100</v>
      </c>
    </row>
    <row r="194" spans="1:13" s="22" customFormat="1" ht="30" x14ac:dyDescent="0.25">
      <c r="A194" s="39" t="s">
        <v>85</v>
      </c>
      <c r="B194" s="39"/>
      <c r="C194" s="39"/>
      <c r="D194" s="39"/>
      <c r="E194" s="34">
        <v>852</v>
      </c>
      <c r="F194" s="36" t="s">
        <v>55</v>
      </c>
      <c r="G194" s="44" t="s">
        <v>93</v>
      </c>
      <c r="H194" s="36" t="s">
        <v>167</v>
      </c>
      <c r="I194" s="36" t="s">
        <v>87</v>
      </c>
      <c r="J194" s="37">
        <v>64983.6</v>
      </c>
      <c r="K194" s="37">
        <v>254691</v>
      </c>
      <c r="L194" s="37">
        <v>254691</v>
      </c>
      <c r="M194" s="30">
        <f t="shared" si="79"/>
        <v>100</v>
      </c>
    </row>
    <row r="195" spans="1:13" s="22" customFormat="1" ht="75" x14ac:dyDescent="0.25">
      <c r="A195" s="41" t="s">
        <v>168</v>
      </c>
      <c r="B195" s="39"/>
      <c r="C195" s="39"/>
      <c r="D195" s="39"/>
      <c r="E195" s="34">
        <v>852</v>
      </c>
      <c r="F195" s="36" t="s">
        <v>55</v>
      </c>
      <c r="G195" s="44" t="s">
        <v>93</v>
      </c>
      <c r="H195" s="36" t="s">
        <v>169</v>
      </c>
      <c r="I195" s="36"/>
      <c r="J195" s="37">
        <f t="shared" ref="J195:L196" si="91">J196</f>
        <v>9775181.3000000007</v>
      </c>
      <c r="K195" s="37">
        <f t="shared" si="91"/>
        <v>9775181.3000000007</v>
      </c>
      <c r="L195" s="37">
        <f t="shared" si="91"/>
        <v>9775181.3000000007</v>
      </c>
      <c r="M195" s="30">
        <f t="shared" si="79"/>
        <v>100</v>
      </c>
    </row>
    <row r="196" spans="1:13" s="22" customFormat="1" ht="75" x14ac:dyDescent="0.25">
      <c r="A196" s="39" t="s">
        <v>84</v>
      </c>
      <c r="B196" s="39"/>
      <c r="C196" s="39"/>
      <c r="D196" s="39"/>
      <c r="E196" s="34">
        <v>852</v>
      </c>
      <c r="F196" s="36" t="s">
        <v>55</v>
      </c>
      <c r="G196" s="44" t="s">
        <v>93</v>
      </c>
      <c r="H196" s="36" t="s">
        <v>169</v>
      </c>
      <c r="I196" s="36" t="s">
        <v>86</v>
      </c>
      <c r="J196" s="37">
        <f t="shared" si="91"/>
        <v>9775181.3000000007</v>
      </c>
      <c r="K196" s="37">
        <f t="shared" si="91"/>
        <v>9775181.3000000007</v>
      </c>
      <c r="L196" s="37">
        <f t="shared" si="91"/>
        <v>9775181.3000000007</v>
      </c>
      <c r="M196" s="30">
        <f t="shared" si="79"/>
        <v>100</v>
      </c>
    </row>
    <row r="197" spans="1:13" s="22" customFormat="1" ht="30" x14ac:dyDescent="0.25">
      <c r="A197" s="39" t="s">
        <v>85</v>
      </c>
      <c r="B197" s="39"/>
      <c r="C197" s="39"/>
      <c r="D197" s="39"/>
      <c r="E197" s="34">
        <v>852</v>
      </c>
      <c r="F197" s="36" t="s">
        <v>55</v>
      </c>
      <c r="G197" s="44" t="s">
        <v>93</v>
      </c>
      <c r="H197" s="36" t="s">
        <v>169</v>
      </c>
      <c r="I197" s="36" t="s">
        <v>87</v>
      </c>
      <c r="J197" s="37">
        <v>9775181.3000000007</v>
      </c>
      <c r="K197" s="37">
        <v>9775181.3000000007</v>
      </c>
      <c r="L197" s="37">
        <v>9775181.3000000007</v>
      </c>
      <c r="M197" s="30">
        <f t="shared" si="79"/>
        <v>100</v>
      </c>
    </row>
    <row r="198" spans="1:13" s="17" customFormat="1" ht="129.75" customHeight="1" x14ac:dyDescent="0.25">
      <c r="A198" s="35" t="s">
        <v>158</v>
      </c>
      <c r="B198" s="33"/>
      <c r="C198" s="33"/>
      <c r="D198" s="33"/>
      <c r="E198" s="34">
        <v>852</v>
      </c>
      <c r="F198" s="36" t="s">
        <v>55</v>
      </c>
      <c r="G198" s="36" t="s">
        <v>93</v>
      </c>
      <c r="H198" s="36" t="s">
        <v>159</v>
      </c>
      <c r="I198" s="36"/>
      <c r="J198" s="37">
        <f t="shared" ref="J198:L199" si="92">J199</f>
        <v>1882900</v>
      </c>
      <c r="K198" s="37">
        <f t="shared" si="92"/>
        <v>1882900</v>
      </c>
      <c r="L198" s="37">
        <f t="shared" si="92"/>
        <v>1882900</v>
      </c>
      <c r="M198" s="30">
        <f t="shared" si="79"/>
        <v>100</v>
      </c>
    </row>
    <row r="199" spans="1:13" s="17" customFormat="1" ht="75" x14ac:dyDescent="0.25">
      <c r="A199" s="39" t="s">
        <v>84</v>
      </c>
      <c r="B199" s="33"/>
      <c r="C199" s="33"/>
      <c r="D199" s="33"/>
      <c r="E199" s="34">
        <v>852</v>
      </c>
      <c r="F199" s="36" t="s">
        <v>55</v>
      </c>
      <c r="G199" s="36" t="s">
        <v>93</v>
      </c>
      <c r="H199" s="36" t="s">
        <v>159</v>
      </c>
      <c r="I199" s="36" t="s">
        <v>86</v>
      </c>
      <c r="J199" s="37">
        <f t="shared" si="92"/>
        <v>1882900</v>
      </c>
      <c r="K199" s="37">
        <f t="shared" si="92"/>
        <v>1882900</v>
      </c>
      <c r="L199" s="37">
        <f t="shared" si="92"/>
        <v>1882900</v>
      </c>
      <c r="M199" s="30">
        <f t="shared" si="79"/>
        <v>100</v>
      </c>
    </row>
    <row r="200" spans="1:13" s="17" customFormat="1" ht="30" x14ac:dyDescent="0.25">
      <c r="A200" s="39" t="s">
        <v>149</v>
      </c>
      <c r="B200" s="33"/>
      <c r="C200" s="33"/>
      <c r="D200" s="33"/>
      <c r="E200" s="34">
        <v>852</v>
      </c>
      <c r="F200" s="36" t="s">
        <v>55</v>
      </c>
      <c r="G200" s="36" t="s">
        <v>93</v>
      </c>
      <c r="H200" s="36" t="s">
        <v>159</v>
      </c>
      <c r="I200" s="36" t="s">
        <v>87</v>
      </c>
      <c r="J200" s="37">
        <v>1882900</v>
      </c>
      <c r="K200" s="37">
        <v>1882900</v>
      </c>
      <c r="L200" s="37">
        <v>1882900</v>
      </c>
      <c r="M200" s="30">
        <f t="shared" si="79"/>
        <v>100</v>
      </c>
    </row>
    <row r="201" spans="1:13" s="17" customFormat="1" ht="60" x14ac:dyDescent="0.25">
      <c r="A201" s="35" t="s">
        <v>170</v>
      </c>
      <c r="B201" s="39"/>
      <c r="C201" s="39"/>
      <c r="D201" s="39"/>
      <c r="E201" s="34">
        <v>852</v>
      </c>
      <c r="F201" s="36" t="s">
        <v>55</v>
      </c>
      <c r="G201" s="44" t="s">
        <v>93</v>
      </c>
      <c r="H201" s="36" t="s">
        <v>171</v>
      </c>
      <c r="I201" s="36"/>
      <c r="J201" s="37">
        <f t="shared" ref="J201:L202" si="93">J202</f>
        <v>472320</v>
      </c>
      <c r="K201" s="37">
        <f t="shared" si="93"/>
        <v>472320</v>
      </c>
      <c r="L201" s="37">
        <f t="shared" si="93"/>
        <v>472320</v>
      </c>
      <c r="M201" s="30">
        <f t="shared" si="79"/>
        <v>100</v>
      </c>
    </row>
    <row r="202" spans="1:13" s="17" customFormat="1" ht="75" x14ac:dyDescent="0.25">
      <c r="A202" s="39" t="s">
        <v>84</v>
      </c>
      <c r="B202" s="39"/>
      <c r="C202" s="39"/>
      <c r="D202" s="39"/>
      <c r="E202" s="34">
        <v>852</v>
      </c>
      <c r="F202" s="36" t="s">
        <v>55</v>
      </c>
      <c r="G202" s="44" t="s">
        <v>93</v>
      </c>
      <c r="H202" s="36" t="s">
        <v>171</v>
      </c>
      <c r="I202" s="36" t="s">
        <v>86</v>
      </c>
      <c r="J202" s="37">
        <f t="shared" si="93"/>
        <v>472320</v>
      </c>
      <c r="K202" s="37">
        <f t="shared" si="93"/>
        <v>472320</v>
      </c>
      <c r="L202" s="37">
        <f t="shared" si="93"/>
        <v>472320</v>
      </c>
      <c r="M202" s="30">
        <f t="shared" si="79"/>
        <v>100</v>
      </c>
    </row>
    <row r="203" spans="1:13" s="17" customFormat="1" ht="30" x14ac:dyDescent="0.25">
      <c r="A203" s="39" t="s">
        <v>149</v>
      </c>
      <c r="B203" s="39"/>
      <c r="C203" s="39"/>
      <c r="D203" s="39"/>
      <c r="E203" s="34">
        <v>852</v>
      </c>
      <c r="F203" s="36" t="s">
        <v>55</v>
      </c>
      <c r="G203" s="44" t="s">
        <v>93</v>
      </c>
      <c r="H203" s="36" t="s">
        <v>171</v>
      </c>
      <c r="I203" s="36" t="s">
        <v>87</v>
      </c>
      <c r="J203" s="37">
        <v>472320</v>
      </c>
      <c r="K203" s="37">
        <v>472320</v>
      </c>
      <c r="L203" s="37">
        <v>472320</v>
      </c>
      <c r="M203" s="30">
        <f t="shared" si="79"/>
        <v>100</v>
      </c>
    </row>
    <row r="204" spans="1:13" s="17" customFormat="1" ht="108" customHeight="1" x14ac:dyDescent="0.25">
      <c r="A204" s="41" t="s">
        <v>165</v>
      </c>
      <c r="B204" s="39"/>
      <c r="C204" s="39"/>
      <c r="D204" s="39"/>
      <c r="E204" s="34">
        <v>852</v>
      </c>
      <c r="F204" s="36" t="s">
        <v>55</v>
      </c>
      <c r="G204" s="44" t="s">
        <v>93</v>
      </c>
      <c r="H204" s="36" t="s">
        <v>172</v>
      </c>
      <c r="I204" s="36"/>
      <c r="J204" s="37">
        <f t="shared" ref="J204:L205" si="94">J205</f>
        <v>3170712</v>
      </c>
      <c r="K204" s="37">
        <f t="shared" si="94"/>
        <v>3170712</v>
      </c>
      <c r="L204" s="37">
        <f t="shared" si="94"/>
        <v>3170712</v>
      </c>
      <c r="M204" s="30">
        <f t="shared" si="79"/>
        <v>100</v>
      </c>
    </row>
    <row r="205" spans="1:13" s="17" customFormat="1" ht="75" x14ac:dyDescent="0.25">
      <c r="A205" s="39" t="s">
        <v>84</v>
      </c>
      <c r="B205" s="39"/>
      <c r="C205" s="39"/>
      <c r="D205" s="39"/>
      <c r="E205" s="34">
        <v>852</v>
      </c>
      <c r="F205" s="36" t="s">
        <v>55</v>
      </c>
      <c r="G205" s="44" t="s">
        <v>93</v>
      </c>
      <c r="H205" s="36" t="s">
        <v>172</v>
      </c>
      <c r="I205" s="36" t="s">
        <v>86</v>
      </c>
      <c r="J205" s="37">
        <f t="shared" si="94"/>
        <v>3170712</v>
      </c>
      <c r="K205" s="37">
        <f t="shared" si="94"/>
        <v>3170712</v>
      </c>
      <c r="L205" s="37">
        <f t="shared" si="94"/>
        <v>3170712</v>
      </c>
      <c r="M205" s="30">
        <f t="shared" si="79"/>
        <v>100</v>
      </c>
    </row>
    <row r="206" spans="1:13" s="17" customFormat="1" ht="30" x14ac:dyDescent="0.25">
      <c r="A206" s="39" t="s">
        <v>85</v>
      </c>
      <c r="B206" s="39"/>
      <c r="C206" s="39"/>
      <c r="D206" s="39"/>
      <c r="E206" s="34">
        <v>852</v>
      </c>
      <c r="F206" s="36" t="s">
        <v>55</v>
      </c>
      <c r="G206" s="44" t="s">
        <v>93</v>
      </c>
      <c r="H206" s="36" t="s">
        <v>172</v>
      </c>
      <c r="I206" s="36" t="s">
        <v>87</v>
      </c>
      <c r="J206" s="37">
        <v>3170712</v>
      </c>
      <c r="K206" s="37">
        <v>3170712</v>
      </c>
      <c r="L206" s="37">
        <v>3170712</v>
      </c>
      <c r="M206" s="30">
        <f t="shared" si="79"/>
        <v>100</v>
      </c>
    </row>
    <row r="207" spans="1:13" s="17" customFormat="1" ht="28.5" x14ac:dyDescent="0.25">
      <c r="A207" s="32" t="s">
        <v>173</v>
      </c>
      <c r="B207" s="33"/>
      <c r="C207" s="33"/>
      <c r="D207" s="33"/>
      <c r="E207" s="14">
        <v>852</v>
      </c>
      <c r="F207" s="15" t="s">
        <v>55</v>
      </c>
      <c r="G207" s="51" t="s">
        <v>12</v>
      </c>
      <c r="H207" s="15"/>
      <c r="I207" s="15"/>
      <c r="J207" s="16">
        <f>J208+J211+J214+J217</f>
        <v>11695754</v>
      </c>
      <c r="K207" s="16">
        <f t="shared" ref="K207:L207" si="95">K208+K211+K214+K217</f>
        <v>11695754</v>
      </c>
      <c r="L207" s="16">
        <f t="shared" si="95"/>
        <v>11689934</v>
      </c>
      <c r="M207" s="30">
        <f t="shared" si="79"/>
        <v>99.950238351456434</v>
      </c>
    </row>
    <row r="208" spans="1:13" s="22" customFormat="1" ht="48.75" customHeight="1" x14ac:dyDescent="0.25">
      <c r="A208" s="35" t="s">
        <v>174</v>
      </c>
      <c r="B208" s="39"/>
      <c r="C208" s="39"/>
      <c r="D208" s="39"/>
      <c r="E208" s="34">
        <v>852</v>
      </c>
      <c r="F208" s="44" t="s">
        <v>55</v>
      </c>
      <c r="G208" s="44" t="s">
        <v>12</v>
      </c>
      <c r="H208" s="44" t="s">
        <v>175</v>
      </c>
      <c r="I208" s="36"/>
      <c r="J208" s="37">
        <f t="shared" ref="J208:L209" si="96">J209</f>
        <v>10252464</v>
      </c>
      <c r="K208" s="37">
        <f t="shared" si="96"/>
        <v>10252464</v>
      </c>
      <c r="L208" s="37">
        <f t="shared" si="96"/>
        <v>10252464</v>
      </c>
      <c r="M208" s="30">
        <f t="shared" si="79"/>
        <v>100</v>
      </c>
    </row>
    <row r="209" spans="1:13" s="22" customFormat="1" ht="75" x14ac:dyDescent="0.25">
      <c r="A209" s="39" t="s">
        <v>84</v>
      </c>
      <c r="B209" s="39"/>
      <c r="C209" s="39"/>
      <c r="D209" s="39"/>
      <c r="E209" s="34">
        <v>852</v>
      </c>
      <c r="F209" s="36" t="s">
        <v>55</v>
      </c>
      <c r="G209" s="44" t="s">
        <v>12</v>
      </c>
      <c r="H209" s="44" t="s">
        <v>175</v>
      </c>
      <c r="I209" s="36" t="s">
        <v>86</v>
      </c>
      <c r="J209" s="37">
        <f t="shared" si="96"/>
        <v>10252464</v>
      </c>
      <c r="K209" s="37">
        <f t="shared" si="96"/>
        <v>10252464</v>
      </c>
      <c r="L209" s="37">
        <f t="shared" si="96"/>
        <v>10252464</v>
      </c>
      <c r="M209" s="30">
        <f t="shared" si="79"/>
        <v>100</v>
      </c>
    </row>
    <row r="210" spans="1:13" s="22" customFormat="1" ht="30" x14ac:dyDescent="0.25">
      <c r="A210" s="39" t="s">
        <v>149</v>
      </c>
      <c r="B210" s="39"/>
      <c r="C210" s="39"/>
      <c r="D210" s="39"/>
      <c r="E210" s="34">
        <v>852</v>
      </c>
      <c r="F210" s="36" t="s">
        <v>55</v>
      </c>
      <c r="G210" s="36" t="s">
        <v>12</v>
      </c>
      <c r="H210" s="44" t="s">
        <v>175</v>
      </c>
      <c r="I210" s="36" t="s">
        <v>87</v>
      </c>
      <c r="J210" s="37">
        <v>10252464</v>
      </c>
      <c r="K210" s="37">
        <v>10252464</v>
      </c>
      <c r="L210" s="37">
        <v>10252464</v>
      </c>
      <c r="M210" s="30">
        <f t="shared" si="79"/>
        <v>100</v>
      </c>
    </row>
    <row r="211" spans="1:13" s="22" customFormat="1" ht="30" x14ac:dyDescent="0.25">
      <c r="A211" s="35" t="s">
        <v>152</v>
      </c>
      <c r="B211" s="39"/>
      <c r="C211" s="39"/>
      <c r="D211" s="39"/>
      <c r="E211" s="34">
        <v>852</v>
      </c>
      <c r="F211" s="36" t="s">
        <v>55</v>
      </c>
      <c r="G211" s="36" t="s">
        <v>12</v>
      </c>
      <c r="H211" s="36" t="s">
        <v>153</v>
      </c>
      <c r="I211" s="36"/>
      <c r="J211" s="37">
        <f t="shared" ref="J211:L212" si="97">J212</f>
        <v>1035678</v>
      </c>
      <c r="K211" s="37">
        <f t="shared" si="97"/>
        <v>1035678</v>
      </c>
      <c r="L211" s="37">
        <f t="shared" si="97"/>
        <v>1035678</v>
      </c>
      <c r="M211" s="30">
        <f t="shared" si="79"/>
        <v>100</v>
      </c>
    </row>
    <row r="212" spans="1:13" s="22" customFormat="1" ht="75" x14ac:dyDescent="0.25">
      <c r="A212" s="39" t="s">
        <v>84</v>
      </c>
      <c r="B212" s="39"/>
      <c r="C212" s="39"/>
      <c r="D212" s="39"/>
      <c r="E212" s="34">
        <v>852</v>
      </c>
      <c r="F212" s="36" t="s">
        <v>55</v>
      </c>
      <c r="G212" s="36" t="s">
        <v>12</v>
      </c>
      <c r="H212" s="36" t="s">
        <v>153</v>
      </c>
      <c r="I212" s="36" t="s">
        <v>86</v>
      </c>
      <c r="J212" s="37">
        <f t="shared" si="97"/>
        <v>1035678</v>
      </c>
      <c r="K212" s="37">
        <f t="shared" si="97"/>
        <v>1035678</v>
      </c>
      <c r="L212" s="37">
        <f t="shared" si="97"/>
        <v>1035678</v>
      </c>
      <c r="M212" s="30">
        <f t="shared" si="79"/>
        <v>100</v>
      </c>
    </row>
    <row r="213" spans="1:13" s="22" customFormat="1" ht="30" x14ac:dyDescent="0.25">
      <c r="A213" s="39" t="s">
        <v>149</v>
      </c>
      <c r="B213" s="39"/>
      <c r="C213" s="39"/>
      <c r="D213" s="39"/>
      <c r="E213" s="34">
        <v>852</v>
      </c>
      <c r="F213" s="36" t="s">
        <v>55</v>
      </c>
      <c r="G213" s="44" t="s">
        <v>12</v>
      </c>
      <c r="H213" s="36" t="s">
        <v>153</v>
      </c>
      <c r="I213" s="36" t="s">
        <v>87</v>
      </c>
      <c r="J213" s="37">
        <v>1035678</v>
      </c>
      <c r="K213" s="37">
        <v>1035678</v>
      </c>
      <c r="L213" s="37">
        <v>1035678</v>
      </c>
      <c r="M213" s="30">
        <f t="shared" si="79"/>
        <v>100</v>
      </c>
    </row>
    <row r="214" spans="1:13" s="22" customFormat="1" ht="30" x14ac:dyDescent="0.25">
      <c r="A214" s="41" t="s">
        <v>176</v>
      </c>
      <c r="B214" s="39"/>
      <c r="C214" s="39"/>
      <c r="D214" s="39"/>
      <c r="E214" s="34">
        <v>852</v>
      </c>
      <c r="F214" s="44" t="s">
        <v>55</v>
      </c>
      <c r="G214" s="44" t="s">
        <v>12</v>
      </c>
      <c r="H214" s="44" t="s">
        <v>177</v>
      </c>
      <c r="I214" s="36"/>
      <c r="J214" s="37">
        <f t="shared" ref="J214:L215" si="98">J215</f>
        <v>213192</v>
      </c>
      <c r="K214" s="37">
        <f t="shared" si="98"/>
        <v>213192</v>
      </c>
      <c r="L214" s="37">
        <f t="shared" si="98"/>
        <v>213192</v>
      </c>
      <c r="M214" s="30">
        <f t="shared" si="79"/>
        <v>100</v>
      </c>
    </row>
    <row r="215" spans="1:13" s="22" customFormat="1" ht="75" x14ac:dyDescent="0.25">
      <c r="A215" s="39" t="s">
        <v>84</v>
      </c>
      <c r="B215" s="39"/>
      <c r="C215" s="39"/>
      <c r="D215" s="39"/>
      <c r="E215" s="34">
        <v>852</v>
      </c>
      <c r="F215" s="36" t="s">
        <v>55</v>
      </c>
      <c r="G215" s="44" t="s">
        <v>12</v>
      </c>
      <c r="H215" s="44" t="s">
        <v>177</v>
      </c>
      <c r="I215" s="36" t="s">
        <v>86</v>
      </c>
      <c r="J215" s="37">
        <f t="shared" si="98"/>
        <v>213192</v>
      </c>
      <c r="K215" s="37">
        <f t="shared" si="98"/>
        <v>213192</v>
      </c>
      <c r="L215" s="37">
        <f t="shared" si="98"/>
        <v>213192</v>
      </c>
      <c r="M215" s="30">
        <f t="shared" si="79"/>
        <v>100</v>
      </c>
    </row>
    <row r="216" spans="1:13" s="22" customFormat="1" ht="30" x14ac:dyDescent="0.25">
      <c r="A216" s="39" t="s">
        <v>149</v>
      </c>
      <c r="B216" s="39"/>
      <c r="C216" s="39"/>
      <c r="D216" s="39"/>
      <c r="E216" s="34">
        <v>852</v>
      </c>
      <c r="F216" s="36" t="s">
        <v>55</v>
      </c>
      <c r="G216" s="44" t="s">
        <v>12</v>
      </c>
      <c r="H216" s="44" t="s">
        <v>177</v>
      </c>
      <c r="I216" s="36" t="s">
        <v>87</v>
      </c>
      <c r="J216" s="37">
        <v>213192</v>
      </c>
      <c r="K216" s="37">
        <v>213192</v>
      </c>
      <c r="L216" s="37">
        <v>213192</v>
      </c>
      <c r="M216" s="30">
        <f t="shared" si="79"/>
        <v>100</v>
      </c>
    </row>
    <row r="217" spans="1:13" s="17" customFormat="1" ht="135" customHeight="1" x14ac:dyDescent="0.25">
      <c r="A217" s="35" t="s">
        <v>158</v>
      </c>
      <c r="B217" s="33"/>
      <c r="C217" s="33"/>
      <c r="D217" s="33"/>
      <c r="E217" s="34">
        <v>852</v>
      </c>
      <c r="F217" s="36" t="s">
        <v>55</v>
      </c>
      <c r="G217" s="36" t="s">
        <v>12</v>
      </c>
      <c r="H217" s="36" t="s">
        <v>159</v>
      </c>
      <c r="I217" s="36"/>
      <c r="J217" s="37">
        <f t="shared" ref="J217:L218" si="99">J218</f>
        <v>194420</v>
      </c>
      <c r="K217" s="37">
        <f t="shared" si="99"/>
        <v>194420</v>
      </c>
      <c r="L217" s="37">
        <f t="shared" si="99"/>
        <v>188600</v>
      </c>
      <c r="M217" s="30">
        <f t="shared" si="79"/>
        <v>97.006480814731006</v>
      </c>
    </row>
    <row r="218" spans="1:13" s="17" customFormat="1" ht="75" x14ac:dyDescent="0.25">
      <c r="A218" s="39" t="s">
        <v>84</v>
      </c>
      <c r="B218" s="33"/>
      <c r="C218" s="33"/>
      <c r="D218" s="33"/>
      <c r="E218" s="34">
        <v>852</v>
      </c>
      <c r="F218" s="36" t="s">
        <v>55</v>
      </c>
      <c r="G218" s="36" t="s">
        <v>12</v>
      </c>
      <c r="H218" s="36" t="s">
        <v>159</v>
      </c>
      <c r="I218" s="36" t="s">
        <v>86</v>
      </c>
      <c r="J218" s="37">
        <f t="shared" si="99"/>
        <v>194420</v>
      </c>
      <c r="K218" s="37">
        <f t="shared" si="99"/>
        <v>194420</v>
      </c>
      <c r="L218" s="37">
        <f t="shared" si="99"/>
        <v>188600</v>
      </c>
      <c r="M218" s="30">
        <f t="shared" si="79"/>
        <v>97.006480814731006</v>
      </c>
    </row>
    <row r="219" spans="1:13" s="17" customFormat="1" ht="30" x14ac:dyDescent="0.25">
      <c r="A219" s="39" t="s">
        <v>149</v>
      </c>
      <c r="B219" s="33"/>
      <c r="C219" s="33"/>
      <c r="D219" s="33"/>
      <c r="E219" s="34">
        <v>852</v>
      </c>
      <c r="F219" s="36" t="s">
        <v>55</v>
      </c>
      <c r="G219" s="36" t="s">
        <v>12</v>
      </c>
      <c r="H219" s="36" t="s">
        <v>159</v>
      </c>
      <c r="I219" s="36" t="s">
        <v>87</v>
      </c>
      <c r="J219" s="37">
        <v>194420</v>
      </c>
      <c r="K219" s="37">
        <v>194420</v>
      </c>
      <c r="L219" s="37">
        <v>188600</v>
      </c>
      <c r="M219" s="30">
        <f t="shared" si="79"/>
        <v>97.006480814731006</v>
      </c>
    </row>
    <row r="220" spans="1:13" s="22" customFormat="1" x14ac:dyDescent="0.25">
      <c r="A220" s="32" t="s">
        <v>178</v>
      </c>
      <c r="B220" s="33"/>
      <c r="C220" s="33"/>
      <c r="D220" s="33"/>
      <c r="E220" s="34">
        <v>852</v>
      </c>
      <c r="F220" s="15" t="s">
        <v>55</v>
      </c>
      <c r="G220" s="15" t="s">
        <v>55</v>
      </c>
      <c r="H220" s="15"/>
      <c r="I220" s="15"/>
      <c r="J220" s="16">
        <f t="shared" ref="J220:L220" si="100">J221</f>
        <v>123417</v>
      </c>
      <c r="K220" s="16">
        <f t="shared" si="100"/>
        <v>123417</v>
      </c>
      <c r="L220" s="16">
        <f t="shared" si="100"/>
        <v>123416.1</v>
      </c>
      <c r="M220" s="30">
        <f t="shared" si="79"/>
        <v>99.999270764967548</v>
      </c>
    </row>
    <row r="221" spans="1:13" s="22" customFormat="1" ht="45" x14ac:dyDescent="0.25">
      <c r="A221" s="35" t="s">
        <v>179</v>
      </c>
      <c r="B221" s="39"/>
      <c r="C221" s="39"/>
      <c r="D221" s="39"/>
      <c r="E221" s="34">
        <v>852</v>
      </c>
      <c r="F221" s="36" t="s">
        <v>55</v>
      </c>
      <c r="G221" s="36" t="s">
        <v>55</v>
      </c>
      <c r="H221" s="44" t="s">
        <v>180</v>
      </c>
      <c r="I221" s="36"/>
      <c r="J221" s="37">
        <f t="shared" ref="J221:K221" si="101">J222+J224</f>
        <v>123417</v>
      </c>
      <c r="K221" s="37">
        <f t="shared" si="101"/>
        <v>123417</v>
      </c>
      <c r="L221" s="37">
        <f t="shared" ref="L221" si="102">L222+L224</f>
        <v>123416.1</v>
      </c>
      <c r="M221" s="30">
        <f t="shared" ref="M221:M273" si="103">L221/K221*100</f>
        <v>99.999270764967548</v>
      </c>
    </row>
    <row r="222" spans="1:13" s="22" customFormat="1" ht="165" x14ac:dyDescent="0.25">
      <c r="A222" s="38" t="s">
        <v>16</v>
      </c>
      <c r="B222" s="39"/>
      <c r="C222" s="39"/>
      <c r="D222" s="39"/>
      <c r="E222" s="34">
        <v>852</v>
      </c>
      <c r="F222" s="36" t="s">
        <v>55</v>
      </c>
      <c r="G222" s="36" t="s">
        <v>55</v>
      </c>
      <c r="H222" s="44" t="s">
        <v>180</v>
      </c>
      <c r="I222" s="36" t="s">
        <v>17</v>
      </c>
      <c r="J222" s="37">
        <f t="shared" ref="J222:L222" si="104">J223</f>
        <v>3150</v>
      </c>
      <c r="K222" s="37">
        <f t="shared" si="104"/>
        <v>3150</v>
      </c>
      <c r="L222" s="37">
        <f t="shared" si="104"/>
        <v>3150</v>
      </c>
      <c r="M222" s="30">
        <f t="shared" si="103"/>
        <v>100</v>
      </c>
    </row>
    <row r="223" spans="1:13" s="22" customFormat="1" ht="45" x14ac:dyDescent="0.25">
      <c r="A223" s="39" t="s">
        <v>103</v>
      </c>
      <c r="B223" s="39"/>
      <c r="C223" s="39"/>
      <c r="D223" s="39"/>
      <c r="E223" s="34">
        <v>852</v>
      </c>
      <c r="F223" s="36" t="s">
        <v>55</v>
      </c>
      <c r="G223" s="36" t="s">
        <v>55</v>
      </c>
      <c r="H223" s="44" t="s">
        <v>180</v>
      </c>
      <c r="I223" s="36" t="s">
        <v>104</v>
      </c>
      <c r="J223" s="37">
        <v>3150</v>
      </c>
      <c r="K223" s="37">
        <v>3150</v>
      </c>
      <c r="L223" s="37">
        <v>3150</v>
      </c>
      <c r="M223" s="30">
        <f t="shared" si="103"/>
        <v>100</v>
      </c>
    </row>
    <row r="224" spans="1:13" s="22" customFormat="1" ht="60" x14ac:dyDescent="0.25">
      <c r="A224" s="39" t="s">
        <v>20</v>
      </c>
      <c r="B224" s="38"/>
      <c r="C224" s="38"/>
      <c r="D224" s="38"/>
      <c r="E224" s="34">
        <v>852</v>
      </c>
      <c r="F224" s="36" t="s">
        <v>55</v>
      </c>
      <c r="G224" s="36" t="s">
        <v>55</v>
      </c>
      <c r="H224" s="44" t="s">
        <v>180</v>
      </c>
      <c r="I224" s="36" t="s">
        <v>21</v>
      </c>
      <c r="J224" s="37">
        <f t="shared" ref="J224:L224" si="105">J225</f>
        <v>120267</v>
      </c>
      <c r="K224" s="37">
        <f t="shared" si="105"/>
        <v>120267</v>
      </c>
      <c r="L224" s="37">
        <f t="shared" si="105"/>
        <v>120266.1</v>
      </c>
      <c r="M224" s="30">
        <f t="shared" si="103"/>
        <v>99.999251665045279</v>
      </c>
    </row>
    <row r="225" spans="1:13" s="22" customFormat="1" ht="75" x14ac:dyDescent="0.25">
      <c r="A225" s="39" t="s">
        <v>22</v>
      </c>
      <c r="B225" s="39"/>
      <c r="C225" s="39"/>
      <c r="D225" s="39"/>
      <c r="E225" s="34">
        <v>852</v>
      </c>
      <c r="F225" s="36" t="s">
        <v>55</v>
      </c>
      <c r="G225" s="36" t="s">
        <v>55</v>
      </c>
      <c r="H225" s="44" t="s">
        <v>180</v>
      </c>
      <c r="I225" s="36" t="s">
        <v>23</v>
      </c>
      <c r="J225" s="37">
        <v>120267</v>
      </c>
      <c r="K225" s="37">
        <v>120267</v>
      </c>
      <c r="L225" s="37">
        <v>120266.1</v>
      </c>
      <c r="M225" s="30">
        <f t="shared" si="103"/>
        <v>99.999251665045279</v>
      </c>
    </row>
    <row r="226" spans="1:13" s="22" customFormat="1" ht="28.5" x14ac:dyDescent="0.25">
      <c r="A226" s="32" t="s">
        <v>181</v>
      </c>
      <c r="B226" s="33"/>
      <c r="C226" s="33"/>
      <c r="D226" s="33"/>
      <c r="E226" s="34">
        <v>852</v>
      </c>
      <c r="F226" s="15" t="s">
        <v>55</v>
      </c>
      <c r="G226" s="15" t="s">
        <v>100</v>
      </c>
      <c r="H226" s="15"/>
      <c r="I226" s="15"/>
      <c r="J226" s="16">
        <f>J227+J230+J239</f>
        <v>15676445.000000002</v>
      </c>
      <c r="K226" s="16">
        <f t="shared" ref="K226:L226" si="106">K227+K230+K239</f>
        <v>15676445.000000002</v>
      </c>
      <c r="L226" s="16">
        <f t="shared" si="106"/>
        <v>15651103.850000001</v>
      </c>
      <c r="M226" s="30">
        <f t="shared" si="103"/>
        <v>99.838348873102291</v>
      </c>
    </row>
    <row r="227" spans="1:13" s="22" customFormat="1" ht="60" x14ac:dyDescent="0.25">
      <c r="A227" s="35" t="s">
        <v>13</v>
      </c>
      <c r="B227" s="34"/>
      <c r="C227" s="34"/>
      <c r="D227" s="34"/>
      <c r="E227" s="34">
        <v>852</v>
      </c>
      <c r="F227" s="36" t="s">
        <v>55</v>
      </c>
      <c r="G227" s="36" t="s">
        <v>100</v>
      </c>
      <c r="H227" s="36" t="s">
        <v>182</v>
      </c>
      <c r="I227" s="36"/>
      <c r="J227" s="37">
        <f t="shared" ref="J227:L228" si="107">J228</f>
        <v>1073701</v>
      </c>
      <c r="K227" s="37">
        <f t="shared" si="107"/>
        <v>1073701</v>
      </c>
      <c r="L227" s="37">
        <f t="shared" si="107"/>
        <v>1061243.3799999999</v>
      </c>
      <c r="M227" s="30">
        <f t="shared" si="103"/>
        <v>98.839749613719263</v>
      </c>
    </row>
    <row r="228" spans="1:13" s="22" customFormat="1" ht="165" x14ac:dyDescent="0.25">
      <c r="A228" s="38" t="s">
        <v>16</v>
      </c>
      <c r="B228" s="34"/>
      <c r="C228" s="34"/>
      <c r="D228" s="34"/>
      <c r="E228" s="34">
        <v>852</v>
      </c>
      <c r="F228" s="36" t="s">
        <v>55</v>
      </c>
      <c r="G228" s="36" t="s">
        <v>100</v>
      </c>
      <c r="H228" s="36" t="s">
        <v>182</v>
      </c>
      <c r="I228" s="36" t="s">
        <v>17</v>
      </c>
      <c r="J228" s="37">
        <f t="shared" si="107"/>
        <v>1073701</v>
      </c>
      <c r="K228" s="37">
        <f t="shared" si="107"/>
        <v>1073701</v>
      </c>
      <c r="L228" s="37">
        <f t="shared" si="107"/>
        <v>1061243.3799999999</v>
      </c>
      <c r="M228" s="30">
        <f t="shared" si="103"/>
        <v>98.839749613719263</v>
      </c>
    </row>
    <row r="229" spans="1:13" s="22" customFormat="1" ht="60" x14ac:dyDescent="0.25">
      <c r="A229" s="38" t="s">
        <v>18</v>
      </c>
      <c r="B229" s="34"/>
      <c r="C229" s="34"/>
      <c r="D229" s="34"/>
      <c r="E229" s="34">
        <v>852</v>
      </c>
      <c r="F229" s="36" t="s">
        <v>55</v>
      </c>
      <c r="G229" s="36" t="s">
        <v>100</v>
      </c>
      <c r="H229" s="36" t="s">
        <v>182</v>
      </c>
      <c r="I229" s="36" t="s">
        <v>19</v>
      </c>
      <c r="J229" s="37">
        <v>1073701</v>
      </c>
      <c r="K229" s="37">
        <v>1073701</v>
      </c>
      <c r="L229" s="37">
        <v>1061243.3799999999</v>
      </c>
      <c r="M229" s="30">
        <f t="shared" si="103"/>
        <v>98.839749613719263</v>
      </c>
    </row>
    <row r="230" spans="1:13" s="22" customFormat="1" ht="96" customHeight="1" x14ac:dyDescent="0.25">
      <c r="A230" s="35" t="s">
        <v>183</v>
      </c>
      <c r="B230" s="39"/>
      <c r="C230" s="39"/>
      <c r="D230" s="39"/>
      <c r="E230" s="34">
        <v>852</v>
      </c>
      <c r="F230" s="36" t="s">
        <v>55</v>
      </c>
      <c r="G230" s="36" t="s">
        <v>100</v>
      </c>
      <c r="H230" s="36" t="s">
        <v>184</v>
      </c>
      <c r="I230" s="36"/>
      <c r="J230" s="37">
        <f t="shared" ref="J230:K230" si="108">J231+J233+J235+J237</f>
        <v>13164244.000000002</v>
      </c>
      <c r="K230" s="37">
        <f t="shared" si="108"/>
        <v>13164244.000000002</v>
      </c>
      <c r="L230" s="37">
        <f t="shared" ref="L230" si="109">L231+L233+L235+L237</f>
        <v>13151360.470000001</v>
      </c>
      <c r="M230" s="30">
        <f t="shared" si="103"/>
        <v>99.90213239742441</v>
      </c>
    </row>
    <row r="231" spans="1:13" s="22" customFormat="1" ht="165" x14ac:dyDescent="0.25">
      <c r="A231" s="38" t="s">
        <v>16</v>
      </c>
      <c r="B231" s="34"/>
      <c r="C231" s="34"/>
      <c r="D231" s="34"/>
      <c r="E231" s="34">
        <v>852</v>
      </c>
      <c r="F231" s="36" t="s">
        <v>55</v>
      </c>
      <c r="G231" s="36" t="s">
        <v>100</v>
      </c>
      <c r="H231" s="36" t="s">
        <v>184</v>
      </c>
      <c r="I231" s="36" t="s">
        <v>17</v>
      </c>
      <c r="J231" s="37">
        <f t="shared" ref="J231:L231" si="110">J232</f>
        <v>12053597.800000001</v>
      </c>
      <c r="K231" s="37">
        <f t="shared" si="110"/>
        <v>12053597.800000001</v>
      </c>
      <c r="L231" s="37">
        <f t="shared" si="110"/>
        <v>12052521.75</v>
      </c>
      <c r="M231" s="30">
        <f t="shared" si="103"/>
        <v>99.991072789901779</v>
      </c>
    </row>
    <row r="232" spans="1:13" s="22" customFormat="1" ht="60" x14ac:dyDescent="0.25">
      <c r="A232" s="38" t="s">
        <v>18</v>
      </c>
      <c r="B232" s="34"/>
      <c r="C232" s="34"/>
      <c r="D232" s="34"/>
      <c r="E232" s="34">
        <v>852</v>
      </c>
      <c r="F232" s="36" t="s">
        <v>55</v>
      </c>
      <c r="G232" s="36" t="s">
        <v>100</v>
      </c>
      <c r="H232" s="36" t="s">
        <v>184</v>
      </c>
      <c r="I232" s="36" t="s">
        <v>19</v>
      </c>
      <c r="J232" s="37">
        <v>12053597.800000001</v>
      </c>
      <c r="K232" s="37">
        <v>12053597.800000001</v>
      </c>
      <c r="L232" s="37">
        <v>12052521.75</v>
      </c>
      <c r="M232" s="30">
        <f t="shared" si="103"/>
        <v>99.991072789901779</v>
      </c>
    </row>
    <row r="233" spans="1:13" s="22" customFormat="1" ht="60" x14ac:dyDescent="0.25">
      <c r="A233" s="39" t="s">
        <v>20</v>
      </c>
      <c r="B233" s="38"/>
      <c r="C233" s="38"/>
      <c r="D233" s="38"/>
      <c r="E233" s="34">
        <v>852</v>
      </c>
      <c r="F233" s="36" t="s">
        <v>55</v>
      </c>
      <c r="G233" s="36" t="s">
        <v>100</v>
      </c>
      <c r="H233" s="36" t="s">
        <v>184</v>
      </c>
      <c r="I233" s="36" t="s">
        <v>21</v>
      </c>
      <c r="J233" s="37">
        <f t="shared" ref="J233:L233" si="111">J234</f>
        <v>1070045.97</v>
      </c>
      <c r="K233" s="37">
        <f t="shared" si="111"/>
        <v>1070045.97</v>
      </c>
      <c r="L233" s="37">
        <f t="shared" si="111"/>
        <v>1058238.49</v>
      </c>
      <c r="M233" s="30">
        <f t="shared" si="103"/>
        <v>98.896544603593057</v>
      </c>
    </row>
    <row r="234" spans="1:13" s="22" customFormat="1" ht="75" x14ac:dyDescent="0.25">
      <c r="A234" s="39" t="s">
        <v>22</v>
      </c>
      <c r="B234" s="39"/>
      <c r="C234" s="39"/>
      <c r="D234" s="39"/>
      <c r="E234" s="34">
        <v>852</v>
      </c>
      <c r="F234" s="36" t="s">
        <v>55</v>
      </c>
      <c r="G234" s="36" t="s">
        <v>100</v>
      </c>
      <c r="H234" s="36" t="s">
        <v>184</v>
      </c>
      <c r="I234" s="36" t="s">
        <v>23</v>
      </c>
      <c r="J234" s="37">
        <v>1070045.97</v>
      </c>
      <c r="K234" s="37">
        <v>1070045.97</v>
      </c>
      <c r="L234" s="37">
        <v>1058238.49</v>
      </c>
      <c r="M234" s="30">
        <f t="shared" si="103"/>
        <v>98.896544603593057</v>
      </c>
    </row>
    <row r="235" spans="1:13" s="22" customFormat="1" ht="30" x14ac:dyDescent="0.25">
      <c r="A235" s="39" t="s">
        <v>185</v>
      </c>
      <c r="B235" s="39"/>
      <c r="C235" s="39"/>
      <c r="D235" s="39"/>
      <c r="E235" s="34">
        <v>852</v>
      </c>
      <c r="F235" s="36" t="s">
        <v>55</v>
      </c>
      <c r="G235" s="36" t="s">
        <v>100</v>
      </c>
      <c r="H235" s="36" t="s">
        <v>184</v>
      </c>
      <c r="I235" s="36" t="s">
        <v>186</v>
      </c>
      <c r="J235" s="37">
        <f t="shared" ref="J235:L235" si="112">J236</f>
        <v>11087.23</v>
      </c>
      <c r="K235" s="37">
        <f t="shared" si="112"/>
        <v>11087.23</v>
      </c>
      <c r="L235" s="37">
        <f t="shared" si="112"/>
        <v>11087.23</v>
      </c>
      <c r="M235" s="30">
        <f t="shared" si="103"/>
        <v>100</v>
      </c>
    </row>
    <row r="236" spans="1:13" s="22" customFormat="1" ht="60" x14ac:dyDescent="0.25">
      <c r="A236" s="38" t="s">
        <v>187</v>
      </c>
      <c r="B236" s="39"/>
      <c r="C236" s="39"/>
      <c r="D236" s="39"/>
      <c r="E236" s="34">
        <v>852</v>
      </c>
      <c r="F236" s="36" t="s">
        <v>55</v>
      </c>
      <c r="G236" s="36" t="s">
        <v>100</v>
      </c>
      <c r="H236" s="36" t="s">
        <v>184</v>
      </c>
      <c r="I236" s="36" t="s">
        <v>188</v>
      </c>
      <c r="J236" s="37">
        <v>11087.23</v>
      </c>
      <c r="K236" s="37">
        <v>11087.23</v>
      </c>
      <c r="L236" s="37">
        <v>11087.23</v>
      </c>
      <c r="M236" s="30">
        <f t="shared" si="103"/>
        <v>100</v>
      </c>
    </row>
    <row r="237" spans="1:13" s="22" customFormat="1" ht="30" x14ac:dyDescent="0.25">
      <c r="A237" s="39" t="s">
        <v>24</v>
      </c>
      <c r="B237" s="39"/>
      <c r="C237" s="39"/>
      <c r="D237" s="39"/>
      <c r="E237" s="34">
        <v>852</v>
      </c>
      <c r="F237" s="36" t="s">
        <v>55</v>
      </c>
      <c r="G237" s="36" t="s">
        <v>100</v>
      </c>
      <c r="H237" s="36" t="s">
        <v>184</v>
      </c>
      <c r="I237" s="36" t="s">
        <v>25</v>
      </c>
      <c r="J237" s="37">
        <f t="shared" ref="J237:L237" si="113">J238</f>
        <v>29513</v>
      </c>
      <c r="K237" s="37">
        <f t="shared" si="113"/>
        <v>29513</v>
      </c>
      <c r="L237" s="37">
        <f t="shared" si="113"/>
        <v>29513</v>
      </c>
      <c r="M237" s="30">
        <f t="shared" si="103"/>
        <v>100</v>
      </c>
    </row>
    <row r="238" spans="1:13" s="22" customFormat="1" ht="30" x14ac:dyDescent="0.25">
      <c r="A238" s="39" t="s">
        <v>26</v>
      </c>
      <c r="B238" s="39"/>
      <c r="C238" s="39"/>
      <c r="D238" s="39"/>
      <c r="E238" s="34">
        <v>852</v>
      </c>
      <c r="F238" s="36" t="s">
        <v>55</v>
      </c>
      <c r="G238" s="36" t="s">
        <v>100</v>
      </c>
      <c r="H238" s="36" t="s">
        <v>184</v>
      </c>
      <c r="I238" s="36" t="s">
        <v>27</v>
      </c>
      <c r="J238" s="37">
        <v>29513</v>
      </c>
      <c r="K238" s="37">
        <v>29513</v>
      </c>
      <c r="L238" s="37">
        <v>29513</v>
      </c>
      <c r="M238" s="30">
        <f t="shared" si="103"/>
        <v>100</v>
      </c>
    </row>
    <row r="239" spans="1:13" s="17" customFormat="1" ht="132.75" customHeight="1" x14ac:dyDescent="0.25">
      <c r="A239" s="35" t="s">
        <v>158</v>
      </c>
      <c r="B239" s="33"/>
      <c r="C239" s="33"/>
      <c r="D239" s="33"/>
      <c r="E239" s="34">
        <v>852</v>
      </c>
      <c r="F239" s="36" t="s">
        <v>55</v>
      </c>
      <c r="G239" s="36" t="s">
        <v>100</v>
      </c>
      <c r="H239" s="36" t="s">
        <v>159</v>
      </c>
      <c r="I239" s="36"/>
      <c r="J239" s="37">
        <f t="shared" ref="J239:L240" si="114">J240</f>
        <v>1438500</v>
      </c>
      <c r="K239" s="37">
        <f t="shared" si="114"/>
        <v>1438500</v>
      </c>
      <c r="L239" s="37">
        <f t="shared" si="114"/>
        <v>1438500</v>
      </c>
      <c r="M239" s="30">
        <f t="shared" si="103"/>
        <v>100</v>
      </c>
    </row>
    <row r="240" spans="1:13" s="17" customFormat="1" ht="30" x14ac:dyDescent="0.25">
      <c r="A240" s="39" t="s">
        <v>185</v>
      </c>
      <c r="B240" s="33"/>
      <c r="C240" s="33"/>
      <c r="D240" s="33"/>
      <c r="E240" s="34">
        <v>852</v>
      </c>
      <c r="F240" s="36" t="s">
        <v>55</v>
      </c>
      <c r="G240" s="36" t="s">
        <v>100</v>
      </c>
      <c r="H240" s="36" t="s">
        <v>159</v>
      </c>
      <c r="I240" s="36" t="s">
        <v>186</v>
      </c>
      <c r="J240" s="37">
        <f t="shared" si="114"/>
        <v>1438500</v>
      </c>
      <c r="K240" s="37">
        <f t="shared" si="114"/>
        <v>1438500</v>
      </c>
      <c r="L240" s="37">
        <f t="shared" si="114"/>
        <v>1438500</v>
      </c>
      <c r="M240" s="30">
        <f t="shared" si="103"/>
        <v>100</v>
      </c>
    </row>
    <row r="241" spans="1:13" s="17" customFormat="1" ht="60" x14ac:dyDescent="0.25">
      <c r="A241" s="38" t="s">
        <v>187</v>
      </c>
      <c r="B241" s="33"/>
      <c r="C241" s="33"/>
      <c r="D241" s="33"/>
      <c r="E241" s="34">
        <v>852</v>
      </c>
      <c r="F241" s="36" t="s">
        <v>55</v>
      </c>
      <c r="G241" s="36" t="s">
        <v>100</v>
      </c>
      <c r="H241" s="36" t="s">
        <v>159</v>
      </c>
      <c r="I241" s="36" t="s">
        <v>188</v>
      </c>
      <c r="J241" s="37">
        <v>1438500</v>
      </c>
      <c r="K241" s="37">
        <v>1438500</v>
      </c>
      <c r="L241" s="37">
        <v>1438500</v>
      </c>
      <c r="M241" s="30">
        <f t="shared" si="103"/>
        <v>100</v>
      </c>
    </row>
    <row r="242" spans="1:13" s="22" customFormat="1" ht="28.5" x14ac:dyDescent="0.25">
      <c r="A242" s="25" t="s">
        <v>189</v>
      </c>
      <c r="B242" s="26"/>
      <c r="C242" s="26"/>
      <c r="D242" s="26"/>
      <c r="E242" s="34">
        <v>851</v>
      </c>
      <c r="F242" s="28" t="s">
        <v>114</v>
      </c>
      <c r="G242" s="28"/>
      <c r="H242" s="28"/>
      <c r="I242" s="28"/>
      <c r="J242" s="29">
        <f>J243+J272</f>
        <v>21889103.690000001</v>
      </c>
      <c r="K242" s="29">
        <f>K243+K272</f>
        <v>21889103.690000001</v>
      </c>
      <c r="L242" s="29">
        <f>L243+L272</f>
        <v>21889103.690000001</v>
      </c>
      <c r="M242" s="30">
        <f t="shared" si="103"/>
        <v>100</v>
      </c>
    </row>
    <row r="243" spans="1:13" s="22" customFormat="1" x14ac:dyDescent="0.25">
      <c r="A243" s="32" t="s">
        <v>190</v>
      </c>
      <c r="B243" s="33"/>
      <c r="C243" s="33"/>
      <c r="D243" s="33"/>
      <c r="E243" s="34">
        <v>851</v>
      </c>
      <c r="F243" s="15" t="s">
        <v>114</v>
      </c>
      <c r="G243" s="15" t="s">
        <v>10</v>
      </c>
      <c r="H243" s="15"/>
      <c r="I243" s="15"/>
      <c r="J243" s="16">
        <f>J247+J250+J261+J244+J253+J258+J266+J269</f>
        <v>21884103.690000001</v>
      </c>
      <c r="K243" s="16">
        <f t="shared" ref="K243:L243" si="115">K247+K250+K261+K244+K253+K258+K266+K269</f>
        <v>21884103.690000001</v>
      </c>
      <c r="L243" s="16">
        <f t="shared" si="115"/>
        <v>21884103.690000001</v>
      </c>
      <c r="M243" s="30">
        <f t="shared" si="103"/>
        <v>100</v>
      </c>
    </row>
    <row r="244" spans="1:13" s="22" customFormat="1" ht="180" x14ac:dyDescent="0.25">
      <c r="A244" s="35" t="s">
        <v>191</v>
      </c>
      <c r="B244" s="39"/>
      <c r="C244" s="39"/>
      <c r="D244" s="39"/>
      <c r="E244" s="34">
        <v>851</v>
      </c>
      <c r="F244" s="36" t="s">
        <v>114</v>
      </c>
      <c r="G244" s="36" t="s">
        <v>10</v>
      </c>
      <c r="H244" s="36" t="s">
        <v>192</v>
      </c>
      <c r="I244" s="36"/>
      <c r="J244" s="37">
        <f t="shared" ref="J244:L245" si="116">J245</f>
        <v>111600</v>
      </c>
      <c r="K244" s="37">
        <f t="shared" si="116"/>
        <v>111600</v>
      </c>
      <c r="L244" s="37">
        <f t="shared" si="116"/>
        <v>111600</v>
      </c>
      <c r="M244" s="30">
        <f t="shared" si="103"/>
        <v>100</v>
      </c>
    </row>
    <row r="245" spans="1:13" s="22" customFormat="1" ht="75" x14ac:dyDescent="0.25">
      <c r="A245" s="39" t="s">
        <v>84</v>
      </c>
      <c r="B245" s="39"/>
      <c r="C245" s="39"/>
      <c r="D245" s="39"/>
      <c r="E245" s="34">
        <v>851</v>
      </c>
      <c r="F245" s="36" t="s">
        <v>114</v>
      </c>
      <c r="G245" s="36" t="s">
        <v>10</v>
      </c>
      <c r="H245" s="36" t="s">
        <v>192</v>
      </c>
      <c r="I245" s="36" t="s">
        <v>86</v>
      </c>
      <c r="J245" s="37">
        <f t="shared" si="116"/>
        <v>111600</v>
      </c>
      <c r="K245" s="37">
        <f t="shared" si="116"/>
        <v>111600</v>
      </c>
      <c r="L245" s="37">
        <f t="shared" si="116"/>
        <v>111600</v>
      </c>
      <c r="M245" s="30">
        <f t="shared" si="103"/>
        <v>100</v>
      </c>
    </row>
    <row r="246" spans="1:13" s="22" customFormat="1" ht="30" x14ac:dyDescent="0.25">
      <c r="A246" s="39" t="s">
        <v>149</v>
      </c>
      <c r="B246" s="39"/>
      <c r="C246" s="39"/>
      <c r="D246" s="39"/>
      <c r="E246" s="34">
        <v>851</v>
      </c>
      <c r="F246" s="36" t="s">
        <v>114</v>
      </c>
      <c r="G246" s="36" t="s">
        <v>10</v>
      </c>
      <c r="H246" s="36" t="s">
        <v>192</v>
      </c>
      <c r="I246" s="36" t="s">
        <v>87</v>
      </c>
      <c r="J246" s="37">
        <v>111600</v>
      </c>
      <c r="K246" s="37">
        <v>111600</v>
      </c>
      <c r="L246" s="37">
        <v>111600</v>
      </c>
      <c r="M246" s="30">
        <f t="shared" si="103"/>
        <v>100</v>
      </c>
    </row>
    <row r="247" spans="1:13" s="22" customFormat="1" x14ac:dyDescent="0.25">
      <c r="A247" s="35" t="s">
        <v>193</v>
      </c>
      <c r="B247" s="39"/>
      <c r="C247" s="39"/>
      <c r="D247" s="39"/>
      <c r="E247" s="34">
        <v>851</v>
      </c>
      <c r="F247" s="36" t="s">
        <v>114</v>
      </c>
      <c r="G247" s="36" t="s">
        <v>10</v>
      </c>
      <c r="H247" s="36" t="s">
        <v>194</v>
      </c>
      <c r="I247" s="36"/>
      <c r="J247" s="37">
        <f>J248</f>
        <v>7072307</v>
      </c>
      <c r="K247" s="37">
        <f t="shared" ref="K247:L247" si="117">K248</f>
        <v>7072307</v>
      </c>
      <c r="L247" s="37">
        <f t="shared" si="117"/>
        <v>7072307</v>
      </c>
      <c r="M247" s="30">
        <f t="shared" si="103"/>
        <v>100</v>
      </c>
    </row>
    <row r="248" spans="1:13" s="22" customFormat="1" ht="75" x14ac:dyDescent="0.25">
      <c r="A248" s="39" t="s">
        <v>84</v>
      </c>
      <c r="B248" s="33"/>
      <c r="C248" s="33"/>
      <c r="D248" s="33"/>
      <c r="E248" s="34">
        <v>851</v>
      </c>
      <c r="F248" s="36" t="s">
        <v>114</v>
      </c>
      <c r="G248" s="36" t="s">
        <v>10</v>
      </c>
      <c r="H248" s="36" t="s">
        <v>194</v>
      </c>
      <c r="I248" s="36" t="s">
        <v>86</v>
      </c>
      <c r="J248" s="37">
        <f t="shared" ref="J248:L248" si="118">J249</f>
        <v>7072307</v>
      </c>
      <c r="K248" s="37">
        <f t="shared" si="118"/>
        <v>7072307</v>
      </c>
      <c r="L248" s="37">
        <f t="shared" si="118"/>
        <v>7072307</v>
      </c>
      <c r="M248" s="30">
        <f t="shared" si="103"/>
        <v>100</v>
      </c>
    </row>
    <row r="249" spans="1:13" s="22" customFormat="1" ht="30" x14ac:dyDescent="0.25">
      <c r="A249" s="39" t="s">
        <v>149</v>
      </c>
      <c r="B249" s="33"/>
      <c r="C249" s="33"/>
      <c r="D249" s="33"/>
      <c r="E249" s="34">
        <v>851</v>
      </c>
      <c r="F249" s="36" t="s">
        <v>114</v>
      </c>
      <c r="G249" s="36" t="s">
        <v>10</v>
      </c>
      <c r="H249" s="36" t="s">
        <v>194</v>
      </c>
      <c r="I249" s="36" t="s">
        <v>87</v>
      </c>
      <c r="J249" s="37">
        <v>7072307</v>
      </c>
      <c r="K249" s="37">
        <v>7072307</v>
      </c>
      <c r="L249" s="37">
        <v>7072307</v>
      </c>
      <c r="M249" s="30">
        <f t="shared" si="103"/>
        <v>100</v>
      </c>
    </row>
    <row r="250" spans="1:13" s="22" customFormat="1" ht="30" x14ac:dyDescent="0.25">
      <c r="A250" s="35" t="s">
        <v>195</v>
      </c>
      <c r="B250" s="39"/>
      <c r="C250" s="39"/>
      <c r="D250" s="39"/>
      <c r="E250" s="34">
        <v>851</v>
      </c>
      <c r="F250" s="36" t="s">
        <v>114</v>
      </c>
      <c r="G250" s="36" t="s">
        <v>10</v>
      </c>
      <c r="H250" s="36" t="s">
        <v>196</v>
      </c>
      <c r="I250" s="36"/>
      <c r="J250" s="37">
        <f t="shared" ref="J250:L251" si="119">J251</f>
        <v>7872876.6900000004</v>
      </c>
      <c r="K250" s="37">
        <f t="shared" si="119"/>
        <v>7872876.6900000004</v>
      </c>
      <c r="L250" s="37">
        <f t="shared" si="119"/>
        <v>7872876.6900000004</v>
      </c>
      <c r="M250" s="30">
        <f t="shared" si="103"/>
        <v>100</v>
      </c>
    </row>
    <row r="251" spans="1:13" s="22" customFormat="1" ht="75" x14ac:dyDescent="0.25">
      <c r="A251" s="39" t="s">
        <v>84</v>
      </c>
      <c r="B251" s="39"/>
      <c r="C251" s="39"/>
      <c r="D251" s="39"/>
      <c r="E251" s="34">
        <v>851</v>
      </c>
      <c r="F251" s="36" t="s">
        <v>114</v>
      </c>
      <c r="G251" s="36" t="s">
        <v>10</v>
      </c>
      <c r="H251" s="36" t="s">
        <v>196</v>
      </c>
      <c r="I251" s="42">
        <v>600</v>
      </c>
      <c r="J251" s="37">
        <f t="shared" si="119"/>
        <v>7872876.6900000004</v>
      </c>
      <c r="K251" s="37">
        <f t="shared" si="119"/>
        <v>7872876.6900000004</v>
      </c>
      <c r="L251" s="37">
        <f t="shared" si="119"/>
        <v>7872876.6900000004</v>
      </c>
      <c r="M251" s="30">
        <f t="shared" si="103"/>
        <v>100</v>
      </c>
    </row>
    <row r="252" spans="1:13" s="22" customFormat="1" ht="30" x14ac:dyDescent="0.25">
      <c r="A252" s="39" t="s">
        <v>149</v>
      </c>
      <c r="B252" s="39"/>
      <c r="C252" s="39"/>
      <c r="D252" s="39"/>
      <c r="E252" s="34">
        <v>851</v>
      </c>
      <c r="F252" s="36" t="s">
        <v>114</v>
      </c>
      <c r="G252" s="36" t="s">
        <v>10</v>
      </c>
      <c r="H252" s="36" t="s">
        <v>196</v>
      </c>
      <c r="I252" s="36" t="s">
        <v>87</v>
      </c>
      <c r="J252" s="37">
        <v>7872876.6900000004</v>
      </c>
      <c r="K252" s="37">
        <v>7872876.6900000004</v>
      </c>
      <c r="L252" s="37">
        <v>7872876.6900000004</v>
      </c>
      <c r="M252" s="30">
        <f t="shared" si="103"/>
        <v>100</v>
      </c>
    </row>
    <row r="253" spans="1:13" s="22" customFormat="1" ht="30" x14ac:dyDescent="0.25">
      <c r="A253" s="35" t="s">
        <v>197</v>
      </c>
      <c r="B253" s="39"/>
      <c r="C253" s="39"/>
      <c r="D253" s="39"/>
      <c r="E253" s="34">
        <v>851</v>
      </c>
      <c r="F253" s="36" t="s">
        <v>114</v>
      </c>
      <c r="G253" s="36" t="s">
        <v>10</v>
      </c>
      <c r="H253" s="36" t="s">
        <v>198</v>
      </c>
      <c r="I253" s="36"/>
      <c r="J253" s="37">
        <f t="shared" ref="J253:K253" si="120">J254+J256</f>
        <v>323868</v>
      </c>
      <c r="K253" s="37">
        <f t="shared" si="120"/>
        <v>323868</v>
      </c>
      <c r="L253" s="37">
        <f t="shared" ref="L253" si="121">L254+L256</f>
        <v>323868</v>
      </c>
      <c r="M253" s="30">
        <f t="shared" si="103"/>
        <v>100</v>
      </c>
    </row>
    <row r="254" spans="1:13" s="22" customFormat="1" ht="60" x14ac:dyDescent="0.25">
      <c r="A254" s="39" t="s">
        <v>20</v>
      </c>
      <c r="B254" s="38"/>
      <c r="C254" s="38"/>
      <c r="D254" s="38"/>
      <c r="E254" s="34">
        <v>851</v>
      </c>
      <c r="F254" s="36" t="s">
        <v>114</v>
      </c>
      <c r="G254" s="36" t="s">
        <v>10</v>
      </c>
      <c r="H254" s="36" t="s">
        <v>198</v>
      </c>
      <c r="I254" s="36" t="s">
        <v>21</v>
      </c>
      <c r="J254" s="37">
        <f t="shared" ref="J254:L254" si="122">J255</f>
        <v>209500</v>
      </c>
      <c r="K254" s="37">
        <f t="shared" si="122"/>
        <v>209500</v>
      </c>
      <c r="L254" s="37">
        <f t="shared" si="122"/>
        <v>209500</v>
      </c>
      <c r="M254" s="30">
        <f t="shared" si="103"/>
        <v>100</v>
      </c>
    </row>
    <row r="255" spans="1:13" s="22" customFormat="1" ht="75" x14ac:dyDescent="0.25">
      <c r="A255" s="39" t="s">
        <v>22</v>
      </c>
      <c r="B255" s="39"/>
      <c r="C255" s="39"/>
      <c r="D255" s="39"/>
      <c r="E255" s="34">
        <v>851</v>
      </c>
      <c r="F255" s="36" t="s">
        <v>114</v>
      </c>
      <c r="G255" s="36" t="s">
        <v>10</v>
      </c>
      <c r="H255" s="36" t="s">
        <v>198</v>
      </c>
      <c r="I255" s="36" t="s">
        <v>23</v>
      </c>
      <c r="J255" s="37">
        <v>209500</v>
      </c>
      <c r="K255" s="37">
        <v>209500</v>
      </c>
      <c r="L255" s="37">
        <v>209500</v>
      </c>
      <c r="M255" s="30">
        <f t="shared" si="103"/>
        <v>100</v>
      </c>
    </row>
    <row r="256" spans="1:13" s="22" customFormat="1" ht="75" x14ac:dyDescent="0.25">
      <c r="A256" s="39" t="s">
        <v>84</v>
      </c>
      <c r="B256" s="39"/>
      <c r="C256" s="39"/>
      <c r="D256" s="39"/>
      <c r="E256" s="34">
        <v>851</v>
      </c>
      <c r="F256" s="36" t="s">
        <v>114</v>
      </c>
      <c r="G256" s="36" t="s">
        <v>10</v>
      </c>
      <c r="H256" s="36" t="s">
        <v>198</v>
      </c>
      <c r="I256" s="36" t="s">
        <v>86</v>
      </c>
      <c r="J256" s="37">
        <f t="shared" ref="J256:L256" si="123">J257</f>
        <v>114368</v>
      </c>
      <c r="K256" s="37">
        <f t="shared" si="123"/>
        <v>114368</v>
      </c>
      <c r="L256" s="37">
        <f t="shared" si="123"/>
        <v>114368</v>
      </c>
      <c r="M256" s="30">
        <f t="shared" si="103"/>
        <v>100</v>
      </c>
    </row>
    <row r="257" spans="1:13" s="22" customFormat="1" ht="30" x14ac:dyDescent="0.25">
      <c r="A257" s="39" t="s">
        <v>149</v>
      </c>
      <c r="B257" s="39"/>
      <c r="C257" s="39"/>
      <c r="D257" s="39"/>
      <c r="E257" s="34">
        <v>851</v>
      </c>
      <c r="F257" s="36" t="s">
        <v>114</v>
      </c>
      <c r="G257" s="36" t="s">
        <v>10</v>
      </c>
      <c r="H257" s="36" t="s">
        <v>198</v>
      </c>
      <c r="I257" s="36" t="s">
        <v>87</v>
      </c>
      <c r="J257" s="37">
        <v>114368</v>
      </c>
      <c r="K257" s="37">
        <v>114368</v>
      </c>
      <c r="L257" s="37">
        <v>114368</v>
      </c>
      <c r="M257" s="30">
        <f t="shared" si="103"/>
        <v>100</v>
      </c>
    </row>
    <row r="258" spans="1:13" s="22" customFormat="1" ht="60" x14ac:dyDescent="0.25">
      <c r="A258" s="41" t="s">
        <v>199</v>
      </c>
      <c r="B258" s="39"/>
      <c r="C258" s="39"/>
      <c r="D258" s="39"/>
      <c r="E258" s="34">
        <v>851</v>
      </c>
      <c r="F258" s="36" t="s">
        <v>114</v>
      </c>
      <c r="G258" s="36" t="s">
        <v>10</v>
      </c>
      <c r="H258" s="36" t="s">
        <v>200</v>
      </c>
      <c r="I258" s="36"/>
      <c r="J258" s="37">
        <f t="shared" ref="J258:L259" si="124">J259</f>
        <v>1000000</v>
      </c>
      <c r="K258" s="37">
        <f t="shared" si="124"/>
        <v>1000000</v>
      </c>
      <c r="L258" s="37">
        <f t="shared" si="124"/>
        <v>1000000</v>
      </c>
      <c r="M258" s="30">
        <f t="shared" si="103"/>
        <v>100</v>
      </c>
    </row>
    <row r="259" spans="1:13" s="22" customFormat="1" ht="60" x14ac:dyDescent="0.25">
      <c r="A259" s="39" t="s">
        <v>20</v>
      </c>
      <c r="B259" s="39"/>
      <c r="C259" s="39"/>
      <c r="D259" s="39"/>
      <c r="E259" s="34">
        <v>851</v>
      </c>
      <c r="F259" s="36" t="s">
        <v>114</v>
      </c>
      <c r="G259" s="36" t="s">
        <v>10</v>
      </c>
      <c r="H259" s="36" t="s">
        <v>200</v>
      </c>
      <c r="I259" s="36" t="s">
        <v>21</v>
      </c>
      <c r="J259" s="37">
        <f t="shared" si="124"/>
        <v>1000000</v>
      </c>
      <c r="K259" s="37">
        <f t="shared" si="124"/>
        <v>1000000</v>
      </c>
      <c r="L259" s="37">
        <f t="shared" si="124"/>
        <v>1000000</v>
      </c>
      <c r="M259" s="30">
        <f t="shared" si="103"/>
        <v>100</v>
      </c>
    </row>
    <row r="260" spans="1:13" s="22" customFormat="1" ht="75" x14ac:dyDescent="0.25">
      <c r="A260" s="39" t="s">
        <v>22</v>
      </c>
      <c r="B260" s="39"/>
      <c r="C260" s="39"/>
      <c r="D260" s="39"/>
      <c r="E260" s="34">
        <v>851</v>
      </c>
      <c r="F260" s="36" t="s">
        <v>114</v>
      </c>
      <c r="G260" s="36" t="s">
        <v>10</v>
      </c>
      <c r="H260" s="36" t="s">
        <v>200</v>
      </c>
      <c r="I260" s="36" t="s">
        <v>23</v>
      </c>
      <c r="J260" s="37">
        <v>1000000</v>
      </c>
      <c r="K260" s="37">
        <v>1000000</v>
      </c>
      <c r="L260" s="37">
        <v>1000000</v>
      </c>
      <c r="M260" s="30">
        <f t="shared" si="103"/>
        <v>100</v>
      </c>
    </row>
    <row r="261" spans="1:13" s="22" customFormat="1" ht="180" customHeight="1" x14ac:dyDescent="0.25">
      <c r="A261" s="35" t="s">
        <v>201</v>
      </c>
      <c r="B261" s="39"/>
      <c r="C261" s="39"/>
      <c r="D261" s="39"/>
      <c r="E261" s="34">
        <v>851</v>
      </c>
      <c r="F261" s="36" t="s">
        <v>114</v>
      </c>
      <c r="G261" s="36" t="s">
        <v>10</v>
      </c>
      <c r="H261" s="36" t="s">
        <v>202</v>
      </c>
      <c r="I261" s="42"/>
      <c r="J261" s="37">
        <f t="shared" ref="J261:K261" si="125">J262+J264</f>
        <v>3800000</v>
      </c>
      <c r="K261" s="37">
        <f t="shared" si="125"/>
        <v>3800000</v>
      </c>
      <c r="L261" s="37">
        <f t="shared" ref="L261" si="126">L262+L264</f>
        <v>3800000</v>
      </c>
      <c r="M261" s="30">
        <f t="shared" si="103"/>
        <v>100</v>
      </c>
    </row>
    <row r="262" spans="1:13" s="22" customFormat="1" ht="60" x14ac:dyDescent="0.25">
      <c r="A262" s="39" t="s">
        <v>20</v>
      </c>
      <c r="B262" s="39"/>
      <c r="C262" s="39"/>
      <c r="D262" s="39"/>
      <c r="E262" s="34">
        <v>851</v>
      </c>
      <c r="F262" s="36" t="s">
        <v>114</v>
      </c>
      <c r="G262" s="36" t="s">
        <v>10</v>
      </c>
      <c r="H262" s="36" t="s">
        <v>202</v>
      </c>
      <c r="I262" s="42">
        <v>200</v>
      </c>
      <c r="J262" s="37">
        <f t="shared" ref="J262:L262" si="127">J263</f>
        <v>345000</v>
      </c>
      <c r="K262" s="37">
        <f t="shared" si="127"/>
        <v>345000</v>
      </c>
      <c r="L262" s="37">
        <f t="shared" si="127"/>
        <v>345000</v>
      </c>
      <c r="M262" s="30">
        <f t="shared" si="103"/>
        <v>100</v>
      </c>
    </row>
    <row r="263" spans="1:13" s="22" customFormat="1" ht="75" x14ac:dyDescent="0.25">
      <c r="A263" s="39" t="s">
        <v>22</v>
      </c>
      <c r="B263" s="39"/>
      <c r="C263" s="39"/>
      <c r="D263" s="39"/>
      <c r="E263" s="34">
        <v>851</v>
      </c>
      <c r="F263" s="36" t="s">
        <v>114</v>
      </c>
      <c r="G263" s="36" t="s">
        <v>10</v>
      </c>
      <c r="H263" s="36" t="s">
        <v>202</v>
      </c>
      <c r="I263" s="42">
        <v>240</v>
      </c>
      <c r="J263" s="37">
        <v>345000</v>
      </c>
      <c r="K263" s="37">
        <v>345000</v>
      </c>
      <c r="L263" s="37">
        <v>345000</v>
      </c>
      <c r="M263" s="30">
        <f t="shared" si="103"/>
        <v>100</v>
      </c>
    </row>
    <row r="264" spans="1:13" s="22" customFormat="1" ht="75" x14ac:dyDescent="0.25">
      <c r="A264" s="39" t="s">
        <v>84</v>
      </c>
      <c r="B264" s="39"/>
      <c r="C264" s="39"/>
      <c r="D264" s="39"/>
      <c r="E264" s="34">
        <v>851</v>
      </c>
      <c r="F264" s="36" t="s">
        <v>114</v>
      </c>
      <c r="G264" s="36" t="s">
        <v>10</v>
      </c>
      <c r="H264" s="36" t="s">
        <v>202</v>
      </c>
      <c r="I264" s="42">
        <v>600</v>
      </c>
      <c r="J264" s="37">
        <f t="shared" ref="J264:L264" si="128">J265</f>
        <v>3455000</v>
      </c>
      <c r="K264" s="37">
        <f t="shared" si="128"/>
        <v>3455000</v>
      </c>
      <c r="L264" s="37">
        <f t="shared" si="128"/>
        <v>3455000</v>
      </c>
      <c r="M264" s="30">
        <f t="shared" si="103"/>
        <v>100</v>
      </c>
    </row>
    <row r="265" spans="1:13" s="22" customFormat="1" ht="30" x14ac:dyDescent="0.25">
      <c r="A265" s="39" t="s">
        <v>149</v>
      </c>
      <c r="B265" s="39"/>
      <c r="C265" s="39"/>
      <c r="D265" s="39"/>
      <c r="E265" s="34">
        <v>851</v>
      </c>
      <c r="F265" s="36" t="s">
        <v>114</v>
      </c>
      <c r="G265" s="36" t="s">
        <v>10</v>
      </c>
      <c r="H265" s="36" t="s">
        <v>202</v>
      </c>
      <c r="I265" s="36" t="s">
        <v>87</v>
      </c>
      <c r="J265" s="37">
        <v>3455000</v>
      </c>
      <c r="K265" s="37">
        <v>3455000</v>
      </c>
      <c r="L265" s="37">
        <v>3455000</v>
      </c>
      <c r="M265" s="30">
        <f t="shared" si="103"/>
        <v>100</v>
      </c>
    </row>
    <row r="266" spans="1:13" s="22" customFormat="1" ht="90" x14ac:dyDescent="0.25">
      <c r="A266" s="35" t="s">
        <v>203</v>
      </c>
      <c r="B266" s="39"/>
      <c r="C266" s="39"/>
      <c r="D266" s="39"/>
      <c r="E266" s="34">
        <v>851</v>
      </c>
      <c r="F266" s="44" t="s">
        <v>114</v>
      </c>
      <c r="G266" s="44" t="s">
        <v>10</v>
      </c>
      <c r="H266" s="36" t="s">
        <v>204</v>
      </c>
      <c r="I266" s="44"/>
      <c r="J266" s="37">
        <f t="shared" ref="J266:L267" si="129">J267</f>
        <v>1578947</v>
      </c>
      <c r="K266" s="37">
        <f t="shared" si="129"/>
        <v>1578947</v>
      </c>
      <c r="L266" s="37">
        <f t="shared" si="129"/>
        <v>1578947</v>
      </c>
      <c r="M266" s="30">
        <f t="shared" si="103"/>
        <v>100</v>
      </c>
    </row>
    <row r="267" spans="1:13" s="22" customFormat="1" ht="75" x14ac:dyDescent="0.25">
      <c r="A267" s="39" t="s">
        <v>84</v>
      </c>
      <c r="B267" s="39"/>
      <c r="C267" s="39"/>
      <c r="D267" s="39"/>
      <c r="E267" s="34">
        <v>851</v>
      </c>
      <c r="F267" s="36" t="s">
        <v>114</v>
      </c>
      <c r="G267" s="36" t="s">
        <v>10</v>
      </c>
      <c r="H267" s="36" t="s">
        <v>204</v>
      </c>
      <c r="I267" s="36" t="s">
        <v>86</v>
      </c>
      <c r="J267" s="37">
        <f t="shared" si="129"/>
        <v>1578947</v>
      </c>
      <c r="K267" s="37">
        <f t="shared" si="129"/>
        <v>1578947</v>
      </c>
      <c r="L267" s="37">
        <f t="shared" si="129"/>
        <v>1578947</v>
      </c>
      <c r="M267" s="30">
        <f t="shared" si="103"/>
        <v>100</v>
      </c>
    </row>
    <row r="268" spans="1:13" s="22" customFormat="1" ht="30" x14ac:dyDescent="0.25">
      <c r="A268" s="39" t="s">
        <v>85</v>
      </c>
      <c r="B268" s="39"/>
      <c r="C268" s="39"/>
      <c r="D268" s="39"/>
      <c r="E268" s="34">
        <v>851</v>
      </c>
      <c r="F268" s="36" t="s">
        <v>114</v>
      </c>
      <c r="G268" s="36" t="s">
        <v>10</v>
      </c>
      <c r="H268" s="36" t="s">
        <v>204</v>
      </c>
      <c r="I268" s="36" t="s">
        <v>87</v>
      </c>
      <c r="J268" s="37">
        <v>1578947</v>
      </c>
      <c r="K268" s="37">
        <v>1578947</v>
      </c>
      <c r="L268" s="37">
        <v>1578947</v>
      </c>
      <c r="M268" s="30">
        <f t="shared" si="103"/>
        <v>100</v>
      </c>
    </row>
    <row r="269" spans="1:13" s="22" customFormat="1" ht="30" x14ac:dyDescent="0.25">
      <c r="A269" s="41" t="s">
        <v>205</v>
      </c>
      <c r="B269" s="39"/>
      <c r="C269" s="39"/>
      <c r="D269" s="39"/>
      <c r="E269" s="34">
        <v>851</v>
      </c>
      <c r="F269" s="36" t="s">
        <v>114</v>
      </c>
      <c r="G269" s="36" t="s">
        <v>10</v>
      </c>
      <c r="H269" s="36" t="s">
        <v>206</v>
      </c>
      <c r="I269" s="36"/>
      <c r="J269" s="37">
        <f t="shared" ref="J269:L270" si="130">J270</f>
        <v>124505</v>
      </c>
      <c r="K269" s="37">
        <f t="shared" si="130"/>
        <v>124505</v>
      </c>
      <c r="L269" s="37">
        <f t="shared" si="130"/>
        <v>124505</v>
      </c>
      <c r="M269" s="30">
        <f t="shared" si="103"/>
        <v>100</v>
      </c>
    </row>
    <row r="270" spans="1:13" s="22" customFormat="1" ht="75" x14ac:dyDescent="0.25">
      <c r="A270" s="39" t="s">
        <v>84</v>
      </c>
      <c r="B270" s="39"/>
      <c r="C270" s="39"/>
      <c r="D270" s="39"/>
      <c r="E270" s="34">
        <v>851</v>
      </c>
      <c r="F270" s="36" t="s">
        <v>114</v>
      </c>
      <c r="G270" s="36" t="s">
        <v>10</v>
      </c>
      <c r="H270" s="36" t="s">
        <v>206</v>
      </c>
      <c r="I270" s="36" t="s">
        <v>86</v>
      </c>
      <c r="J270" s="37">
        <f t="shared" si="130"/>
        <v>124505</v>
      </c>
      <c r="K270" s="37">
        <f t="shared" si="130"/>
        <v>124505</v>
      </c>
      <c r="L270" s="37">
        <f t="shared" si="130"/>
        <v>124505</v>
      </c>
      <c r="M270" s="30">
        <f t="shared" si="103"/>
        <v>100</v>
      </c>
    </row>
    <row r="271" spans="1:13" s="22" customFormat="1" ht="30" x14ac:dyDescent="0.25">
      <c r="A271" s="39" t="s">
        <v>85</v>
      </c>
      <c r="B271" s="39"/>
      <c r="C271" s="39"/>
      <c r="D271" s="39"/>
      <c r="E271" s="34">
        <v>851</v>
      </c>
      <c r="F271" s="36" t="s">
        <v>114</v>
      </c>
      <c r="G271" s="36" t="s">
        <v>10</v>
      </c>
      <c r="H271" s="36" t="s">
        <v>206</v>
      </c>
      <c r="I271" s="36" t="s">
        <v>87</v>
      </c>
      <c r="J271" s="37">
        <v>124505</v>
      </c>
      <c r="K271" s="37">
        <v>124505</v>
      </c>
      <c r="L271" s="37">
        <v>124505</v>
      </c>
      <c r="M271" s="30">
        <f t="shared" si="103"/>
        <v>100</v>
      </c>
    </row>
    <row r="272" spans="1:13" s="22" customFormat="1" ht="42.75" x14ac:dyDescent="0.25">
      <c r="A272" s="32" t="s">
        <v>207</v>
      </c>
      <c r="B272" s="33"/>
      <c r="C272" s="33"/>
      <c r="D272" s="33"/>
      <c r="E272" s="34">
        <v>851</v>
      </c>
      <c r="F272" s="15" t="s">
        <v>114</v>
      </c>
      <c r="G272" s="15" t="s">
        <v>29</v>
      </c>
      <c r="H272" s="15"/>
      <c r="I272" s="15"/>
      <c r="J272" s="53">
        <f t="shared" ref="J272:L274" si="131">J273</f>
        <v>5000</v>
      </c>
      <c r="K272" s="53">
        <f t="shared" si="131"/>
        <v>5000</v>
      </c>
      <c r="L272" s="53">
        <f t="shared" si="131"/>
        <v>5000</v>
      </c>
      <c r="M272" s="30">
        <f t="shared" si="103"/>
        <v>100</v>
      </c>
    </row>
    <row r="273" spans="1:13" s="22" customFormat="1" ht="60" x14ac:dyDescent="0.25">
      <c r="A273" s="35" t="s">
        <v>208</v>
      </c>
      <c r="B273" s="39"/>
      <c r="C273" s="39"/>
      <c r="D273" s="39"/>
      <c r="E273" s="34">
        <v>851</v>
      </c>
      <c r="F273" s="36" t="s">
        <v>114</v>
      </c>
      <c r="G273" s="36" t="s">
        <v>29</v>
      </c>
      <c r="H273" s="36" t="s">
        <v>209</v>
      </c>
      <c r="I273" s="36"/>
      <c r="J273" s="37">
        <f t="shared" si="131"/>
        <v>5000</v>
      </c>
      <c r="K273" s="37">
        <f t="shared" si="131"/>
        <v>5000</v>
      </c>
      <c r="L273" s="37">
        <f t="shared" si="131"/>
        <v>5000</v>
      </c>
      <c r="M273" s="30">
        <f t="shared" si="103"/>
        <v>100</v>
      </c>
    </row>
    <row r="274" spans="1:13" s="22" customFormat="1" ht="60" x14ac:dyDescent="0.25">
      <c r="A274" s="39" t="s">
        <v>20</v>
      </c>
      <c r="B274" s="38"/>
      <c r="C274" s="38"/>
      <c r="D274" s="38"/>
      <c r="E274" s="34">
        <v>851</v>
      </c>
      <c r="F274" s="36" t="s">
        <v>114</v>
      </c>
      <c r="G274" s="36" t="s">
        <v>29</v>
      </c>
      <c r="H274" s="36" t="s">
        <v>209</v>
      </c>
      <c r="I274" s="36" t="s">
        <v>21</v>
      </c>
      <c r="J274" s="37">
        <f t="shared" si="131"/>
        <v>5000</v>
      </c>
      <c r="K274" s="37">
        <f t="shared" si="131"/>
        <v>5000</v>
      </c>
      <c r="L274" s="37">
        <f t="shared" si="131"/>
        <v>5000</v>
      </c>
      <c r="M274" s="30">
        <f t="shared" ref="M274:M333" si="132">L274/K274*100</f>
        <v>100</v>
      </c>
    </row>
    <row r="275" spans="1:13" s="22" customFormat="1" ht="75" x14ac:dyDescent="0.25">
      <c r="A275" s="39" t="s">
        <v>22</v>
      </c>
      <c r="B275" s="39"/>
      <c r="C275" s="39"/>
      <c r="D275" s="39"/>
      <c r="E275" s="34">
        <v>851</v>
      </c>
      <c r="F275" s="36" t="s">
        <v>114</v>
      </c>
      <c r="G275" s="36" t="s">
        <v>29</v>
      </c>
      <c r="H275" s="36" t="s">
        <v>209</v>
      </c>
      <c r="I275" s="36" t="s">
        <v>23</v>
      </c>
      <c r="J275" s="37">
        <v>5000</v>
      </c>
      <c r="K275" s="37">
        <v>5000</v>
      </c>
      <c r="L275" s="37">
        <v>5000</v>
      </c>
      <c r="M275" s="30">
        <f t="shared" si="132"/>
        <v>100</v>
      </c>
    </row>
    <row r="276" spans="1:13" s="22" customFormat="1" x14ac:dyDescent="0.25">
      <c r="A276" s="25" t="s">
        <v>210</v>
      </c>
      <c r="B276" s="26"/>
      <c r="C276" s="26"/>
      <c r="D276" s="26"/>
      <c r="E276" s="34">
        <v>852</v>
      </c>
      <c r="F276" s="28" t="s">
        <v>211</v>
      </c>
      <c r="G276" s="28"/>
      <c r="H276" s="28"/>
      <c r="I276" s="28"/>
      <c r="J276" s="29">
        <f>J277+J281+J288+J305</f>
        <v>24768195.780000001</v>
      </c>
      <c r="K276" s="29">
        <f>K277+K281+K288+K305</f>
        <v>24768195.780000001</v>
      </c>
      <c r="L276" s="29">
        <f>L277+L281+L288+L305</f>
        <v>16292415.949999999</v>
      </c>
      <c r="M276" s="30">
        <f t="shared" si="132"/>
        <v>65.779583199014908</v>
      </c>
    </row>
    <row r="277" spans="1:13" s="22" customFormat="1" ht="28.5" x14ac:dyDescent="0.25">
      <c r="A277" s="32" t="s">
        <v>212</v>
      </c>
      <c r="B277" s="33"/>
      <c r="C277" s="33"/>
      <c r="D277" s="33"/>
      <c r="E277" s="34">
        <v>851</v>
      </c>
      <c r="F277" s="15" t="s">
        <v>211</v>
      </c>
      <c r="G277" s="15" t="s">
        <v>10</v>
      </c>
      <c r="H277" s="15"/>
      <c r="I277" s="15"/>
      <c r="J277" s="16">
        <f t="shared" ref="J277:L279" si="133">J278</f>
        <v>2986305.02</v>
      </c>
      <c r="K277" s="16">
        <f t="shared" si="133"/>
        <v>2986305.02</v>
      </c>
      <c r="L277" s="16">
        <f t="shared" si="133"/>
        <v>2986305.02</v>
      </c>
      <c r="M277" s="30">
        <f t="shared" si="132"/>
        <v>100</v>
      </c>
    </row>
    <row r="278" spans="1:13" s="22" customFormat="1" ht="60" x14ac:dyDescent="0.25">
      <c r="A278" s="35" t="s">
        <v>213</v>
      </c>
      <c r="B278" s="39"/>
      <c r="C278" s="39"/>
      <c r="D278" s="39"/>
      <c r="E278" s="34">
        <v>851</v>
      </c>
      <c r="F278" s="36" t="s">
        <v>211</v>
      </c>
      <c r="G278" s="36" t="s">
        <v>10</v>
      </c>
      <c r="H278" s="36" t="s">
        <v>214</v>
      </c>
      <c r="I278" s="36"/>
      <c r="J278" s="37">
        <f t="shared" si="133"/>
        <v>2986305.02</v>
      </c>
      <c r="K278" s="37">
        <f t="shared" si="133"/>
        <v>2986305.02</v>
      </c>
      <c r="L278" s="37">
        <f t="shared" si="133"/>
        <v>2986305.02</v>
      </c>
      <c r="M278" s="30">
        <f t="shared" si="132"/>
        <v>100</v>
      </c>
    </row>
    <row r="279" spans="1:13" s="22" customFormat="1" ht="30" x14ac:dyDescent="0.25">
      <c r="A279" s="38" t="s">
        <v>185</v>
      </c>
      <c r="B279" s="38"/>
      <c r="C279" s="38"/>
      <c r="D279" s="38"/>
      <c r="E279" s="34">
        <v>851</v>
      </c>
      <c r="F279" s="36" t="s">
        <v>211</v>
      </c>
      <c r="G279" s="36" t="s">
        <v>10</v>
      </c>
      <c r="H279" s="36" t="s">
        <v>214</v>
      </c>
      <c r="I279" s="36" t="s">
        <v>186</v>
      </c>
      <c r="J279" s="37">
        <f t="shared" si="133"/>
        <v>2986305.02</v>
      </c>
      <c r="K279" s="37">
        <f t="shared" si="133"/>
        <v>2986305.02</v>
      </c>
      <c r="L279" s="37">
        <f t="shared" si="133"/>
        <v>2986305.02</v>
      </c>
      <c r="M279" s="30">
        <f t="shared" si="132"/>
        <v>100</v>
      </c>
    </row>
    <row r="280" spans="1:13" s="22" customFormat="1" ht="60" x14ac:dyDescent="0.25">
      <c r="A280" s="38" t="s">
        <v>215</v>
      </c>
      <c r="B280" s="39"/>
      <c r="C280" s="39"/>
      <c r="D280" s="52"/>
      <c r="E280" s="34">
        <v>851</v>
      </c>
      <c r="F280" s="36" t="s">
        <v>211</v>
      </c>
      <c r="G280" s="36" t="s">
        <v>10</v>
      </c>
      <c r="H280" s="36" t="s">
        <v>214</v>
      </c>
      <c r="I280" s="36" t="s">
        <v>188</v>
      </c>
      <c r="J280" s="37">
        <v>2986305.02</v>
      </c>
      <c r="K280" s="37">
        <v>2986305.02</v>
      </c>
      <c r="L280" s="37">
        <v>2986305.02</v>
      </c>
      <c r="M280" s="30">
        <f t="shared" si="132"/>
        <v>100</v>
      </c>
    </row>
    <row r="281" spans="1:13" s="22" customFormat="1" ht="28.5" x14ac:dyDescent="0.25">
      <c r="A281" s="32" t="s">
        <v>216</v>
      </c>
      <c r="B281" s="33"/>
      <c r="C281" s="33"/>
      <c r="D281" s="33"/>
      <c r="E281" s="34">
        <v>852</v>
      </c>
      <c r="F281" s="15" t="s">
        <v>211</v>
      </c>
      <c r="G281" s="15" t="s">
        <v>12</v>
      </c>
      <c r="H281" s="15"/>
      <c r="I281" s="15"/>
      <c r="J281" s="16">
        <f>J282+J285</f>
        <v>321568</v>
      </c>
      <c r="K281" s="16">
        <f t="shared" ref="K281:L281" si="134">K282+K285</f>
        <v>321568</v>
      </c>
      <c r="L281" s="16">
        <f t="shared" si="134"/>
        <v>258712</v>
      </c>
      <c r="M281" s="30">
        <f t="shared" si="132"/>
        <v>80.453278933227196</v>
      </c>
    </row>
    <row r="282" spans="1:13" s="22" customFormat="1" ht="90" x14ac:dyDescent="0.25">
      <c r="A282" s="35" t="s">
        <v>219</v>
      </c>
      <c r="B282" s="33"/>
      <c r="C282" s="33"/>
      <c r="D282" s="33"/>
      <c r="E282" s="34">
        <v>852</v>
      </c>
      <c r="F282" s="36" t="s">
        <v>211</v>
      </c>
      <c r="G282" s="36" t="s">
        <v>12</v>
      </c>
      <c r="H282" s="36" t="s">
        <v>220</v>
      </c>
      <c r="I282" s="15"/>
      <c r="J282" s="37">
        <f t="shared" ref="J282:L283" si="135">J283</f>
        <v>135000</v>
      </c>
      <c r="K282" s="37">
        <f t="shared" si="135"/>
        <v>135000</v>
      </c>
      <c r="L282" s="37">
        <f t="shared" si="135"/>
        <v>75000</v>
      </c>
      <c r="M282" s="30">
        <f t="shared" si="132"/>
        <v>55.555555555555557</v>
      </c>
    </row>
    <row r="283" spans="1:13" s="22" customFormat="1" ht="30" x14ac:dyDescent="0.25">
      <c r="A283" s="38" t="s">
        <v>185</v>
      </c>
      <c r="B283" s="38"/>
      <c r="C283" s="38"/>
      <c r="D283" s="38"/>
      <c r="E283" s="34">
        <v>852</v>
      </c>
      <c r="F283" s="36" t="s">
        <v>211</v>
      </c>
      <c r="G283" s="36" t="s">
        <v>12</v>
      </c>
      <c r="H283" s="36" t="s">
        <v>220</v>
      </c>
      <c r="I283" s="36" t="s">
        <v>186</v>
      </c>
      <c r="J283" s="37">
        <f t="shared" si="135"/>
        <v>135000</v>
      </c>
      <c r="K283" s="37">
        <f t="shared" si="135"/>
        <v>135000</v>
      </c>
      <c r="L283" s="37">
        <f t="shared" si="135"/>
        <v>75000</v>
      </c>
      <c r="M283" s="30">
        <f t="shared" si="132"/>
        <v>55.555555555555557</v>
      </c>
    </row>
    <row r="284" spans="1:13" s="22" customFormat="1" ht="60" x14ac:dyDescent="0.25">
      <c r="A284" s="38" t="s">
        <v>215</v>
      </c>
      <c r="B284" s="38"/>
      <c r="C284" s="38"/>
      <c r="D284" s="38"/>
      <c r="E284" s="34">
        <v>852</v>
      </c>
      <c r="F284" s="36" t="s">
        <v>211</v>
      </c>
      <c r="G284" s="36" t="s">
        <v>12</v>
      </c>
      <c r="H284" s="36" t="s">
        <v>220</v>
      </c>
      <c r="I284" s="36" t="s">
        <v>188</v>
      </c>
      <c r="J284" s="37">
        <v>135000</v>
      </c>
      <c r="K284" s="37">
        <v>135000</v>
      </c>
      <c r="L284" s="37">
        <v>75000</v>
      </c>
      <c r="M284" s="30">
        <f t="shared" si="132"/>
        <v>55.555555555555557</v>
      </c>
    </row>
    <row r="285" spans="1:13" s="22" customFormat="1" ht="30" x14ac:dyDescent="0.25">
      <c r="A285" s="35" t="s">
        <v>62</v>
      </c>
      <c r="B285" s="39"/>
      <c r="C285" s="39"/>
      <c r="D285" s="52"/>
      <c r="E285" s="34">
        <v>851</v>
      </c>
      <c r="F285" s="36" t="s">
        <v>211</v>
      </c>
      <c r="G285" s="36" t="s">
        <v>12</v>
      </c>
      <c r="H285" s="36" t="s">
        <v>63</v>
      </c>
      <c r="I285" s="36"/>
      <c r="J285" s="37">
        <f t="shared" ref="J285:L286" si="136">J286</f>
        <v>186568</v>
      </c>
      <c r="K285" s="37">
        <f t="shared" si="136"/>
        <v>186568</v>
      </c>
      <c r="L285" s="37">
        <f t="shared" si="136"/>
        <v>183712</v>
      </c>
      <c r="M285" s="30">
        <f t="shared" si="132"/>
        <v>98.469190858024959</v>
      </c>
    </row>
    <row r="286" spans="1:13" s="22" customFormat="1" ht="30" x14ac:dyDescent="0.25">
      <c r="A286" s="38" t="s">
        <v>185</v>
      </c>
      <c r="B286" s="39"/>
      <c r="C286" s="39"/>
      <c r="D286" s="52"/>
      <c r="E286" s="34">
        <v>851</v>
      </c>
      <c r="F286" s="36" t="s">
        <v>211</v>
      </c>
      <c r="G286" s="36" t="s">
        <v>12</v>
      </c>
      <c r="H286" s="36" t="s">
        <v>63</v>
      </c>
      <c r="I286" s="36" t="s">
        <v>186</v>
      </c>
      <c r="J286" s="37">
        <f t="shared" si="136"/>
        <v>186568</v>
      </c>
      <c r="K286" s="37">
        <f t="shared" si="136"/>
        <v>186568</v>
      </c>
      <c r="L286" s="37">
        <f t="shared" si="136"/>
        <v>183712</v>
      </c>
      <c r="M286" s="30">
        <f t="shared" si="132"/>
        <v>98.469190858024959</v>
      </c>
    </row>
    <row r="287" spans="1:13" s="22" customFormat="1" ht="60" x14ac:dyDescent="0.25">
      <c r="A287" s="38" t="s">
        <v>215</v>
      </c>
      <c r="B287" s="39"/>
      <c r="C287" s="39"/>
      <c r="D287" s="52"/>
      <c r="E287" s="34">
        <v>851</v>
      </c>
      <c r="F287" s="36" t="s">
        <v>211</v>
      </c>
      <c r="G287" s="36" t="s">
        <v>12</v>
      </c>
      <c r="H287" s="36" t="s">
        <v>63</v>
      </c>
      <c r="I287" s="36" t="s">
        <v>188</v>
      </c>
      <c r="J287" s="37">
        <v>186568</v>
      </c>
      <c r="K287" s="37">
        <v>186568</v>
      </c>
      <c r="L287" s="37">
        <v>183712</v>
      </c>
      <c r="M287" s="30">
        <f t="shared" si="132"/>
        <v>98.469190858024959</v>
      </c>
    </row>
    <row r="288" spans="1:13" s="22" customFormat="1" x14ac:dyDescent="0.25">
      <c r="A288" s="32" t="s">
        <v>221</v>
      </c>
      <c r="B288" s="33"/>
      <c r="C288" s="33"/>
      <c r="D288" s="33"/>
      <c r="E288" s="34">
        <v>852</v>
      </c>
      <c r="F288" s="15" t="s">
        <v>211</v>
      </c>
      <c r="G288" s="15" t="s">
        <v>29</v>
      </c>
      <c r="H288" s="15"/>
      <c r="I288" s="15"/>
      <c r="J288" s="16">
        <f t="shared" ref="J288:K288" si="137">J289+J292+J295+J298+J302</f>
        <v>20305119.760000002</v>
      </c>
      <c r="K288" s="16">
        <f t="shared" si="137"/>
        <v>20305119.760000002</v>
      </c>
      <c r="L288" s="16">
        <f t="shared" ref="L288" si="138">L289+L292+L295+L298+L302</f>
        <v>11893392.939999999</v>
      </c>
      <c r="M288" s="30">
        <f t="shared" si="132"/>
        <v>58.573370069106147</v>
      </c>
    </row>
    <row r="289" spans="1:13" s="22" customFormat="1" ht="121.5" customHeight="1" x14ac:dyDescent="0.25">
      <c r="A289" s="35" t="s">
        <v>217</v>
      </c>
      <c r="B289" s="38"/>
      <c r="C289" s="38"/>
      <c r="D289" s="38"/>
      <c r="E289" s="34">
        <v>851</v>
      </c>
      <c r="F289" s="36" t="s">
        <v>211</v>
      </c>
      <c r="G289" s="36" t="s">
        <v>29</v>
      </c>
      <c r="H289" s="36" t="s">
        <v>218</v>
      </c>
      <c r="I289" s="36"/>
      <c r="J289" s="37">
        <f t="shared" ref="J289:L290" si="139">J290</f>
        <v>3615066</v>
      </c>
      <c r="K289" s="37">
        <f t="shared" si="139"/>
        <v>3615066</v>
      </c>
      <c r="L289" s="37">
        <f t="shared" si="139"/>
        <v>3615066</v>
      </c>
      <c r="M289" s="30">
        <f t="shared" si="132"/>
        <v>100</v>
      </c>
    </row>
    <row r="290" spans="1:13" s="22" customFormat="1" ht="30" x14ac:dyDescent="0.25">
      <c r="A290" s="38" t="s">
        <v>185</v>
      </c>
      <c r="B290" s="38"/>
      <c r="C290" s="38"/>
      <c r="D290" s="38"/>
      <c r="E290" s="34">
        <v>851</v>
      </c>
      <c r="F290" s="36" t="s">
        <v>211</v>
      </c>
      <c r="G290" s="36" t="s">
        <v>29</v>
      </c>
      <c r="H290" s="36" t="s">
        <v>218</v>
      </c>
      <c r="I290" s="36" t="s">
        <v>186</v>
      </c>
      <c r="J290" s="37">
        <f t="shared" si="139"/>
        <v>3615066</v>
      </c>
      <c r="K290" s="37">
        <f t="shared" si="139"/>
        <v>3615066</v>
      </c>
      <c r="L290" s="37">
        <f t="shared" si="139"/>
        <v>3615066</v>
      </c>
      <c r="M290" s="30">
        <f t="shared" si="132"/>
        <v>100</v>
      </c>
    </row>
    <row r="291" spans="1:13" s="22" customFormat="1" ht="60" x14ac:dyDescent="0.25">
      <c r="A291" s="38" t="s">
        <v>215</v>
      </c>
      <c r="B291" s="38"/>
      <c r="C291" s="38"/>
      <c r="D291" s="38"/>
      <c r="E291" s="34">
        <v>851</v>
      </c>
      <c r="F291" s="36" t="s">
        <v>211</v>
      </c>
      <c r="G291" s="36" t="s">
        <v>29</v>
      </c>
      <c r="H291" s="36" t="s">
        <v>218</v>
      </c>
      <c r="I291" s="36" t="s">
        <v>188</v>
      </c>
      <c r="J291" s="37">
        <v>3615066</v>
      </c>
      <c r="K291" s="37">
        <v>3615066</v>
      </c>
      <c r="L291" s="37">
        <v>3615066</v>
      </c>
      <c r="M291" s="30">
        <f t="shared" si="132"/>
        <v>100</v>
      </c>
    </row>
    <row r="292" spans="1:13" s="45" customFormat="1" ht="120" x14ac:dyDescent="0.25">
      <c r="A292" s="35" t="s">
        <v>222</v>
      </c>
      <c r="B292" s="39"/>
      <c r="C292" s="39"/>
      <c r="D292" s="39"/>
      <c r="E292" s="34">
        <v>851</v>
      </c>
      <c r="F292" s="44" t="s">
        <v>211</v>
      </c>
      <c r="G292" s="44" t="s">
        <v>29</v>
      </c>
      <c r="H292" s="44" t="s">
        <v>223</v>
      </c>
      <c r="I292" s="44"/>
      <c r="J292" s="37">
        <f t="shared" ref="J292:L293" si="140">J293</f>
        <v>8028768</v>
      </c>
      <c r="K292" s="37">
        <f t="shared" si="140"/>
        <v>8028768</v>
      </c>
      <c r="L292" s="37">
        <f t="shared" si="140"/>
        <v>0</v>
      </c>
      <c r="M292" s="30">
        <f t="shared" si="132"/>
        <v>0</v>
      </c>
    </row>
    <row r="293" spans="1:13" s="45" customFormat="1" ht="60" x14ac:dyDescent="0.25">
      <c r="A293" s="39" t="s">
        <v>137</v>
      </c>
      <c r="B293" s="39"/>
      <c r="C293" s="39"/>
      <c r="D293" s="39"/>
      <c r="E293" s="34">
        <v>851</v>
      </c>
      <c r="F293" s="44" t="s">
        <v>211</v>
      </c>
      <c r="G293" s="44" t="s">
        <v>29</v>
      </c>
      <c r="H293" s="44" t="s">
        <v>223</v>
      </c>
      <c r="I293" s="44" t="s">
        <v>138</v>
      </c>
      <c r="J293" s="37">
        <f t="shared" si="140"/>
        <v>8028768</v>
      </c>
      <c r="K293" s="37">
        <f t="shared" si="140"/>
        <v>8028768</v>
      </c>
      <c r="L293" s="37">
        <f t="shared" si="140"/>
        <v>0</v>
      </c>
      <c r="M293" s="30">
        <f t="shared" si="132"/>
        <v>0</v>
      </c>
    </row>
    <row r="294" spans="1:13" s="45" customFormat="1" x14ac:dyDescent="0.25">
      <c r="A294" s="39" t="s">
        <v>139</v>
      </c>
      <c r="B294" s="39"/>
      <c r="C294" s="39"/>
      <c r="D294" s="39"/>
      <c r="E294" s="34">
        <v>851</v>
      </c>
      <c r="F294" s="44" t="s">
        <v>211</v>
      </c>
      <c r="G294" s="44" t="s">
        <v>29</v>
      </c>
      <c r="H294" s="44" t="s">
        <v>223</v>
      </c>
      <c r="I294" s="44" t="s">
        <v>140</v>
      </c>
      <c r="J294" s="37">
        <v>8028768</v>
      </c>
      <c r="K294" s="37">
        <v>8028768</v>
      </c>
      <c r="L294" s="37"/>
      <c r="M294" s="30">
        <f t="shared" si="132"/>
        <v>0</v>
      </c>
    </row>
    <row r="295" spans="1:13" s="22" customFormat="1" ht="135" x14ac:dyDescent="0.25">
      <c r="A295" s="35" t="s">
        <v>224</v>
      </c>
      <c r="B295" s="33"/>
      <c r="C295" s="33"/>
      <c r="D295" s="33"/>
      <c r="E295" s="34">
        <v>852</v>
      </c>
      <c r="F295" s="36" t="s">
        <v>211</v>
      </c>
      <c r="G295" s="36" t="s">
        <v>29</v>
      </c>
      <c r="H295" s="36" t="s">
        <v>225</v>
      </c>
      <c r="I295" s="15"/>
      <c r="J295" s="37">
        <f t="shared" ref="J295:L296" si="141">J296</f>
        <v>1005245</v>
      </c>
      <c r="K295" s="37">
        <f t="shared" si="141"/>
        <v>1005245</v>
      </c>
      <c r="L295" s="37">
        <f t="shared" si="141"/>
        <v>985646.52</v>
      </c>
      <c r="M295" s="30">
        <f t="shared" si="132"/>
        <v>98.050377768603681</v>
      </c>
    </row>
    <row r="296" spans="1:13" s="22" customFormat="1" ht="30" x14ac:dyDescent="0.25">
      <c r="A296" s="38" t="s">
        <v>185</v>
      </c>
      <c r="B296" s="38"/>
      <c r="C296" s="38"/>
      <c r="D296" s="38"/>
      <c r="E296" s="34">
        <v>852</v>
      </c>
      <c r="F296" s="36" t="s">
        <v>211</v>
      </c>
      <c r="G296" s="36" t="s">
        <v>29</v>
      </c>
      <c r="H296" s="36" t="s">
        <v>225</v>
      </c>
      <c r="I296" s="36" t="s">
        <v>186</v>
      </c>
      <c r="J296" s="37">
        <f t="shared" si="141"/>
        <v>1005245</v>
      </c>
      <c r="K296" s="37">
        <f t="shared" si="141"/>
        <v>1005245</v>
      </c>
      <c r="L296" s="37">
        <f t="shared" si="141"/>
        <v>985646.52</v>
      </c>
      <c r="M296" s="30">
        <f t="shared" si="132"/>
        <v>98.050377768603681</v>
      </c>
    </row>
    <row r="297" spans="1:13" s="22" customFormat="1" ht="60" x14ac:dyDescent="0.25">
      <c r="A297" s="38" t="s">
        <v>215</v>
      </c>
      <c r="B297" s="38"/>
      <c r="C297" s="38"/>
      <c r="D297" s="38"/>
      <c r="E297" s="34">
        <v>852</v>
      </c>
      <c r="F297" s="36" t="s">
        <v>211</v>
      </c>
      <c r="G297" s="36" t="s">
        <v>29</v>
      </c>
      <c r="H297" s="36" t="s">
        <v>225</v>
      </c>
      <c r="I297" s="36" t="s">
        <v>188</v>
      </c>
      <c r="J297" s="37">
        <v>1005245</v>
      </c>
      <c r="K297" s="37">
        <v>1005245</v>
      </c>
      <c r="L297" s="37">
        <v>985646.52</v>
      </c>
      <c r="M297" s="30">
        <f t="shared" si="132"/>
        <v>98.050377768603681</v>
      </c>
    </row>
    <row r="298" spans="1:13" s="22" customFormat="1" ht="390" x14ac:dyDescent="0.25">
      <c r="A298" s="54" t="s">
        <v>226</v>
      </c>
      <c r="B298" s="38"/>
      <c r="C298" s="38"/>
      <c r="D298" s="38"/>
      <c r="E298" s="34"/>
      <c r="F298" s="36" t="s">
        <v>211</v>
      </c>
      <c r="G298" s="36" t="s">
        <v>29</v>
      </c>
      <c r="H298" s="36" t="s">
        <v>227</v>
      </c>
      <c r="I298" s="36"/>
      <c r="J298" s="37">
        <f t="shared" ref="J298:L298" si="142">J299</f>
        <v>7446284</v>
      </c>
      <c r="K298" s="37">
        <f t="shared" si="142"/>
        <v>7446284</v>
      </c>
      <c r="L298" s="37">
        <f t="shared" si="142"/>
        <v>7240241.2300000004</v>
      </c>
      <c r="M298" s="30">
        <f t="shared" si="132"/>
        <v>97.232945050175374</v>
      </c>
    </row>
    <row r="299" spans="1:13" s="22" customFormat="1" ht="30" x14ac:dyDescent="0.25">
      <c r="A299" s="38" t="s">
        <v>185</v>
      </c>
      <c r="B299" s="38"/>
      <c r="C299" s="38"/>
      <c r="D299" s="38"/>
      <c r="E299" s="34">
        <v>852</v>
      </c>
      <c r="F299" s="36" t="s">
        <v>211</v>
      </c>
      <c r="G299" s="36" t="s">
        <v>29</v>
      </c>
      <c r="H299" s="36" t="s">
        <v>227</v>
      </c>
      <c r="I299" s="36" t="s">
        <v>186</v>
      </c>
      <c r="J299" s="37">
        <f t="shared" ref="J299:K299" si="143">J300+J301</f>
        <v>7446284</v>
      </c>
      <c r="K299" s="37">
        <f t="shared" si="143"/>
        <v>7446284</v>
      </c>
      <c r="L299" s="37">
        <f t="shared" ref="L299" si="144">L300+L301</f>
        <v>7240241.2300000004</v>
      </c>
      <c r="M299" s="30">
        <f t="shared" si="132"/>
        <v>97.232945050175374</v>
      </c>
    </row>
    <row r="300" spans="1:13" s="22" customFormat="1" ht="45" x14ac:dyDescent="0.25">
      <c r="A300" s="38" t="s">
        <v>228</v>
      </c>
      <c r="B300" s="38"/>
      <c r="C300" s="38"/>
      <c r="D300" s="38"/>
      <c r="E300" s="34">
        <v>852</v>
      </c>
      <c r="F300" s="36" t="s">
        <v>211</v>
      </c>
      <c r="G300" s="36" t="s">
        <v>29</v>
      </c>
      <c r="H300" s="36" t="s">
        <v>227</v>
      </c>
      <c r="I300" s="36" t="s">
        <v>229</v>
      </c>
      <c r="J300" s="37">
        <v>5405942</v>
      </c>
      <c r="K300" s="37">
        <v>5405942</v>
      </c>
      <c r="L300" s="37">
        <v>5345859.79</v>
      </c>
      <c r="M300" s="30">
        <f t="shared" si="132"/>
        <v>98.888589444725824</v>
      </c>
    </row>
    <row r="301" spans="1:13" s="22" customFormat="1" ht="60" x14ac:dyDescent="0.25">
      <c r="A301" s="38" t="s">
        <v>215</v>
      </c>
      <c r="B301" s="38"/>
      <c r="C301" s="38"/>
      <c r="D301" s="38"/>
      <c r="E301" s="34">
        <v>852</v>
      </c>
      <c r="F301" s="36" t="s">
        <v>211</v>
      </c>
      <c r="G301" s="36" t="s">
        <v>29</v>
      </c>
      <c r="H301" s="36" t="s">
        <v>227</v>
      </c>
      <c r="I301" s="36" t="s">
        <v>188</v>
      </c>
      <c r="J301" s="37">
        <v>2040342</v>
      </c>
      <c r="K301" s="37">
        <v>2040342</v>
      </c>
      <c r="L301" s="37">
        <v>1894381.44</v>
      </c>
      <c r="M301" s="30">
        <f t="shared" si="132"/>
        <v>92.846269890047836</v>
      </c>
    </row>
    <row r="302" spans="1:13" s="22" customFormat="1" ht="75" x14ac:dyDescent="0.25">
      <c r="A302" s="35" t="s">
        <v>230</v>
      </c>
      <c r="B302" s="38"/>
      <c r="C302" s="38"/>
      <c r="D302" s="38"/>
      <c r="E302" s="34">
        <v>852</v>
      </c>
      <c r="F302" s="36" t="s">
        <v>211</v>
      </c>
      <c r="G302" s="36" t="s">
        <v>29</v>
      </c>
      <c r="H302" s="36" t="s">
        <v>231</v>
      </c>
      <c r="I302" s="36"/>
      <c r="J302" s="37">
        <f t="shared" ref="J302:L303" si="145">J303</f>
        <v>209756.76</v>
      </c>
      <c r="K302" s="37">
        <f t="shared" si="145"/>
        <v>209756.76</v>
      </c>
      <c r="L302" s="37">
        <f t="shared" si="145"/>
        <v>52439.19</v>
      </c>
      <c r="M302" s="30">
        <f t="shared" si="132"/>
        <v>25</v>
      </c>
    </row>
    <row r="303" spans="1:13" s="22" customFormat="1" ht="30" x14ac:dyDescent="0.25">
      <c r="A303" s="38" t="s">
        <v>185</v>
      </c>
      <c r="B303" s="38"/>
      <c r="C303" s="38"/>
      <c r="D303" s="38"/>
      <c r="E303" s="34">
        <v>852</v>
      </c>
      <c r="F303" s="36" t="s">
        <v>211</v>
      </c>
      <c r="G303" s="36" t="s">
        <v>29</v>
      </c>
      <c r="H303" s="36" t="s">
        <v>231</v>
      </c>
      <c r="I303" s="36" t="s">
        <v>186</v>
      </c>
      <c r="J303" s="37">
        <f t="shared" si="145"/>
        <v>209756.76</v>
      </c>
      <c r="K303" s="37">
        <f t="shared" si="145"/>
        <v>209756.76</v>
      </c>
      <c r="L303" s="37">
        <f t="shared" si="145"/>
        <v>52439.19</v>
      </c>
      <c r="M303" s="30">
        <f t="shared" si="132"/>
        <v>25</v>
      </c>
    </row>
    <row r="304" spans="1:13" s="22" customFormat="1" ht="45" x14ac:dyDescent="0.25">
      <c r="A304" s="38" t="s">
        <v>228</v>
      </c>
      <c r="B304" s="38"/>
      <c r="C304" s="38"/>
      <c r="D304" s="38"/>
      <c r="E304" s="34">
        <v>852</v>
      </c>
      <c r="F304" s="36" t="s">
        <v>211</v>
      </c>
      <c r="G304" s="36" t="s">
        <v>29</v>
      </c>
      <c r="H304" s="36" t="s">
        <v>231</v>
      </c>
      <c r="I304" s="36" t="s">
        <v>229</v>
      </c>
      <c r="J304" s="37">
        <v>209756.76</v>
      </c>
      <c r="K304" s="37">
        <v>209756.76</v>
      </c>
      <c r="L304" s="37">
        <v>52439.19</v>
      </c>
      <c r="M304" s="30">
        <f t="shared" si="132"/>
        <v>25</v>
      </c>
    </row>
    <row r="305" spans="1:13" s="22" customFormat="1" ht="42.75" x14ac:dyDescent="0.25">
      <c r="A305" s="32" t="s">
        <v>232</v>
      </c>
      <c r="B305" s="33"/>
      <c r="C305" s="33"/>
      <c r="D305" s="33"/>
      <c r="E305" s="34">
        <v>852</v>
      </c>
      <c r="F305" s="15" t="s">
        <v>211</v>
      </c>
      <c r="G305" s="15" t="s">
        <v>46</v>
      </c>
      <c r="H305" s="15"/>
      <c r="I305" s="15"/>
      <c r="J305" s="16">
        <f t="shared" ref="J305:K305" si="146">J306+J311+J316</f>
        <v>1155203</v>
      </c>
      <c r="K305" s="16">
        <f t="shared" si="146"/>
        <v>1155203</v>
      </c>
      <c r="L305" s="16">
        <f t="shared" ref="L305" si="147">L306+L311+L316</f>
        <v>1154005.99</v>
      </c>
      <c r="M305" s="30">
        <f t="shared" si="132"/>
        <v>99.896380982390113</v>
      </c>
    </row>
    <row r="306" spans="1:13" s="22" customFormat="1" ht="204.75" customHeight="1" x14ac:dyDescent="0.25">
      <c r="A306" s="35" t="s">
        <v>68</v>
      </c>
      <c r="B306" s="34"/>
      <c r="C306" s="34"/>
      <c r="D306" s="34"/>
      <c r="E306" s="34">
        <v>851</v>
      </c>
      <c r="F306" s="36" t="s">
        <v>211</v>
      </c>
      <c r="G306" s="36" t="s">
        <v>46</v>
      </c>
      <c r="H306" s="36" t="s">
        <v>69</v>
      </c>
      <c r="I306" s="36"/>
      <c r="J306" s="37">
        <f t="shared" ref="J306" si="148">J307+J309</f>
        <v>489087</v>
      </c>
      <c r="K306" s="37">
        <f t="shared" ref="K306:L306" si="149">K307+K309</f>
        <v>489087</v>
      </c>
      <c r="L306" s="37">
        <f t="shared" si="149"/>
        <v>489087</v>
      </c>
      <c r="M306" s="30">
        <f t="shared" si="132"/>
        <v>100</v>
      </c>
    </row>
    <row r="307" spans="1:13" s="22" customFormat="1" ht="165" x14ac:dyDescent="0.25">
      <c r="A307" s="38" t="s">
        <v>16</v>
      </c>
      <c r="B307" s="34"/>
      <c r="C307" s="34"/>
      <c r="D307" s="34"/>
      <c r="E307" s="34">
        <v>851</v>
      </c>
      <c r="F307" s="44" t="s">
        <v>211</v>
      </c>
      <c r="G307" s="44" t="s">
        <v>46</v>
      </c>
      <c r="H307" s="36" t="s">
        <v>69</v>
      </c>
      <c r="I307" s="36" t="s">
        <v>17</v>
      </c>
      <c r="J307" s="37">
        <f t="shared" ref="J307:L307" si="150">J308</f>
        <v>366746.8</v>
      </c>
      <c r="K307" s="37">
        <f t="shared" si="150"/>
        <v>366746.8</v>
      </c>
      <c r="L307" s="37">
        <f t="shared" si="150"/>
        <v>366746.8</v>
      </c>
      <c r="M307" s="30">
        <f t="shared" si="132"/>
        <v>100</v>
      </c>
    </row>
    <row r="308" spans="1:13" s="22" customFormat="1" ht="60" x14ac:dyDescent="0.25">
      <c r="A308" s="38" t="s">
        <v>18</v>
      </c>
      <c r="B308" s="34"/>
      <c r="C308" s="34"/>
      <c r="D308" s="34"/>
      <c r="E308" s="34">
        <v>851</v>
      </c>
      <c r="F308" s="44" t="s">
        <v>211</v>
      </c>
      <c r="G308" s="44" t="s">
        <v>46</v>
      </c>
      <c r="H308" s="36" t="s">
        <v>69</v>
      </c>
      <c r="I308" s="36" t="s">
        <v>19</v>
      </c>
      <c r="J308" s="37">
        <v>366746.8</v>
      </c>
      <c r="K308" s="37">
        <v>366746.8</v>
      </c>
      <c r="L308" s="37">
        <v>366746.8</v>
      </c>
      <c r="M308" s="30">
        <f t="shared" si="132"/>
        <v>100</v>
      </c>
    </row>
    <row r="309" spans="1:13" s="22" customFormat="1" ht="60" x14ac:dyDescent="0.25">
      <c r="A309" s="39" t="s">
        <v>20</v>
      </c>
      <c r="B309" s="34"/>
      <c r="C309" s="34"/>
      <c r="D309" s="34"/>
      <c r="E309" s="34">
        <v>851</v>
      </c>
      <c r="F309" s="44" t="s">
        <v>211</v>
      </c>
      <c r="G309" s="44" t="s">
        <v>46</v>
      </c>
      <c r="H309" s="36" t="s">
        <v>69</v>
      </c>
      <c r="I309" s="36" t="s">
        <v>21</v>
      </c>
      <c r="J309" s="37">
        <f t="shared" ref="J309:L309" si="151">J310</f>
        <v>122340.2</v>
      </c>
      <c r="K309" s="37">
        <f t="shared" si="151"/>
        <v>122340.2</v>
      </c>
      <c r="L309" s="37">
        <f t="shared" si="151"/>
        <v>122340.2</v>
      </c>
      <c r="M309" s="30">
        <f t="shared" si="132"/>
        <v>100</v>
      </c>
    </row>
    <row r="310" spans="1:13" s="22" customFormat="1" ht="75" x14ac:dyDescent="0.25">
      <c r="A310" s="39" t="s">
        <v>22</v>
      </c>
      <c r="B310" s="34"/>
      <c r="C310" s="34"/>
      <c r="D310" s="34"/>
      <c r="E310" s="34">
        <v>851</v>
      </c>
      <c r="F310" s="44" t="s">
        <v>211</v>
      </c>
      <c r="G310" s="44" t="s">
        <v>46</v>
      </c>
      <c r="H310" s="36" t="s">
        <v>69</v>
      </c>
      <c r="I310" s="36" t="s">
        <v>23</v>
      </c>
      <c r="J310" s="37">
        <v>122340.2</v>
      </c>
      <c r="K310" s="37">
        <v>122340.2</v>
      </c>
      <c r="L310" s="37">
        <v>122340.2</v>
      </c>
      <c r="M310" s="30">
        <f t="shared" si="132"/>
        <v>100</v>
      </c>
    </row>
    <row r="311" spans="1:13" s="22" customFormat="1" ht="315" x14ac:dyDescent="0.25">
      <c r="A311" s="35" t="s">
        <v>233</v>
      </c>
      <c r="B311" s="38"/>
      <c r="C311" s="38"/>
      <c r="D311" s="38"/>
      <c r="E311" s="34">
        <v>852</v>
      </c>
      <c r="F311" s="36" t="s">
        <v>211</v>
      </c>
      <c r="G311" s="36" t="s">
        <v>46</v>
      </c>
      <c r="H311" s="36" t="s">
        <v>234</v>
      </c>
      <c r="I311" s="36"/>
      <c r="J311" s="37">
        <f t="shared" ref="J311:K311" si="152">J312+J314</f>
        <v>652116</v>
      </c>
      <c r="K311" s="37">
        <f t="shared" si="152"/>
        <v>652116</v>
      </c>
      <c r="L311" s="37">
        <f t="shared" ref="L311" si="153">L312+L314</f>
        <v>650918.99</v>
      </c>
      <c r="M311" s="30">
        <f t="shared" si="132"/>
        <v>99.816442166731065</v>
      </c>
    </row>
    <row r="312" spans="1:13" s="22" customFormat="1" ht="165" x14ac:dyDescent="0.25">
      <c r="A312" s="38" t="s">
        <v>16</v>
      </c>
      <c r="B312" s="39"/>
      <c r="C312" s="39"/>
      <c r="D312" s="39"/>
      <c r="E312" s="34">
        <v>852</v>
      </c>
      <c r="F312" s="44" t="s">
        <v>211</v>
      </c>
      <c r="G312" s="44" t="s">
        <v>46</v>
      </c>
      <c r="H312" s="36" t="s">
        <v>234</v>
      </c>
      <c r="I312" s="36" t="s">
        <v>17</v>
      </c>
      <c r="J312" s="37">
        <f t="shared" ref="J312:L312" si="154">J313</f>
        <v>508530.6</v>
      </c>
      <c r="K312" s="37">
        <f t="shared" si="154"/>
        <v>508530.6</v>
      </c>
      <c r="L312" s="37">
        <f t="shared" si="154"/>
        <v>508521.59</v>
      </c>
      <c r="M312" s="30">
        <f t="shared" si="132"/>
        <v>99.99822822854712</v>
      </c>
    </row>
    <row r="313" spans="1:13" s="22" customFormat="1" ht="60" x14ac:dyDescent="0.25">
      <c r="A313" s="38" t="s">
        <v>18</v>
      </c>
      <c r="B313" s="38"/>
      <c r="C313" s="38"/>
      <c r="D313" s="38"/>
      <c r="E313" s="34">
        <v>852</v>
      </c>
      <c r="F313" s="44" t="s">
        <v>211</v>
      </c>
      <c r="G313" s="44" t="s">
        <v>46</v>
      </c>
      <c r="H313" s="36" t="s">
        <v>234</v>
      </c>
      <c r="I313" s="36" t="s">
        <v>19</v>
      </c>
      <c r="J313" s="37">
        <v>508530.6</v>
      </c>
      <c r="K313" s="37">
        <v>508530.6</v>
      </c>
      <c r="L313" s="37">
        <v>508521.59</v>
      </c>
      <c r="M313" s="30">
        <f t="shared" si="132"/>
        <v>99.99822822854712</v>
      </c>
    </row>
    <row r="314" spans="1:13" s="22" customFormat="1" ht="60" x14ac:dyDescent="0.25">
      <c r="A314" s="39" t="s">
        <v>20</v>
      </c>
      <c r="B314" s="38"/>
      <c r="C314" s="38"/>
      <c r="D314" s="38"/>
      <c r="E314" s="34">
        <v>852</v>
      </c>
      <c r="F314" s="44" t="s">
        <v>211</v>
      </c>
      <c r="G314" s="44" t="s">
        <v>46</v>
      </c>
      <c r="H314" s="36" t="s">
        <v>234</v>
      </c>
      <c r="I314" s="36" t="s">
        <v>21</v>
      </c>
      <c r="J314" s="37">
        <f t="shared" ref="J314:L314" si="155">J315</f>
        <v>143585.4</v>
      </c>
      <c r="K314" s="37">
        <f t="shared" si="155"/>
        <v>143585.4</v>
      </c>
      <c r="L314" s="37">
        <f t="shared" si="155"/>
        <v>142397.4</v>
      </c>
      <c r="M314" s="30">
        <f t="shared" si="132"/>
        <v>99.172617828832173</v>
      </c>
    </row>
    <row r="315" spans="1:13" s="22" customFormat="1" ht="75" x14ac:dyDescent="0.25">
      <c r="A315" s="39" t="s">
        <v>22</v>
      </c>
      <c r="B315" s="39"/>
      <c r="C315" s="39"/>
      <c r="D315" s="39"/>
      <c r="E315" s="34">
        <v>852</v>
      </c>
      <c r="F315" s="44" t="s">
        <v>211</v>
      </c>
      <c r="G315" s="44" t="s">
        <v>46</v>
      </c>
      <c r="H315" s="36" t="s">
        <v>234</v>
      </c>
      <c r="I315" s="36" t="s">
        <v>23</v>
      </c>
      <c r="J315" s="37">
        <v>143585.4</v>
      </c>
      <c r="K315" s="37">
        <v>143585.4</v>
      </c>
      <c r="L315" s="37">
        <v>142397.4</v>
      </c>
      <c r="M315" s="30">
        <f t="shared" si="132"/>
        <v>99.172617828832173</v>
      </c>
    </row>
    <row r="316" spans="1:13" s="22" customFormat="1" ht="330" x14ac:dyDescent="0.25">
      <c r="A316" s="35" t="s">
        <v>235</v>
      </c>
      <c r="B316" s="39"/>
      <c r="C316" s="39"/>
      <c r="D316" s="39"/>
      <c r="E316" s="34">
        <v>852</v>
      </c>
      <c r="F316" s="44" t="s">
        <v>211</v>
      </c>
      <c r="G316" s="44" t="s">
        <v>46</v>
      </c>
      <c r="H316" s="36" t="s">
        <v>236</v>
      </c>
      <c r="I316" s="36"/>
      <c r="J316" s="37">
        <f t="shared" ref="J316:L317" si="156">J317</f>
        <v>14000</v>
      </c>
      <c r="K316" s="37">
        <f t="shared" si="156"/>
        <v>14000</v>
      </c>
      <c r="L316" s="37">
        <f t="shared" si="156"/>
        <v>14000</v>
      </c>
      <c r="M316" s="30">
        <f t="shared" si="132"/>
        <v>100</v>
      </c>
    </row>
    <row r="317" spans="1:13" s="22" customFormat="1" ht="60" x14ac:dyDescent="0.25">
      <c r="A317" s="39" t="s">
        <v>20</v>
      </c>
      <c r="B317" s="39"/>
      <c r="C317" s="39"/>
      <c r="D317" s="39"/>
      <c r="E317" s="34">
        <v>852</v>
      </c>
      <c r="F317" s="44" t="s">
        <v>211</v>
      </c>
      <c r="G317" s="44" t="s">
        <v>46</v>
      </c>
      <c r="H317" s="36" t="s">
        <v>236</v>
      </c>
      <c r="I317" s="36" t="s">
        <v>21</v>
      </c>
      <c r="J317" s="37">
        <f t="shared" si="156"/>
        <v>14000</v>
      </c>
      <c r="K317" s="37">
        <f t="shared" si="156"/>
        <v>14000</v>
      </c>
      <c r="L317" s="37">
        <f t="shared" si="156"/>
        <v>14000</v>
      </c>
      <c r="M317" s="30">
        <f t="shared" si="132"/>
        <v>100</v>
      </c>
    </row>
    <row r="318" spans="1:13" s="22" customFormat="1" ht="75" x14ac:dyDescent="0.25">
      <c r="A318" s="39" t="s">
        <v>22</v>
      </c>
      <c r="B318" s="39"/>
      <c r="C318" s="39"/>
      <c r="D318" s="39"/>
      <c r="E318" s="34">
        <v>852</v>
      </c>
      <c r="F318" s="44" t="s">
        <v>211</v>
      </c>
      <c r="G318" s="44" t="s">
        <v>46</v>
      </c>
      <c r="H318" s="36" t="s">
        <v>236</v>
      </c>
      <c r="I318" s="36" t="s">
        <v>23</v>
      </c>
      <c r="J318" s="37">
        <v>14000</v>
      </c>
      <c r="K318" s="37">
        <v>14000</v>
      </c>
      <c r="L318" s="37">
        <v>14000</v>
      </c>
      <c r="M318" s="30">
        <f t="shared" si="132"/>
        <v>100</v>
      </c>
    </row>
    <row r="319" spans="1:13" s="22" customFormat="1" ht="28.5" x14ac:dyDescent="0.25">
      <c r="A319" s="25" t="s">
        <v>237</v>
      </c>
      <c r="B319" s="26"/>
      <c r="C319" s="26"/>
      <c r="D319" s="26"/>
      <c r="E319" s="34">
        <v>851</v>
      </c>
      <c r="F319" s="28" t="s">
        <v>61</v>
      </c>
      <c r="G319" s="28"/>
      <c r="H319" s="28"/>
      <c r="I319" s="28"/>
      <c r="J319" s="29">
        <f t="shared" ref="J319:L319" si="157">J320</f>
        <v>784931.6</v>
      </c>
      <c r="K319" s="29">
        <f t="shared" si="157"/>
        <v>784931.6</v>
      </c>
      <c r="L319" s="29">
        <f t="shared" si="157"/>
        <v>784931.6</v>
      </c>
      <c r="M319" s="30">
        <f t="shared" si="132"/>
        <v>100</v>
      </c>
    </row>
    <row r="320" spans="1:13" s="22" customFormat="1" x14ac:dyDescent="0.25">
      <c r="A320" s="49" t="s">
        <v>238</v>
      </c>
      <c r="B320" s="50"/>
      <c r="C320" s="50"/>
      <c r="D320" s="50"/>
      <c r="E320" s="34">
        <v>851</v>
      </c>
      <c r="F320" s="15" t="s">
        <v>61</v>
      </c>
      <c r="G320" s="15" t="s">
        <v>93</v>
      </c>
      <c r="H320" s="15"/>
      <c r="I320" s="15"/>
      <c r="J320" s="16">
        <f t="shared" ref="J320:K320" si="158">J321+J326+J334+J331</f>
        <v>784931.6</v>
      </c>
      <c r="K320" s="16">
        <f t="shared" si="158"/>
        <v>784931.6</v>
      </c>
      <c r="L320" s="16">
        <f t="shared" ref="L320" si="159">L321+L326+L334+L331</f>
        <v>784931.6</v>
      </c>
      <c r="M320" s="30">
        <f t="shared" si="132"/>
        <v>100</v>
      </c>
    </row>
    <row r="321" spans="1:13" s="55" customFormat="1" ht="45" x14ac:dyDescent="0.25">
      <c r="A321" s="35" t="s">
        <v>239</v>
      </c>
      <c r="B321" s="39"/>
      <c r="C321" s="39"/>
      <c r="D321" s="39"/>
      <c r="E321" s="34">
        <v>851</v>
      </c>
      <c r="F321" s="36" t="s">
        <v>61</v>
      </c>
      <c r="G321" s="36" t="s">
        <v>93</v>
      </c>
      <c r="H321" s="44" t="s">
        <v>240</v>
      </c>
      <c r="I321" s="36"/>
      <c r="J321" s="37">
        <f t="shared" ref="J321:K321" si="160">J322+J324</f>
        <v>99900</v>
      </c>
      <c r="K321" s="37">
        <f t="shared" si="160"/>
        <v>99900</v>
      </c>
      <c r="L321" s="37">
        <f t="shared" ref="L321" si="161">L322+L324</f>
        <v>99900</v>
      </c>
      <c r="M321" s="30">
        <f t="shared" si="132"/>
        <v>100</v>
      </c>
    </row>
    <row r="322" spans="1:13" s="55" customFormat="1" ht="165" x14ac:dyDescent="0.25">
      <c r="A322" s="38" t="s">
        <v>16</v>
      </c>
      <c r="B322" s="39"/>
      <c r="C322" s="39"/>
      <c r="D322" s="39"/>
      <c r="E322" s="34">
        <v>851</v>
      </c>
      <c r="F322" s="36" t="s">
        <v>61</v>
      </c>
      <c r="G322" s="36" t="s">
        <v>93</v>
      </c>
      <c r="H322" s="44" t="s">
        <v>240</v>
      </c>
      <c r="I322" s="36" t="s">
        <v>17</v>
      </c>
      <c r="J322" s="37">
        <f t="shared" ref="J322:L322" si="162">J323</f>
        <v>24000</v>
      </c>
      <c r="K322" s="37">
        <f t="shared" si="162"/>
        <v>24000</v>
      </c>
      <c r="L322" s="37">
        <f t="shared" si="162"/>
        <v>24000</v>
      </c>
      <c r="M322" s="30">
        <f t="shared" si="132"/>
        <v>100</v>
      </c>
    </row>
    <row r="323" spans="1:13" s="55" customFormat="1" ht="45" x14ac:dyDescent="0.25">
      <c r="A323" s="39" t="s">
        <v>103</v>
      </c>
      <c r="B323" s="39"/>
      <c r="C323" s="39"/>
      <c r="D323" s="39"/>
      <c r="E323" s="34">
        <v>851</v>
      </c>
      <c r="F323" s="36" t="s">
        <v>61</v>
      </c>
      <c r="G323" s="36" t="s">
        <v>93</v>
      </c>
      <c r="H323" s="44" t="s">
        <v>240</v>
      </c>
      <c r="I323" s="36" t="s">
        <v>104</v>
      </c>
      <c r="J323" s="37">
        <v>24000</v>
      </c>
      <c r="K323" s="37">
        <v>24000</v>
      </c>
      <c r="L323" s="37">
        <v>24000</v>
      </c>
      <c r="M323" s="30">
        <f t="shared" si="132"/>
        <v>100</v>
      </c>
    </row>
    <row r="324" spans="1:13" s="22" customFormat="1" ht="60" x14ac:dyDescent="0.25">
      <c r="A324" s="39" t="s">
        <v>20</v>
      </c>
      <c r="B324" s="38"/>
      <c r="C324" s="38"/>
      <c r="D324" s="38"/>
      <c r="E324" s="34">
        <v>851</v>
      </c>
      <c r="F324" s="36" t="s">
        <v>61</v>
      </c>
      <c r="G324" s="36" t="s">
        <v>93</v>
      </c>
      <c r="H324" s="44" t="s">
        <v>240</v>
      </c>
      <c r="I324" s="36" t="s">
        <v>21</v>
      </c>
      <c r="J324" s="37">
        <f t="shared" ref="J324:L324" si="163">J325</f>
        <v>75900</v>
      </c>
      <c r="K324" s="37">
        <f t="shared" si="163"/>
        <v>75900</v>
      </c>
      <c r="L324" s="37">
        <f t="shared" si="163"/>
        <v>75900</v>
      </c>
      <c r="M324" s="30">
        <f t="shared" si="132"/>
        <v>100</v>
      </c>
    </row>
    <row r="325" spans="1:13" s="22" customFormat="1" ht="75" x14ac:dyDescent="0.25">
      <c r="A325" s="39" t="s">
        <v>22</v>
      </c>
      <c r="B325" s="39"/>
      <c r="C325" s="39"/>
      <c r="D325" s="39"/>
      <c r="E325" s="34">
        <v>851</v>
      </c>
      <c r="F325" s="36" t="s">
        <v>61</v>
      </c>
      <c r="G325" s="36" t="s">
        <v>93</v>
      </c>
      <c r="H325" s="44" t="s">
        <v>240</v>
      </c>
      <c r="I325" s="36" t="s">
        <v>23</v>
      </c>
      <c r="J325" s="37">
        <v>75900</v>
      </c>
      <c r="K325" s="37">
        <v>75900</v>
      </c>
      <c r="L325" s="37">
        <v>75900</v>
      </c>
      <c r="M325" s="30">
        <f t="shared" si="132"/>
        <v>100</v>
      </c>
    </row>
    <row r="326" spans="1:13" s="22" customFormat="1" ht="45" x14ac:dyDescent="0.25">
      <c r="A326" s="35" t="s">
        <v>241</v>
      </c>
      <c r="B326" s="50"/>
      <c r="C326" s="50"/>
      <c r="D326" s="50"/>
      <c r="E326" s="34">
        <v>851</v>
      </c>
      <c r="F326" s="36" t="s">
        <v>61</v>
      </c>
      <c r="G326" s="36" t="s">
        <v>93</v>
      </c>
      <c r="H326" s="36" t="s">
        <v>242</v>
      </c>
      <c r="I326" s="36"/>
      <c r="J326" s="37">
        <f t="shared" ref="J326:K326" si="164">J329+J327</f>
        <v>407031.6</v>
      </c>
      <c r="K326" s="37">
        <f t="shared" si="164"/>
        <v>407031.6</v>
      </c>
      <c r="L326" s="37">
        <f t="shared" ref="L326" si="165">L329+L327</f>
        <v>407031.6</v>
      </c>
      <c r="M326" s="30">
        <f t="shared" si="132"/>
        <v>100</v>
      </c>
    </row>
    <row r="327" spans="1:13" s="22" customFormat="1" ht="165" x14ac:dyDescent="0.25">
      <c r="A327" s="38" t="s">
        <v>16</v>
      </c>
      <c r="B327" s="39"/>
      <c r="C327" s="39"/>
      <c r="D327" s="39"/>
      <c r="E327" s="34">
        <v>851</v>
      </c>
      <c r="F327" s="36" t="s">
        <v>61</v>
      </c>
      <c r="G327" s="36" t="s">
        <v>93</v>
      </c>
      <c r="H327" s="36" t="s">
        <v>242</v>
      </c>
      <c r="I327" s="36" t="s">
        <v>17</v>
      </c>
      <c r="J327" s="37">
        <f t="shared" ref="J327:L327" si="166">J328</f>
        <v>204000</v>
      </c>
      <c r="K327" s="37">
        <f t="shared" si="166"/>
        <v>204000</v>
      </c>
      <c r="L327" s="37">
        <f t="shared" si="166"/>
        <v>204000</v>
      </c>
      <c r="M327" s="30">
        <f t="shared" si="132"/>
        <v>100</v>
      </c>
    </row>
    <row r="328" spans="1:13" s="22" customFormat="1" ht="45" x14ac:dyDescent="0.25">
      <c r="A328" s="39" t="s">
        <v>103</v>
      </c>
      <c r="B328" s="39"/>
      <c r="C328" s="39"/>
      <c r="D328" s="39"/>
      <c r="E328" s="34">
        <v>851</v>
      </c>
      <c r="F328" s="36" t="s">
        <v>61</v>
      </c>
      <c r="G328" s="36" t="s">
        <v>93</v>
      </c>
      <c r="H328" s="36" t="s">
        <v>242</v>
      </c>
      <c r="I328" s="36" t="s">
        <v>104</v>
      </c>
      <c r="J328" s="37">
        <v>204000</v>
      </c>
      <c r="K328" s="37">
        <v>204000</v>
      </c>
      <c r="L328" s="37">
        <v>204000</v>
      </c>
      <c r="M328" s="30">
        <f t="shared" si="132"/>
        <v>100</v>
      </c>
    </row>
    <row r="329" spans="1:13" s="22" customFormat="1" ht="60" x14ac:dyDescent="0.25">
      <c r="A329" s="39" t="s">
        <v>20</v>
      </c>
      <c r="B329" s="50"/>
      <c r="C329" s="50"/>
      <c r="D329" s="50"/>
      <c r="E329" s="34">
        <v>851</v>
      </c>
      <c r="F329" s="36" t="s">
        <v>61</v>
      </c>
      <c r="G329" s="36" t="s">
        <v>93</v>
      </c>
      <c r="H329" s="36" t="s">
        <v>242</v>
      </c>
      <c r="I329" s="36" t="s">
        <v>21</v>
      </c>
      <c r="J329" s="37">
        <f t="shared" ref="J329:L329" si="167">J330</f>
        <v>203031.6</v>
      </c>
      <c r="K329" s="37">
        <f t="shared" si="167"/>
        <v>203031.6</v>
      </c>
      <c r="L329" s="37">
        <f t="shared" si="167"/>
        <v>203031.6</v>
      </c>
      <c r="M329" s="30">
        <f t="shared" si="132"/>
        <v>100</v>
      </c>
    </row>
    <row r="330" spans="1:13" s="22" customFormat="1" ht="75" x14ac:dyDescent="0.25">
      <c r="A330" s="39" t="s">
        <v>22</v>
      </c>
      <c r="B330" s="50"/>
      <c r="C330" s="50"/>
      <c r="D330" s="50"/>
      <c r="E330" s="34">
        <v>851</v>
      </c>
      <c r="F330" s="36" t="s">
        <v>61</v>
      </c>
      <c r="G330" s="36" t="s">
        <v>93</v>
      </c>
      <c r="H330" s="36" t="s">
        <v>242</v>
      </c>
      <c r="I330" s="36" t="s">
        <v>23</v>
      </c>
      <c r="J330" s="37">
        <v>203031.6</v>
      </c>
      <c r="K330" s="37">
        <v>203031.6</v>
      </c>
      <c r="L330" s="37">
        <v>203031.6</v>
      </c>
      <c r="M330" s="30">
        <f t="shared" si="132"/>
        <v>100</v>
      </c>
    </row>
    <row r="331" spans="1:13" s="22" customFormat="1" ht="105.75" customHeight="1" x14ac:dyDescent="0.25">
      <c r="A331" s="35" t="s">
        <v>243</v>
      </c>
      <c r="B331" s="50"/>
      <c r="C331" s="50"/>
      <c r="D331" s="50"/>
      <c r="E331" s="34">
        <v>851</v>
      </c>
      <c r="F331" s="36" t="s">
        <v>61</v>
      </c>
      <c r="G331" s="36" t="s">
        <v>93</v>
      </c>
      <c r="H331" s="36" t="s">
        <v>244</v>
      </c>
      <c r="I331" s="36"/>
      <c r="J331" s="37">
        <f t="shared" ref="J331:L332" si="168">J332</f>
        <v>10000</v>
      </c>
      <c r="K331" s="37">
        <f t="shared" si="168"/>
        <v>10000</v>
      </c>
      <c r="L331" s="37">
        <f t="shared" si="168"/>
        <v>10000</v>
      </c>
      <c r="M331" s="30">
        <f t="shared" si="132"/>
        <v>100</v>
      </c>
    </row>
    <row r="332" spans="1:13" s="22" customFormat="1" ht="60" x14ac:dyDescent="0.25">
      <c r="A332" s="39" t="s">
        <v>20</v>
      </c>
      <c r="B332" s="50"/>
      <c r="C332" s="50"/>
      <c r="D332" s="50"/>
      <c r="E332" s="34">
        <v>851</v>
      </c>
      <c r="F332" s="36" t="s">
        <v>61</v>
      </c>
      <c r="G332" s="36" t="s">
        <v>93</v>
      </c>
      <c r="H332" s="36" t="s">
        <v>244</v>
      </c>
      <c r="I332" s="36" t="s">
        <v>21</v>
      </c>
      <c r="J332" s="37">
        <f t="shared" si="168"/>
        <v>10000</v>
      </c>
      <c r="K332" s="37">
        <f t="shared" si="168"/>
        <v>10000</v>
      </c>
      <c r="L332" s="37">
        <f t="shared" si="168"/>
        <v>10000</v>
      </c>
      <c r="M332" s="30">
        <f t="shared" si="132"/>
        <v>100</v>
      </c>
    </row>
    <row r="333" spans="1:13" s="22" customFormat="1" ht="75" x14ac:dyDescent="0.25">
      <c r="A333" s="39" t="s">
        <v>22</v>
      </c>
      <c r="B333" s="50"/>
      <c r="C333" s="50"/>
      <c r="D333" s="50"/>
      <c r="E333" s="34">
        <v>851</v>
      </c>
      <c r="F333" s="36" t="s">
        <v>61</v>
      </c>
      <c r="G333" s="36" t="s">
        <v>93</v>
      </c>
      <c r="H333" s="36" t="s">
        <v>244</v>
      </c>
      <c r="I333" s="36" t="s">
        <v>23</v>
      </c>
      <c r="J333" s="37">
        <v>10000</v>
      </c>
      <c r="K333" s="37">
        <v>10000</v>
      </c>
      <c r="L333" s="37">
        <v>10000</v>
      </c>
      <c r="M333" s="30">
        <f t="shared" si="132"/>
        <v>100</v>
      </c>
    </row>
    <row r="334" spans="1:13" s="22" customFormat="1" ht="270" x14ac:dyDescent="0.25">
      <c r="A334" s="35" t="s">
        <v>245</v>
      </c>
      <c r="B334" s="50"/>
      <c r="C334" s="50"/>
      <c r="D334" s="50"/>
      <c r="E334" s="34">
        <v>851</v>
      </c>
      <c r="F334" s="36" t="s">
        <v>61</v>
      </c>
      <c r="G334" s="36" t="s">
        <v>93</v>
      </c>
      <c r="H334" s="36" t="s">
        <v>246</v>
      </c>
      <c r="I334" s="36"/>
      <c r="J334" s="37">
        <f t="shared" ref="J334:K334" si="169">J337+J335</f>
        <v>268000</v>
      </c>
      <c r="K334" s="37">
        <f t="shared" si="169"/>
        <v>268000</v>
      </c>
      <c r="L334" s="37">
        <f t="shared" ref="L334" si="170">L337+L335</f>
        <v>268000</v>
      </c>
      <c r="M334" s="30">
        <f t="shared" ref="M334:M346" si="171">L334/K334*100</f>
        <v>100</v>
      </c>
    </row>
    <row r="335" spans="1:13" s="22" customFormat="1" ht="165" x14ac:dyDescent="0.25">
      <c r="A335" s="38" t="s">
        <v>16</v>
      </c>
      <c r="B335" s="39"/>
      <c r="C335" s="39"/>
      <c r="D335" s="39"/>
      <c r="E335" s="34">
        <v>851</v>
      </c>
      <c r="F335" s="36" t="s">
        <v>61</v>
      </c>
      <c r="G335" s="36" t="s">
        <v>93</v>
      </c>
      <c r="H335" s="36" t="s">
        <v>246</v>
      </c>
      <c r="I335" s="36" t="s">
        <v>17</v>
      </c>
      <c r="J335" s="37">
        <f t="shared" ref="J335:L335" si="172">J336</f>
        <v>79800</v>
      </c>
      <c r="K335" s="37">
        <f t="shared" si="172"/>
        <v>79800</v>
      </c>
      <c r="L335" s="37">
        <f t="shared" si="172"/>
        <v>79800</v>
      </c>
      <c r="M335" s="30">
        <f t="shared" si="171"/>
        <v>100</v>
      </c>
    </row>
    <row r="336" spans="1:13" s="22" customFormat="1" ht="45" x14ac:dyDescent="0.25">
      <c r="A336" s="39" t="s">
        <v>103</v>
      </c>
      <c r="B336" s="39"/>
      <c r="C336" s="39"/>
      <c r="D336" s="39"/>
      <c r="E336" s="34">
        <v>851</v>
      </c>
      <c r="F336" s="36" t="s">
        <v>61</v>
      </c>
      <c r="G336" s="36" t="s">
        <v>93</v>
      </c>
      <c r="H336" s="36" t="s">
        <v>246</v>
      </c>
      <c r="I336" s="36" t="s">
        <v>104</v>
      </c>
      <c r="J336" s="37">
        <v>79800</v>
      </c>
      <c r="K336" s="37">
        <v>79800</v>
      </c>
      <c r="L336" s="37">
        <v>79800</v>
      </c>
      <c r="M336" s="30">
        <f t="shared" si="171"/>
        <v>100</v>
      </c>
    </row>
    <row r="337" spans="1:13" s="22" customFormat="1" ht="60" x14ac:dyDescent="0.25">
      <c r="A337" s="39" t="s">
        <v>20</v>
      </c>
      <c r="B337" s="50"/>
      <c r="C337" s="50"/>
      <c r="D337" s="50"/>
      <c r="E337" s="34">
        <v>851</v>
      </c>
      <c r="F337" s="36" t="s">
        <v>61</v>
      </c>
      <c r="G337" s="36" t="s">
        <v>93</v>
      </c>
      <c r="H337" s="36" t="s">
        <v>246</v>
      </c>
      <c r="I337" s="36" t="s">
        <v>21</v>
      </c>
      <c r="J337" s="37">
        <f t="shared" ref="J337:L337" si="173">J338</f>
        <v>188200</v>
      </c>
      <c r="K337" s="37">
        <f t="shared" si="173"/>
        <v>188200</v>
      </c>
      <c r="L337" s="37">
        <f t="shared" si="173"/>
        <v>188200</v>
      </c>
      <c r="M337" s="30">
        <f t="shared" si="171"/>
        <v>100</v>
      </c>
    </row>
    <row r="338" spans="1:13" s="22" customFormat="1" ht="75" x14ac:dyDescent="0.25">
      <c r="A338" s="39" t="s">
        <v>22</v>
      </c>
      <c r="B338" s="50"/>
      <c r="C338" s="50"/>
      <c r="D338" s="50"/>
      <c r="E338" s="34">
        <v>851</v>
      </c>
      <c r="F338" s="36" t="s">
        <v>61</v>
      </c>
      <c r="G338" s="36" t="s">
        <v>93</v>
      </c>
      <c r="H338" s="36" t="s">
        <v>246</v>
      </c>
      <c r="I338" s="36" t="s">
        <v>23</v>
      </c>
      <c r="J338" s="37">
        <v>188200</v>
      </c>
      <c r="K338" s="37">
        <v>188200</v>
      </c>
      <c r="L338" s="37">
        <v>188200</v>
      </c>
      <c r="M338" s="30">
        <f t="shared" si="171"/>
        <v>100</v>
      </c>
    </row>
    <row r="339" spans="1:13" s="22" customFormat="1" ht="71.25" x14ac:dyDescent="0.25">
      <c r="A339" s="25" t="s">
        <v>247</v>
      </c>
      <c r="B339" s="26"/>
      <c r="C339" s="26"/>
      <c r="D339" s="26"/>
      <c r="E339" s="42">
        <v>853</v>
      </c>
      <c r="F339" s="48" t="s">
        <v>248</v>
      </c>
      <c r="G339" s="48"/>
      <c r="H339" s="48"/>
      <c r="I339" s="48"/>
      <c r="J339" s="56">
        <f t="shared" ref="J339" si="174">J340+J344</f>
        <v>3228000</v>
      </c>
      <c r="K339" s="56">
        <f t="shared" ref="K339:L339" si="175">K340+K344</f>
        <v>3228000</v>
      </c>
      <c r="L339" s="56">
        <f t="shared" si="175"/>
        <v>3228000</v>
      </c>
      <c r="M339" s="30">
        <f t="shared" si="171"/>
        <v>100</v>
      </c>
    </row>
    <row r="340" spans="1:13" s="22" customFormat="1" ht="114" x14ac:dyDescent="0.25">
      <c r="A340" s="32" t="s">
        <v>249</v>
      </c>
      <c r="B340" s="33"/>
      <c r="C340" s="33"/>
      <c r="D340" s="33"/>
      <c r="E340" s="42">
        <v>853</v>
      </c>
      <c r="F340" s="51" t="s">
        <v>248</v>
      </c>
      <c r="G340" s="51" t="s">
        <v>10</v>
      </c>
      <c r="H340" s="57"/>
      <c r="I340" s="51"/>
      <c r="J340" s="58">
        <f t="shared" ref="J340:L342" si="176">J341</f>
        <v>728000</v>
      </c>
      <c r="K340" s="58">
        <f t="shared" si="176"/>
        <v>728000</v>
      </c>
      <c r="L340" s="58">
        <f t="shared" si="176"/>
        <v>728000</v>
      </c>
      <c r="M340" s="30">
        <f t="shared" si="171"/>
        <v>100</v>
      </c>
    </row>
    <row r="341" spans="1:13" s="22" customFormat="1" ht="30" x14ac:dyDescent="0.25">
      <c r="A341" s="35" t="s">
        <v>250</v>
      </c>
      <c r="B341" s="33"/>
      <c r="C341" s="33"/>
      <c r="D341" s="33"/>
      <c r="E341" s="42">
        <v>853</v>
      </c>
      <c r="F341" s="51" t="s">
        <v>248</v>
      </c>
      <c r="G341" s="51" t="s">
        <v>10</v>
      </c>
      <c r="H341" s="44" t="s">
        <v>251</v>
      </c>
      <c r="I341" s="51"/>
      <c r="J341" s="37">
        <f t="shared" si="176"/>
        <v>728000</v>
      </c>
      <c r="K341" s="37">
        <f t="shared" si="176"/>
        <v>728000</v>
      </c>
      <c r="L341" s="37">
        <f t="shared" si="176"/>
        <v>728000</v>
      </c>
      <c r="M341" s="30">
        <f t="shared" si="171"/>
        <v>100</v>
      </c>
    </row>
    <row r="342" spans="1:13" s="22" customFormat="1" ht="30" x14ac:dyDescent="0.25">
      <c r="A342" s="38" t="s">
        <v>70</v>
      </c>
      <c r="B342" s="38"/>
      <c r="C342" s="38"/>
      <c r="D342" s="38"/>
      <c r="E342" s="42">
        <v>853</v>
      </c>
      <c r="F342" s="36" t="s">
        <v>248</v>
      </c>
      <c r="G342" s="36" t="s">
        <v>10</v>
      </c>
      <c r="H342" s="44" t="s">
        <v>251</v>
      </c>
      <c r="I342" s="36" t="s">
        <v>71</v>
      </c>
      <c r="J342" s="37">
        <f t="shared" si="176"/>
        <v>728000</v>
      </c>
      <c r="K342" s="37">
        <f t="shared" si="176"/>
        <v>728000</v>
      </c>
      <c r="L342" s="37">
        <f t="shared" si="176"/>
        <v>728000</v>
      </c>
      <c r="M342" s="30">
        <f t="shared" si="171"/>
        <v>100</v>
      </c>
    </row>
    <row r="343" spans="1:13" s="22" customFormat="1" x14ac:dyDescent="0.25">
      <c r="A343" s="38" t="s">
        <v>252</v>
      </c>
      <c r="B343" s="38"/>
      <c r="C343" s="38"/>
      <c r="D343" s="38"/>
      <c r="E343" s="42">
        <v>853</v>
      </c>
      <c r="F343" s="36" t="s">
        <v>248</v>
      </c>
      <c r="G343" s="36" t="s">
        <v>10</v>
      </c>
      <c r="H343" s="44" t="s">
        <v>251</v>
      </c>
      <c r="I343" s="36" t="s">
        <v>253</v>
      </c>
      <c r="J343" s="37">
        <v>728000</v>
      </c>
      <c r="K343" s="37">
        <v>728000</v>
      </c>
      <c r="L343" s="37">
        <v>728000</v>
      </c>
      <c r="M343" s="30">
        <f t="shared" si="171"/>
        <v>100</v>
      </c>
    </row>
    <row r="344" spans="1:13" s="22" customFormat="1" x14ac:dyDescent="0.25">
      <c r="A344" s="49" t="s">
        <v>254</v>
      </c>
      <c r="B344" s="59"/>
      <c r="C344" s="59"/>
      <c r="D344" s="59"/>
      <c r="E344" s="42">
        <v>853</v>
      </c>
      <c r="F344" s="15" t="s">
        <v>248</v>
      </c>
      <c r="G344" s="15" t="s">
        <v>93</v>
      </c>
      <c r="H344" s="15"/>
      <c r="I344" s="15"/>
      <c r="J344" s="16">
        <f t="shared" ref="J344:L346" si="177">J345</f>
        <v>2500000</v>
      </c>
      <c r="K344" s="16">
        <f t="shared" si="177"/>
        <v>2500000</v>
      </c>
      <c r="L344" s="16">
        <f t="shared" si="177"/>
        <v>2500000</v>
      </c>
      <c r="M344" s="30">
        <f t="shared" si="171"/>
        <v>100</v>
      </c>
    </row>
    <row r="345" spans="1:13" s="22" customFormat="1" ht="60" x14ac:dyDescent="0.25">
      <c r="A345" s="35" t="s">
        <v>255</v>
      </c>
      <c r="B345" s="60"/>
      <c r="C345" s="60"/>
      <c r="D345" s="60"/>
      <c r="E345" s="61">
        <v>853</v>
      </c>
      <c r="F345" s="36" t="s">
        <v>248</v>
      </c>
      <c r="G345" s="36" t="s">
        <v>93</v>
      </c>
      <c r="H345" s="36" t="s">
        <v>256</v>
      </c>
      <c r="I345" s="36"/>
      <c r="J345" s="37">
        <f t="shared" si="177"/>
        <v>2500000</v>
      </c>
      <c r="K345" s="37">
        <f t="shared" si="177"/>
        <v>2500000</v>
      </c>
      <c r="L345" s="37">
        <f t="shared" si="177"/>
        <v>2500000</v>
      </c>
      <c r="M345" s="30">
        <f t="shared" si="171"/>
        <v>100</v>
      </c>
    </row>
    <row r="346" spans="1:13" s="22" customFormat="1" ht="30" x14ac:dyDescent="0.25">
      <c r="A346" s="38" t="s">
        <v>70</v>
      </c>
      <c r="B346" s="60"/>
      <c r="C346" s="60"/>
      <c r="D346" s="60"/>
      <c r="E346" s="61">
        <v>853</v>
      </c>
      <c r="F346" s="36" t="s">
        <v>248</v>
      </c>
      <c r="G346" s="36" t="s">
        <v>93</v>
      </c>
      <c r="H346" s="36" t="s">
        <v>256</v>
      </c>
      <c r="I346" s="36" t="s">
        <v>71</v>
      </c>
      <c r="J346" s="37">
        <f t="shared" si="177"/>
        <v>2500000</v>
      </c>
      <c r="K346" s="37">
        <f t="shared" si="177"/>
        <v>2500000</v>
      </c>
      <c r="L346" s="37">
        <f t="shared" si="177"/>
        <v>2500000</v>
      </c>
      <c r="M346" s="30">
        <f t="shared" si="171"/>
        <v>100</v>
      </c>
    </row>
    <row r="347" spans="1:13" s="22" customFormat="1" x14ac:dyDescent="0.25">
      <c r="A347" s="38" t="s">
        <v>257</v>
      </c>
      <c r="B347" s="60"/>
      <c r="C347" s="60"/>
      <c r="D347" s="60"/>
      <c r="E347" s="61">
        <v>853</v>
      </c>
      <c r="F347" s="36" t="s">
        <v>248</v>
      </c>
      <c r="G347" s="36" t="s">
        <v>93</v>
      </c>
      <c r="H347" s="36" t="s">
        <v>256</v>
      </c>
      <c r="I347" s="36" t="s">
        <v>253</v>
      </c>
      <c r="J347" s="37">
        <v>2500000</v>
      </c>
      <c r="K347" s="37">
        <v>2500000</v>
      </c>
      <c r="L347" s="37">
        <v>2500000</v>
      </c>
      <c r="M347" s="30">
        <f t="shared" ref="M347:M348" si="178">L347/K347*100</f>
        <v>100</v>
      </c>
    </row>
    <row r="348" spans="1:13" s="17" customFormat="1" x14ac:dyDescent="0.25">
      <c r="A348" s="13" t="s">
        <v>258</v>
      </c>
      <c r="B348" s="13"/>
      <c r="C348" s="13"/>
      <c r="D348" s="13"/>
      <c r="E348" s="14"/>
      <c r="F348" s="15"/>
      <c r="G348" s="15"/>
      <c r="H348" s="15"/>
      <c r="I348" s="15"/>
      <c r="J348" s="16">
        <f>J6+J92+J101+J116+J138+J156+J242+J276+J319+J339</f>
        <v>272638180.65999997</v>
      </c>
      <c r="K348" s="16">
        <f>K6+K92+K101+K116+K138+K156+K242+K276+K319+K339</f>
        <v>272827888.06000006</v>
      </c>
      <c r="L348" s="16">
        <f>L6+L92+L101+L116+L138+L156+L242+L276+L319+L339</f>
        <v>262854884.09999996</v>
      </c>
      <c r="M348" s="30">
        <f t="shared" si="178"/>
        <v>96.344580449265933</v>
      </c>
    </row>
    <row r="349" spans="1:13" s="22" customFormat="1" x14ac:dyDescent="0.25">
      <c r="A349" s="18"/>
      <c r="B349" s="19"/>
      <c r="C349" s="19"/>
      <c r="D349" s="19"/>
      <c r="E349" s="6"/>
      <c r="F349" s="20"/>
      <c r="G349" s="20"/>
      <c r="H349" s="20"/>
      <c r="I349" s="20"/>
      <c r="J349" s="21"/>
      <c r="K349" s="21"/>
      <c r="L349" s="21"/>
      <c r="M349" s="21"/>
    </row>
    <row r="350" spans="1:13" x14ac:dyDescent="0.25">
      <c r="E350" s="1"/>
      <c r="F350" s="1"/>
      <c r="G350" s="1"/>
    </row>
    <row r="351" spans="1:13" x14ac:dyDescent="0.25">
      <c r="E351" s="1"/>
      <c r="F351" s="1"/>
      <c r="G351" s="1"/>
    </row>
    <row r="353" spans="5:7" x14ac:dyDescent="0.25">
      <c r="E353" s="1"/>
      <c r="F353" s="1"/>
      <c r="G353" s="1"/>
    </row>
    <row r="354" spans="5:7" x14ac:dyDescent="0.25">
      <c r="E354" s="1"/>
      <c r="F354" s="1"/>
      <c r="G354" s="1"/>
    </row>
    <row r="355" spans="5:7" x14ac:dyDescent="0.25">
      <c r="E355" s="1"/>
      <c r="F355" s="1"/>
      <c r="G355" s="1"/>
    </row>
  </sheetData>
  <mergeCells count="2">
    <mergeCell ref="F2:I2"/>
    <mergeCell ref="A3:M3"/>
  </mergeCells>
  <pageMargins left="0.62992125984251968" right="0.43307086614173229" top="0.35433070866141736" bottom="0.35433070866141736" header="0.31496062992125984" footer="0.31496062992125984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2020-02-18T11:41:37Z</dcterms:modified>
</cp:coreProperties>
</file>