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еречень 2020-2022" sheetId="1" r:id="rId1"/>
    <sheet name="Прил.8" sheetId="2" state="hidden" r:id="rId2"/>
    <sheet name="Прил.9" sheetId="3" state="hidden" r:id="rId3"/>
  </sheets>
  <definedNames>
    <definedName name="_xlnm.Print_Titles" localSheetId="0">'Перечень 2020-2022'!$4:$4</definedName>
  </definedNames>
  <calcPr calcId="145621"/>
</workbook>
</file>

<file path=xl/calcChain.xml><?xml version="1.0" encoding="utf-8"?>
<calcChain xmlns="http://schemas.openxmlformats.org/spreadsheetml/2006/main">
  <c r="T8" i="1" l="1"/>
  <c r="T7" i="1" s="1"/>
  <c r="T6" i="1" s="1"/>
  <c r="T5" i="1" s="1"/>
  <c r="U8" i="1"/>
  <c r="U7" i="1" s="1"/>
  <c r="V8" i="1"/>
  <c r="V7" i="1" s="1"/>
  <c r="W8" i="1"/>
  <c r="W7" i="1" s="1"/>
  <c r="Y8" i="1"/>
  <c r="Y7" i="1" s="1"/>
  <c r="Z8" i="1"/>
  <c r="Z7" i="1" s="1"/>
  <c r="AA8" i="1"/>
  <c r="AA7" i="1" s="1"/>
  <c r="AA6" i="1" s="1"/>
  <c r="AA5" i="1" s="1"/>
  <c r="AB8" i="1"/>
  <c r="AB7" i="1" s="1"/>
  <c r="AD8" i="1"/>
  <c r="AD7" i="1" s="1"/>
  <c r="AE8" i="1"/>
  <c r="AE7" i="1" s="1"/>
  <c r="AE6" i="1" s="1"/>
  <c r="AE5" i="1" s="1"/>
  <c r="AF8" i="1"/>
  <c r="AF7" i="1" s="1"/>
  <c r="AG8" i="1"/>
  <c r="AG7" i="1" s="1"/>
  <c r="T14" i="1"/>
  <c r="U14" i="1"/>
  <c r="Y14" i="1"/>
  <c r="U15" i="1"/>
  <c r="V15" i="1"/>
  <c r="V14" i="1" s="1"/>
  <c r="W15" i="1"/>
  <c r="W14" i="1" s="1"/>
  <c r="Y15" i="1"/>
  <c r="Z15" i="1"/>
  <c r="Z14" i="1" s="1"/>
  <c r="AA15" i="1"/>
  <c r="AA14" i="1" s="1"/>
  <c r="AB15" i="1"/>
  <c r="AB14" i="1" s="1"/>
  <c r="AD15" i="1"/>
  <c r="AD14" i="1" s="1"/>
  <c r="AE15" i="1"/>
  <c r="AE14" i="1" s="1"/>
  <c r="AF15" i="1"/>
  <c r="AF14" i="1" s="1"/>
  <c r="AG15" i="1"/>
  <c r="AG14" i="1" s="1"/>
  <c r="T15" i="1"/>
  <c r="S16" i="1"/>
  <c r="S23" i="1"/>
  <c r="S22" i="1"/>
  <c r="S21" i="1"/>
  <c r="S20" i="1"/>
  <c r="S19" i="1"/>
  <c r="S18" i="1"/>
  <c r="S17" i="1"/>
  <c r="X23" i="1"/>
  <c r="X22" i="1"/>
  <c r="X21" i="1"/>
  <c r="X20" i="1"/>
  <c r="X19" i="1"/>
  <c r="X18" i="1"/>
  <c r="X17" i="1"/>
  <c r="AC18" i="1"/>
  <c r="AC19" i="1"/>
  <c r="AC20" i="1"/>
  <c r="AC21" i="1"/>
  <c r="AC22" i="1"/>
  <c r="AC23" i="1"/>
  <c r="AC17" i="1"/>
  <c r="X12" i="1"/>
  <c r="X13" i="1"/>
  <c r="S11" i="1"/>
  <c r="S9" i="1"/>
  <c r="S8" i="1" s="1"/>
  <c r="S7" i="1" s="1"/>
  <c r="S12" i="1"/>
  <c r="S13" i="1"/>
  <c r="S10" i="1"/>
  <c r="X11" i="1"/>
  <c r="X8" i="1" s="1"/>
  <c r="X7" i="1" s="1"/>
  <c r="X9" i="1"/>
  <c r="X10" i="1"/>
  <c r="AC9" i="1"/>
  <c r="AC8" i="1" s="1"/>
  <c r="AC7" i="1" s="1"/>
  <c r="AC12" i="1"/>
  <c r="AC13" i="1"/>
  <c r="AC10" i="1"/>
  <c r="AC11" i="1"/>
  <c r="X6" i="1" l="1"/>
  <c r="X5" i="1" s="1"/>
  <c r="S6" i="1"/>
  <c r="S5" i="1" s="1"/>
  <c r="AB6" i="1"/>
  <c r="AB5" i="1" s="1"/>
  <c r="W6" i="1"/>
  <c r="W5" i="1" s="1"/>
  <c r="AF6" i="1"/>
  <c r="AF5" i="1" s="1"/>
  <c r="AC15" i="1"/>
  <c r="AC14" i="1" s="1"/>
  <c r="AC6" i="1" s="1"/>
  <c r="AC5" i="1" s="1"/>
  <c r="X15" i="1"/>
  <c r="X14" i="1" s="1"/>
  <c r="S15" i="1"/>
  <c r="S14" i="1" s="1"/>
  <c r="AD6" i="1"/>
  <c r="AD5" i="1" s="1"/>
  <c r="Z6" i="1"/>
  <c r="Z5" i="1" s="1"/>
  <c r="V6" i="1"/>
  <c r="V5" i="1" s="1"/>
  <c r="AG6" i="1"/>
  <c r="AG5" i="1" s="1"/>
  <c r="Y6" i="1"/>
  <c r="Y5" i="1" s="1"/>
  <c r="U6" i="1"/>
  <c r="U5" i="1" s="1"/>
  <c r="N10" i="2" l="1"/>
  <c r="O9" i="2"/>
  <c r="O8" i="2"/>
  <c r="R8" i="1" l="1"/>
  <c r="Q8" i="1"/>
  <c r="P8" i="1"/>
  <c r="O8" i="1"/>
  <c r="R7" i="1"/>
  <c r="R6" i="1" s="1"/>
  <c r="R5" i="1" s="1"/>
  <c r="P7" i="1"/>
  <c r="P6" i="1" s="1"/>
  <c r="O7" i="1" l="1"/>
  <c r="O6" i="1" s="1"/>
  <c r="O5" i="1"/>
  <c r="P5" i="1"/>
  <c r="Q7" i="1"/>
  <c r="Q6" i="1" s="1"/>
  <c r="Q5" i="1" s="1"/>
</calcChain>
</file>

<file path=xl/sharedStrings.xml><?xml version="1.0" encoding="utf-8"?>
<sst xmlns="http://schemas.openxmlformats.org/spreadsheetml/2006/main" count="160" uniqueCount="106">
  <si>
    <t>Перечень</t>
  </si>
  <si>
    <t>Наименование</t>
  </si>
  <si>
    <t>Источник</t>
  </si>
  <si>
    <t>ГП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</si>
  <si>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</si>
  <si>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</si>
  <si>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</si>
  <si>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</si>
  <si>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</si>
  <si>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</si>
  <si>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</si>
  <si>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</si>
  <si>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</si>
  <si>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</si>
  <si>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851</t>
  </si>
  <si>
    <t>Жилищно-коммунальное хозяйство</t>
  </si>
  <si>
    <t>05</t>
  </si>
  <si>
    <t>Коммунальное хозяйство</t>
  </si>
  <si>
    <t>02</t>
  </si>
  <si>
    <t>Софинансирование объектов капитальных вложений муниципальной собственности</t>
  </si>
  <si>
    <t>км</t>
  </si>
  <si>
    <t>Газификация ул.Центральная, ул.Молодежная д.Николаевка Клетнянского района Брянской области</t>
  </si>
  <si>
    <t>S1270</t>
  </si>
  <si>
    <t>2020</t>
  </si>
  <si>
    <t>Обоснования бюджетных ассигнований на осуществление бюджетных инвестиций в объекты капитального строительства муниципальнной собственности Клетнянского района, на приобретение объектов недвижимого имущества в муниципальную собственность Клетнянского района</t>
  </si>
  <si>
    <t>№ пп</t>
  </si>
  <si>
    <t>Раздел, подраздел бюджетной классификации расходов</t>
  </si>
  <si>
    <t>Целевая статья расходов</t>
  </si>
  <si>
    <t>Вид расходов</t>
  </si>
  <si>
    <t>Наименование объекта бюджетных инвестиций</t>
  </si>
  <si>
    <t>Год начала строительства (реконструкции)</t>
  </si>
  <si>
    <t>Ожидаемая готовность объекта по состоянию на 1 января очередного финансового года, %</t>
  </si>
  <si>
    <t>Потребность в бюджетных ассигнованиях муниципального бюджета, рублей</t>
  </si>
  <si>
    <t>Софинансирование объекта за счет средств областного бюджета, рублей</t>
  </si>
  <si>
    <t>очередной финансовый год</t>
  </si>
  <si>
    <t>первый год планового периода</t>
  </si>
  <si>
    <t>второй год планового периода</t>
  </si>
  <si>
    <t>объем бюджетных обязательств, подлежащих исполнению за пределами планового периода</t>
  </si>
  <si>
    <t>всего</t>
  </si>
  <si>
    <t>в том числе на погашение кредиторской задолженности</t>
  </si>
  <si>
    <t>0502</t>
  </si>
  <si>
    <t>Утверждено на 2018 (01.11.18.)</t>
  </si>
  <si>
    <t>Федеральный бюджет</t>
  </si>
  <si>
    <t>Областной бюджет</t>
  </si>
  <si>
    <t>Местный бюджет</t>
  </si>
  <si>
    <t>2020 год</t>
  </si>
  <si>
    <t>2021 год</t>
  </si>
  <si>
    <t>Газификация н.п.Полипоновка н.п.Прыща Клетнянского района Брянской области</t>
  </si>
  <si>
    <t xml:space="preserve">Газопровод низкого давления в н.п.Николаевка Клетнянского района </t>
  </si>
  <si>
    <t>Приложение 8
к методике планирования бюджетных ассигнований
бюджета муниципального района</t>
  </si>
  <si>
    <t>51031L5670</t>
  </si>
  <si>
    <t>411</t>
  </si>
  <si>
    <t>2021</t>
  </si>
  <si>
    <t>0%</t>
  </si>
  <si>
    <t>51031S1270</t>
  </si>
  <si>
    <t>Приложение 9
к методике планирования
бюджетных ассигнований
бюджета муниципального района</t>
  </si>
  <si>
    <t>Обоснования бюджетных ассигнований по иным закупкам товаров, работ и услуг для обеспечения муниципальных нужд</t>
  </si>
  <si>
    <t>Дополнительная классификация расходов</t>
  </si>
  <si>
    <t>Объект закупки</t>
  </si>
  <si>
    <t>Количество (объем) закупаемых товаров, работ, услуг</t>
  </si>
  <si>
    <t>Объем бюджетных ассигнований, рублей</t>
  </si>
  <si>
    <t>код по ОКПД</t>
  </si>
  <si>
    <t>наименование</t>
  </si>
  <si>
    <t>очередной финансовый год (прогноз)</t>
  </si>
  <si>
    <t>первый год планового периода (прогноз)</t>
  </si>
  <si>
    <t>второй год планового периода (прогноз)</t>
  </si>
  <si>
    <t>51512R0820</t>
  </si>
  <si>
    <t>68.10.11 000</t>
  </si>
  <si>
    <t>Приобретение жилых помещений для детей сирот и детей оставшихся без попечения родителей</t>
  </si>
  <si>
    <t xml:space="preserve"> </t>
  </si>
  <si>
    <t>объектов бюджетных инвестиций муниципальной собственности на 2020-2022 годы</t>
  </si>
  <si>
    <t>Реконструкция системы водоснабжения в д.Неделька Клетнянского района Брянской области</t>
  </si>
  <si>
    <t>Реконструкция сетей водоснабжения в д. Добрая Корна Клетнянского района Брянской области</t>
  </si>
  <si>
    <t>414</t>
  </si>
  <si>
    <t>скважина/водонапорная башня</t>
  </si>
  <si>
    <t>2022 год</t>
  </si>
  <si>
    <t xml:space="preserve"> 1/1</t>
  </si>
  <si>
    <t>Внебюджетные источники</t>
  </si>
  <si>
    <t>Газопровод низкого давления в н.п.Николаевка Клетнянского района</t>
  </si>
  <si>
    <t>Газификация н.п.Романовка Клетнянского района Брянской области</t>
  </si>
  <si>
    <t>Газификация н.п. Полипоновка, н.п. Прыща Клетнянского района Брянской области</t>
  </si>
  <si>
    <t>сети км/скважина/насосная стан</t>
  </si>
  <si>
    <t>1,8</t>
  </si>
  <si>
    <t>6,500</t>
  </si>
  <si>
    <t>Другте вопросы в области жилищно-коммунального хозяйства</t>
  </si>
  <si>
    <t>52430</t>
  </si>
  <si>
    <t>Реконструкция водоснабжения в н.п.Новотроицкое Клетнянского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</si>
  <si>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</si>
  <si>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водоснабжения в н.п.Алень Клетнянского района Брянской области</t>
  </si>
  <si>
    <t>Реконструкция водоснабжения в н.п.Строительная Слобода Клетнянского района Брянской области</t>
  </si>
  <si>
    <t>Реконструкция водоснабжения в н.п.Коршево Клетнянского района Брянской области</t>
  </si>
  <si>
    <t>Реконструкция водоснабжения в н.п.Осиновка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</si>
  <si>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</si>
  <si>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Реконструкция водоснабжения в н.п.Синицкое - н.п. Мичурино Клетнянского района Брянской области</t>
  </si>
  <si>
    <t>Строительство и реконструкция (модернизация) объектов питьевого водоснабжения</t>
  </si>
  <si>
    <t>скважина/насосная станция</t>
  </si>
  <si>
    <t>сети км/скважина/насос.станция</t>
  </si>
  <si>
    <t>сети км/насосная станция</t>
  </si>
  <si>
    <t>4,7/1/1</t>
  </si>
  <si>
    <t>1/1</t>
  </si>
  <si>
    <t>2,75/1/1</t>
  </si>
  <si>
    <t>2,0/1</t>
  </si>
  <si>
    <t>5,2/1/1</t>
  </si>
  <si>
    <t>2,9/1/1</t>
  </si>
  <si>
    <t>2,5/1/1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</si>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</sst>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Segoe U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" fontId="3" fillId="0" borderId="2" xfId="0" applyNumberFormat="1" applyFont="1" applyFill="1" applyBorder="1" applyAlignment="1">
      <alignment horizontal="right" vertical="top"/>
    </xf>
    <xf numFmtId="4" fontId="5" fillId="0" borderId="2" xfId="0" applyNumberFormat="1" applyFont="1" applyFill="1" applyBorder="1" applyAlignment="1">
      <alignment horizontal="right" vertical="top"/>
    </xf>
    <xf numFmtId="4" fontId="5" fillId="0" borderId="4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49" fontId="9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5"/>
  <sheetViews>
    <sheetView tabSelected="1" workbookViewId="0">
      <pane xSplit="18" ySplit="4" topLeftCell="S5" activePane="bottomRight" state="frozen"/>
      <selection pane="topRight" activeCell="S1" sqref="S1"/>
      <selection pane="bottomLeft" activeCell="A5" sqref="A5"/>
      <selection pane="bottomRight" activeCell="X4" sqref="X4"/>
    </sheetView>
  </sheetViews>
  <sheetFormatPr defaultRowHeight="13.5" x14ac:dyDescent="0.25"/>
  <cols>
    <col min="1" max="1" width="30.85546875" style="4" customWidth="1"/>
    <col min="2" max="3" width="4.140625" style="4" hidden="1" customWidth="1"/>
    <col min="4" max="4" width="3.42578125" style="24" hidden="1" customWidth="1"/>
    <col min="5" max="5" width="3.42578125" style="4" hidden="1" customWidth="1"/>
    <col min="6" max="6" width="3.28515625" style="4" hidden="1" customWidth="1"/>
    <col min="7" max="7" width="4.140625" style="4" customWidth="1"/>
    <col min="8" max="9" width="3.7109375" style="4" customWidth="1"/>
    <col min="10" max="10" width="6.42578125" style="4" customWidth="1"/>
    <col min="11" max="11" width="4" style="4" customWidth="1"/>
    <col min="12" max="12" width="8.42578125" style="55" customWidth="1"/>
    <col min="13" max="13" width="6.7109375" style="67" customWidth="1"/>
    <col min="14" max="14" width="5.28515625" style="68" customWidth="1"/>
    <col min="15" max="15" width="13.140625" style="4" hidden="1" customWidth="1"/>
    <col min="16" max="17" width="13.28515625" style="4" hidden="1" customWidth="1"/>
    <col min="18" max="18" width="12" style="4" hidden="1" customWidth="1"/>
    <col min="19" max="19" width="13" style="4" customWidth="1"/>
    <col min="20" max="21" width="13.140625" style="4" customWidth="1"/>
    <col min="22" max="22" width="11" style="4" customWidth="1"/>
    <col min="23" max="23" width="10.42578125" style="4" customWidth="1"/>
    <col min="24" max="26" width="13.140625" style="4" customWidth="1"/>
    <col min="27" max="27" width="10.85546875" style="4" customWidth="1"/>
    <col min="28" max="28" width="6.85546875" style="4" customWidth="1"/>
    <col min="29" max="30" width="13.140625" style="4" customWidth="1"/>
    <col min="31" max="31" width="12.5703125" style="4" customWidth="1"/>
    <col min="32" max="32" width="10.7109375" style="4" customWidth="1"/>
    <col min="33" max="33" width="6.7109375" style="4" customWidth="1"/>
    <col min="34" max="247" width="9.140625" style="4"/>
    <col min="248" max="248" width="48.85546875" style="4" customWidth="1"/>
    <col min="249" max="250" width="0" style="4" hidden="1" customWidth="1"/>
    <col min="251" max="251" width="4.140625" style="4" customWidth="1"/>
    <col min="252" max="252" width="4" style="4" customWidth="1"/>
    <col min="253" max="253" width="5" style="4" customWidth="1"/>
    <col min="254" max="255" width="4.7109375" style="4" customWidth="1"/>
    <col min="256" max="256" width="7.7109375" style="4" customWidth="1"/>
    <col min="257" max="257" width="6" style="4" customWidth="1"/>
    <col min="258" max="260" width="0" style="4" hidden="1" customWidth="1"/>
    <col min="261" max="261" width="18.42578125" style="4" customWidth="1"/>
    <col min="262" max="262" width="9.140625" style="4"/>
    <col min="263" max="263" width="14" style="4" customWidth="1"/>
    <col min="264" max="503" width="9.140625" style="4"/>
    <col min="504" max="504" width="48.85546875" style="4" customWidth="1"/>
    <col min="505" max="506" width="0" style="4" hidden="1" customWidth="1"/>
    <col min="507" max="507" width="4.140625" style="4" customWidth="1"/>
    <col min="508" max="508" width="4" style="4" customWidth="1"/>
    <col min="509" max="509" width="5" style="4" customWidth="1"/>
    <col min="510" max="511" width="4.7109375" style="4" customWidth="1"/>
    <col min="512" max="512" width="7.7109375" style="4" customWidth="1"/>
    <col min="513" max="513" width="6" style="4" customWidth="1"/>
    <col min="514" max="516" width="0" style="4" hidden="1" customWidth="1"/>
    <col min="517" max="517" width="18.42578125" style="4" customWidth="1"/>
    <col min="518" max="518" width="9.140625" style="4"/>
    <col min="519" max="519" width="14" style="4" customWidth="1"/>
    <col min="520" max="759" width="9.140625" style="4"/>
    <col min="760" max="760" width="48.85546875" style="4" customWidth="1"/>
    <col min="761" max="762" width="0" style="4" hidden="1" customWidth="1"/>
    <col min="763" max="763" width="4.140625" style="4" customWidth="1"/>
    <col min="764" max="764" width="4" style="4" customWidth="1"/>
    <col min="765" max="765" width="5" style="4" customWidth="1"/>
    <col min="766" max="767" width="4.7109375" style="4" customWidth="1"/>
    <col min="768" max="768" width="7.7109375" style="4" customWidth="1"/>
    <col min="769" max="769" width="6" style="4" customWidth="1"/>
    <col min="770" max="772" width="0" style="4" hidden="1" customWidth="1"/>
    <col min="773" max="773" width="18.42578125" style="4" customWidth="1"/>
    <col min="774" max="774" width="9.140625" style="4"/>
    <col min="775" max="775" width="14" style="4" customWidth="1"/>
    <col min="776" max="1015" width="9.140625" style="4"/>
    <col min="1016" max="1016" width="48.85546875" style="4" customWidth="1"/>
    <col min="1017" max="1018" width="0" style="4" hidden="1" customWidth="1"/>
    <col min="1019" max="1019" width="4.140625" style="4" customWidth="1"/>
    <col min="1020" max="1020" width="4" style="4" customWidth="1"/>
    <col min="1021" max="1021" width="5" style="4" customWidth="1"/>
    <col min="1022" max="1023" width="4.7109375" style="4" customWidth="1"/>
    <col min="1024" max="1024" width="7.7109375" style="4" customWidth="1"/>
    <col min="1025" max="1025" width="6" style="4" customWidth="1"/>
    <col min="1026" max="1028" width="0" style="4" hidden="1" customWidth="1"/>
    <col min="1029" max="1029" width="18.42578125" style="4" customWidth="1"/>
    <col min="1030" max="1030" width="9.140625" style="4"/>
    <col min="1031" max="1031" width="14" style="4" customWidth="1"/>
    <col min="1032" max="1271" width="9.140625" style="4"/>
    <col min="1272" max="1272" width="48.85546875" style="4" customWidth="1"/>
    <col min="1273" max="1274" width="0" style="4" hidden="1" customWidth="1"/>
    <col min="1275" max="1275" width="4.140625" style="4" customWidth="1"/>
    <col min="1276" max="1276" width="4" style="4" customWidth="1"/>
    <col min="1277" max="1277" width="5" style="4" customWidth="1"/>
    <col min="1278" max="1279" width="4.7109375" style="4" customWidth="1"/>
    <col min="1280" max="1280" width="7.7109375" style="4" customWidth="1"/>
    <col min="1281" max="1281" width="6" style="4" customWidth="1"/>
    <col min="1282" max="1284" width="0" style="4" hidden="1" customWidth="1"/>
    <col min="1285" max="1285" width="18.42578125" style="4" customWidth="1"/>
    <col min="1286" max="1286" width="9.140625" style="4"/>
    <col min="1287" max="1287" width="14" style="4" customWidth="1"/>
    <col min="1288" max="1527" width="9.140625" style="4"/>
    <col min="1528" max="1528" width="48.85546875" style="4" customWidth="1"/>
    <col min="1529" max="1530" width="0" style="4" hidden="1" customWidth="1"/>
    <col min="1531" max="1531" width="4.140625" style="4" customWidth="1"/>
    <col min="1532" max="1532" width="4" style="4" customWidth="1"/>
    <col min="1533" max="1533" width="5" style="4" customWidth="1"/>
    <col min="1534" max="1535" width="4.7109375" style="4" customWidth="1"/>
    <col min="1536" max="1536" width="7.7109375" style="4" customWidth="1"/>
    <col min="1537" max="1537" width="6" style="4" customWidth="1"/>
    <col min="1538" max="1540" width="0" style="4" hidden="1" customWidth="1"/>
    <col min="1541" max="1541" width="18.42578125" style="4" customWidth="1"/>
    <col min="1542" max="1542" width="9.140625" style="4"/>
    <col min="1543" max="1543" width="14" style="4" customWidth="1"/>
    <col min="1544" max="1783" width="9.140625" style="4"/>
    <col min="1784" max="1784" width="48.85546875" style="4" customWidth="1"/>
    <col min="1785" max="1786" width="0" style="4" hidden="1" customWidth="1"/>
    <col min="1787" max="1787" width="4.140625" style="4" customWidth="1"/>
    <col min="1788" max="1788" width="4" style="4" customWidth="1"/>
    <col min="1789" max="1789" width="5" style="4" customWidth="1"/>
    <col min="1790" max="1791" width="4.7109375" style="4" customWidth="1"/>
    <col min="1792" max="1792" width="7.7109375" style="4" customWidth="1"/>
    <col min="1793" max="1793" width="6" style="4" customWidth="1"/>
    <col min="1794" max="1796" width="0" style="4" hidden="1" customWidth="1"/>
    <col min="1797" max="1797" width="18.42578125" style="4" customWidth="1"/>
    <col min="1798" max="1798" width="9.140625" style="4"/>
    <col min="1799" max="1799" width="14" style="4" customWidth="1"/>
    <col min="1800" max="2039" width="9.140625" style="4"/>
    <col min="2040" max="2040" width="48.85546875" style="4" customWidth="1"/>
    <col min="2041" max="2042" width="0" style="4" hidden="1" customWidth="1"/>
    <col min="2043" max="2043" width="4.140625" style="4" customWidth="1"/>
    <col min="2044" max="2044" width="4" style="4" customWidth="1"/>
    <col min="2045" max="2045" width="5" style="4" customWidth="1"/>
    <col min="2046" max="2047" width="4.7109375" style="4" customWidth="1"/>
    <col min="2048" max="2048" width="7.7109375" style="4" customWidth="1"/>
    <col min="2049" max="2049" width="6" style="4" customWidth="1"/>
    <col min="2050" max="2052" width="0" style="4" hidden="1" customWidth="1"/>
    <col min="2053" max="2053" width="18.42578125" style="4" customWidth="1"/>
    <col min="2054" max="2054" width="9.140625" style="4"/>
    <col min="2055" max="2055" width="14" style="4" customWidth="1"/>
    <col min="2056" max="2295" width="9.140625" style="4"/>
    <col min="2296" max="2296" width="48.85546875" style="4" customWidth="1"/>
    <col min="2297" max="2298" width="0" style="4" hidden="1" customWidth="1"/>
    <col min="2299" max="2299" width="4.140625" style="4" customWidth="1"/>
    <col min="2300" max="2300" width="4" style="4" customWidth="1"/>
    <col min="2301" max="2301" width="5" style="4" customWidth="1"/>
    <col min="2302" max="2303" width="4.7109375" style="4" customWidth="1"/>
    <col min="2304" max="2304" width="7.7109375" style="4" customWidth="1"/>
    <col min="2305" max="2305" width="6" style="4" customWidth="1"/>
    <col min="2306" max="2308" width="0" style="4" hidden="1" customWidth="1"/>
    <col min="2309" max="2309" width="18.42578125" style="4" customWidth="1"/>
    <col min="2310" max="2310" width="9.140625" style="4"/>
    <col min="2311" max="2311" width="14" style="4" customWidth="1"/>
    <col min="2312" max="2551" width="9.140625" style="4"/>
    <col min="2552" max="2552" width="48.85546875" style="4" customWidth="1"/>
    <col min="2553" max="2554" width="0" style="4" hidden="1" customWidth="1"/>
    <col min="2555" max="2555" width="4.140625" style="4" customWidth="1"/>
    <col min="2556" max="2556" width="4" style="4" customWidth="1"/>
    <col min="2557" max="2557" width="5" style="4" customWidth="1"/>
    <col min="2558" max="2559" width="4.7109375" style="4" customWidth="1"/>
    <col min="2560" max="2560" width="7.7109375" style="4" customWidth="1"/>
    <col min="2561" max="2561" width="6" style="4" customWidth="1"/>
    <col min="2562" max="2564" width="0" style="4" hidden="1" customWidth="1"/>
    <col min="2565" max="2565" width="18.42578125" style="4" customWidth="1"/>
    <col min="2566" max="2566" width="9.140625" style="4"/>
    <col min="2567" max="2567" width="14" style="4" customWidth="1"/>
    <col min="2568" max="2807" width="9.140625" style="4"/>
    <col min="2808" max="2808" width="48.85546875" style="4" customWidth="1"/>
    <col min="2809" max="2810" width="0" style="4" hidden="1" customWidth="1"/>
    <col min="2811" max="2811" width="4.140625" style="4" customWidth="1"/>
    <col min="2812" max="2812" width="4" style="4" customWidth="1"/>
    <col min="2813" max="2813" width="5" style="4" customWidth="1"/>
    <col min="2814" max="2815" width="4.7109375" style="4" customWidth="1"/>
    <col min="2816" max="2816" width="7.7109375" style="4" customWidth="1"/>
    <col min="2817" max="2817" width="6" style="4" customWidth="1"/>
    <col min="2818" max="2820" width="0" style="4" hidden="1" customWidth="1"/>
    <col min="2821" max="2821" width="18.42578125" style="4" customWidth="1"/>
    <col min="2822" max="2822" width="9.140625" style="4"/>
    <col min="2823" max="2823" width="14" style="4" customWidth="1"/>
    <col min="2824" max="3063" width="9.140625" style="4"/>
    <col min="3064" max="3064" width="48.85546875" style="4" customWidth="1"/>
    <col min="3065" max="3066" width="0" style="4" hidden="1" customWidth="1"/>
    <col min="3067" max="3067" width="4.140625" style="4" customWidth="1"/>
    <col min="3068" max="3068" width="4" style="4" customWidth="1"/>
    <col min="3069" max="3069" width="5" style="4" customWidth="1"/>
    <col min="3070" max="3071" width="4.7109375" style="4" customWidth="1"/>
    <col min="3072" max="3072" width="7.7109375" style="4" customWidth="1"/>
    <col min="3073" max="3073" width="6" style="4" customWidth="1"/>
    <col min="3074" max="3076" width="0" style="4" hidden="1" customWidth="1"/>
    <col min="3077" max="3077" width="18.42578125" style="4" customWidth="1"/>
    <col min="3078" max="3078" width="9.140625" style="4"/>
    <col min="3079" max="3079" width="14" style="4" customWidth="1"/>
    <col min="3080" max="3319" width="9.140625" style="4"/>
    <col min="3320" max="3320" width="48.85546875" style="4" customWidth="1"/>
    <col min="3321" max="3322" width="0" style="4" hidden="1" customWidth="1"/>
    <col min="3323" max="3323" width="4.140625" style="4" customWidth="1"/>
    <col min="3324" max="3324" width="4" style="4" customWidth="1"/>
    <col min="3325" max="3325" width="5" style="4" customWidth="1"/>
    <col min="3326" max="3327" width="4.7109375" style="4" customWidth="1"/>
    <col min="3328" max="3328" width="7.7109375" style="4" customWidth="1"/>
    <col min="3329" max="3329" width="6" style="4" customWidth="1"/>
    <col min="3330" max="3332" width="0" style="4" hidden="1" customWidth="1"/>
    <col min="3333" max="3333" width="18.42578125" style="4" customWidth="1"/>
    <col min="3334" max="3334" width="9.140625" style="4"/>
    <col min="3335" max="3335" width="14" style="4" customWidth="1"/>
    <col min="3336" max="3575" width="9.140625" style="4"/>
    <col min="3576" max="3576" width="48.85546875" style="4" customWidth="1"/>
    <col min="3577" max="3578" width="0" style="4" hidden="1" customWidth="1"/>
    <col min="3579" max="3579" width="4.140625" style="4" customWidth="1"/>
    <col min="3580" max="3580" width="4" style="4" customWidth="1"/>
    <col min="3581" max="3581" width="5" style="4" customWidth="1"/>
    <col min="3582" max="3583" width="4.7109375" style="4" customWidth="1"/>
    <col min="3584" max="3584" width="7.7109375" style="4" customWidth="1"/>
    <col min="3585" max="3585" width="6" style="4" customWidth="1"/>
    <col min="3586" max="3588" width="0" style="4" hidden="1" customWidth="1"/>
    <col min="3589" max="3589" width="18.42578125" style="4" customWidth="1"/>
    <col min="3590" max="3590" width="9.140625" style="4"/>
    <col min="3591" max="3591" width="14" style="4" customWidth="1"/>
    <col min="3592" max="3831" width="9.140625" style="4"/>
    <col min="3832" max="3832" width="48.85546875" style="4" customWidth="1"/>
    <col min="3833" max="3834" width="0" style="4" hidden="1" customWidth="1"/>
    <col min="3835" max="3835" width="4.140625" style="4" customWidth="1"/>
    <col min="3836" max="3836" width="4" style="4" customWidth="1"/>
    <col min="3837" max="3837" width="5" style="4" customWidth="1"/>
    <col min="3838" max="3839" width="4.7109375" style="4" customWidth="1"/>
    <col min="3840" max="3840" width="7.7109375" style="4" customWidth="1"/>
    <col min="3841" max="3841" width="6" style="4" customWidth="1"/>
    <col min="3842" max="3844" width="0" style="4" hidden="1" customWidth="1"/>
    <col min="3845" max="3845" width="18.42578125" style="4" customWidth="1"/>
    <col min="3846" max="3846" width="9.140625" style="4"/>
    <col min="3847" max="3847" width="14" style="4" customWidth="1"/>
    <col min="3848" max="4087" width="9.140625" style="4"/>
    <col min="4088" max="4088" width="48.85546875" style="4" customWidth="1"/>
    <col min="4089" max="4090" width="0" style="4" hidden="1" customWidth="1"/>
    <col min="4091" max="4091" width="4.140625" style="4" customWidth="1"/>
    <col min="4092" max="4092" width="4" style="4" customWidth="1"/>
    <col min="4093" max="4093" width="5" style="4" customWidth="1"/>
    <col min="4094" max="4095" width="4.7109375" style="4" customWidth="1"/>
    <col min="4096" max="4096" width="7.7109375" style="4" customWidth="1"/>
    <col min="4097" max="4097" width="6" style="4" customWidth="1"/>
    <col min="4098" max="4100" width="0" style="4" hidden="1" customWidth="1"/>
    <col min="4101" max="4101" width="18.42578125" style="4" customWidth="1"/>
    <col min="4102" max="4102" width="9.140625" style="4"/>
    <col min="4103" max="4103" width="14" style="4" customWidth="1"/>
    <col min="4104" max="4343" width="9.140625" style="4"/>
    <col min="4344" max="4344" width="48.85546875" style="4" customWidth="1"/>
    <col min="4345" max="4346" width="0" style="4" hidden="1" customWidth="1"/>
    <col min="4347" max="4347" width="4.140625" style="4" customWidth="1"/>
    <col min="4348" max="4348" width="4" style="4" customWidth="1"/>
    <col min="4349" max="4349" width="5" style="4" customWidth="1"/>
    <col min="4350" max="4351" width="4.7109375" style="4" customWidth="1"/>
    <col min="4352" max="4352" width="7.7109375" style="4" customWidth="1"/>
    <col min="4353" max="4353" width="6" style="4" customWidth="1"/>
    <col min="4354" max="4356" width="0" style="4" hidden="1" customWidth="1"/>
    <col min="4357" max="4357" width="18.42578125" style="4" customWidth="1"/>
    <col min="4358" max="4358" width="9.140625" style="4"/>
    <col min="4359" max="4359" width="14" style="4" customWidth="1"/>
    <col min="4360" max="4599" width="9.140625" style="4"/>
    <col min="4600" max="4600" width="48.85546875" style="4" customWidth="1"/>
    <col min="4601" max="4602" width="0" style="4" hidden="1" customWidth="1"/>
    <col min="4603" max="4603" width="4.140625" style="4" customWidth="1"/>
    <col min="4604" max="4604" width="4" style="4" customWidth="1"/>
    <col min="4605" max="4605" width="5" style="4" customWidth="1"/>
    <col min="4606" max="4607" width="4.7109375" style="4" customWidth="1"/>
    <col min="4608" max="4608" width="7.7109375" style="4" customWidth="1"/>
    <col min="4609" max="4609" width="6" style="4" customWidth="1"/>
    <col min="4610" max="4612" width="0" style="4" hidden="1" customWidth="1"/>
    <col min="4613" max="4613" width="18.42578125" style="4" customWidth="1"/>
    <col min="4614" max="4614" width="9.140625" style="4"/>
    <col min="4615" max="4615" width="14" style="4" customWidth="1"/>
    <col min="4616" max="4855" width="9.140625" style="4"/>
    <col min="4856" max="4856" width="48.85546875" style="4" customWidth="1"/>
    <col min="4857" max="4858" width="0" style="4" hidden="1" customWidth="1"/>
    <col min="4859" max="4859" width="4.140625" style="4" customWidth="1"/>
    <col min="4860" max="4860" width="4" style="4" customWidth="1"/>
    <col min="4861" max="4861" width="5" style="4" customWidth="1"/>
    <col min="4862" max="4863" width="4.7109375" style="4" customWidth="1"/>
    <col min="4864" max="4864" width="7.7109375" style="4" customWidth="1"/>
    <col min="4865" max="4865" width="6" style="4" customWidth="1"/>
    <col min="4866" max="4868" width="0" style="4" hidden="1" customWidth="1"/>
    <col min="4869" max="4869" width="18.42578125" style="4" customWidth="1"/>
    <col min="4870" max="4870" width="9.140625" style="4"/>
    <col min="4871" max="4871" width="14" style="4" customWidth="1"/>
    <col min="4872" max="5111" width="9.140625" style="4"/>
    <col min="5112" max="5112" width="48.85546875" style="4" customWidth="1"/>
    <col min="5113" max="5114" width="0" style="4" hidden="1" customWidth="1"/>
    <col min="5115" max="5115" width="4.140625" style="4" customWidth="1"/>
    <col min="5116" max="5116" width="4" style="4" customWidth="1"/>
    <col min="5117" max="5117" width="5" style="4" customWidth="1"/>
    <col min="5118" max="5119" width="4.7109375" style="4" customWidth="1"/>
    <col min="5120" max="5120" width="7.7109375" style="4" customWidth="1"/>
    <col min="5121" max="5121" width="6" style="4" customWidth="1"/>
    <col min="5122" max="5124" width="0" style="4" hidden="1" customWidth="1"/>
    <col min="5125" max="5125" width="18.42578125" style="4" customWidth="1"/>
    <col min="5126" max="5126" width="9.140625" style="4"/>
    <col min="5127" max="5127" width="14" style="4" customWidth="1"/>
    <col min="5128" max="5367" width="9.140625" style="4"/>
    <col min="5368" max="5368" width="48.85546875" style="4" customWidth="1"/>
    <col min="5369" max="5370" width="0" style="4" hidden="1" customWidth="1"/>
    <col min="5371" max="5371" width="4.140625" style="4" customWidth="1"/>
    <col min="5372" max="5372" width="4" style="4" customWidth="1"/>
    <col min="5373" max="5373" width="5" style="4" customWidth="1"/>
    <col min="5374" max="5375" width="4.7109375" style="4" customWidth="1"/>
    <col min="5376" max="5376" width="7.7109375" style="4" customWidth="1"/>
    <col min="5377" max="5377" width="6" style="4" customWidth="1"/>
    <col min="5378" max="5380" width="0" style="4" hidden="1" customWidth="1"/>
    <col min="5381" max="5381" width="18.42578125" style="4" customWidth="1"/>
    <col min="5382" max="5382" width="9.140625" style="4"/>
    <col min="5383" max="5383" width="14" style="4" customWidth="1"/>
    <col min="5384" max="5623" width="9.140625" style="4"/>
    <col min="5624" max="5624" width="48.85546875" style="4" customWidth="1"/>
    <col min="5625" max="5626" width="0" style="4" hidden="1" customWidth="1"/>
    <col min="5627" max="5627" width="4.140625" style="4" customWidth="1"/>
    <col min="5628" max="5628" width="4" style="4" customWidth="1"/>
    <col min="5629" max="5629" width="5" style="4" customWidth="1"/>
    <col min="5630" max="5631" width="4.7109375" style="4" customWidth="1"/>
    <col min="5632" max="5632" width="7.7109375" style="4" customWidth="1"/>
    <col min="5633" max="5633" width="6" style="4" customWidth="1"/>
    <col min="5634" max="5636" width="0" style="4" hidden="1" customWidth="1"/>
    <col min="5637" max="5637" width="18.42578125" style="4" customWidth="1"/>
    <col min="5638" max="5638" width="9.140625" style="4"/>
    <col min="5639" max="5639" width="14" style="4" customWidth="1"/>
    <col min="5640" max="5879" width="9.140625" style="4"/>
    <col min="5880" max="5880" width="48.85546875" style="4" customWidth="1"/>
    <col min="5881" max="5882" width="0" style="4" hidden="1" customWidth="1"/>
    <col min="5883" max="5883" width="4.140625" style="4" customWidth="1"/>
    <col min="5884" max="5884" width="4" style="4" customWidth="1"/>
    <col min="5885" max="5885" width="5" style="4" customWidth="1"/>
    <col min="5886" max="5887" width="4.7109375" style="4" customWidth="1"/>
    <col min="5888" max="5888" width="7.7109375" style="4" customWidth="1"/>
    <col min="5889" max="5889" width="6" style="4" customWidth="1"/>
    <col min="5890" max="5892" width="0" style="4" hidden="1" customWidth="1"/>
    <col min="5893" max="5893" width="18.42578125" style="4" customWidth="1"/>
    <col min="5894" max="5894" width="9.140625" style="4"/>
    <col min="5895" max="5895" width="14" style="4" customWidth="1"/>
    <col min="5896" max="6135" width="9.140625" style="4"/>
    <col min="6136" max="6136" width="48.85546875" style="4" customWidth="1"/>
    <col min="6137" max="6138" width="0" style="4" hidden="1" customWidth="1"/>
    <col min="6139" max="6139" width="4.140625" style="4" customWidth="1"/>
    <col min="6140" max="6140" width="4" style="4" customWidth="1"/>
    <col min="6141" max="6141" width="5" style="4" customWidth="1"/>
    <col min="6142" max="6143" width="4.7109375" style="4" customWidth="1"/>
    <col min="6144" max="6144" width="7.7109375" style="4" customWidth="1"/>
    <col min="6145" max="6145" width="6" style="4" customWidth="1"/>
    <col min="6146" max="6148" width="0" style="4" hidden="1" customWidth="1"/>
    <col min="6149" max="6149" width="18.42578125" style="4" customWidth="1"/>
    <col min="6150" max="6150" width="9.140625" style="4"/>
    <col min="6151" max="6151" width="14" style="4" customWidth="1"/>
    <col min="6152" max="6391" width="9.140625" style="4"/>
    <col min="6392" max="6392" width="48.85546875" style="4" customWidth="1"/>
    <col min="6393" max="6394" width="0" style="4" hidden="1" customWidth="1"/>
    <col min="6395" max="6395" width="4.140625" style="4" customWidth="1"/>
    <col min="6396" max="6396" width="4" style="4" customWidth="1"/>
    <col min="6397" max="6397" width="5" style="4" customWidth="1"/>
    <col min="6398" max="6399" width="4.7109375" style="4" customWidth="1"/>
    <col min="6400" max="6400" width="7.7109375" style="4" customWidth="1"/>
    <col min="6401" max="6401" width="6" style="4" customWidth="1"/>
    <col min="6402" max="6404" width="0" style="4" hidden="1" customWidth="1"/>
    <col min="6405" max="6405" width="18.42578125" style="4" customWidth="1"/>
    <col min="6406" max="6406" width="9.140625" style="4"/>
    <col min="6407" max="6407" width="14" style="4" customWidth="1"/>
    <col min="6408" max="6647" width="9.140625" style="4"/>
    <col min="6648" max="6648" width="48.85546875" style="4" customWidth="1"/>
    <col min="6649" max="6650" width="0" style="4" hidden="1" customWidth="1"/>
    <col min="6651" max="6651" width="4.140625" style="4" customWidth="1"/>
    <col min="6652" max="6652" width="4" style="4" customWidth="1"/>
    <col min="6653" max="6653" width="5" style="4" customWidth="1"/>
    <col min="6654" max="6655" width="4.7109375" style="4" customWidth="1"/>
    <col min="6656" max="6656" width="7.7109375" style="4" customWidth="1"/>
    <col min="6657" max="6657" width="6" style="4" customWidth="1"/>
    <col min="6658" max="6660" width="0" style="4" hidden="1" customWidth="1"/>
    <col min="6661" max="6661" width="18.42578125" style="4" customWidth="1"/>
    <col min="6662" max="6662" width="9.140625" style="4"/>
    <col min="6663" max="6663" width="14" style="4" customWidth="1"/>
    <col min="6664" max="6903" width="9.140625" style="4"/>
    <col min="6904" max="6904" width="48.85546875" style="4" customWidth="1"/>
    <col min="6905" max="6906" width="0" style="4" hidden="1" customWidth="1"/>
    <col min="6907" max="6907" width="4.140625" style="4" customWidth="1"/>
    <col min="6908" max="6908" width="4" style="4" customWidth="1"/>
    <col min="6909" max="6909" width="5" style="4" customWidth="1"/>
    <col min="6910" max="6911" width="4.7109375" style="4" customWidth="1"/>
    <col min="6912" max="6912" width="7.7109375" style="4" customWidth="1"/>
    <col min="6913" max="6913" width="6" style="4" customWidth="1"/>
    <col min="6914" max="6916" width="0" style="4" hidden="1" customWidth="1"/>
    <col min="6917" max="6917" width="18.42578125" style="4" customWidth="1"/>
    <col min="6918" max="6918" width="9.140625" style="4"/>
    <col min="6919" max="6919" width="14" style="4" customWidth="1"/>
    <col min="6920" max="7159" width="9.140625" style="4"/>
    <col min="7160" max="7160" width="48.85546875" style="4" customWidth="1"/>
    <col min="7161" max="7162" width="0" style="4" hidden="1" customWidth="1"/>
    <col min="7163" max="7163" width="4.140625" style="4" customWidth="1"/>
    <col min="7164" max="7164" width="4" style="4" customWidth="1"/>
    <col min="7165" max="7165" width="5" style="4" customWidth="1"/>
    <col min="7166" max="7167" width="4.7109375" style="4" customWidth="1"/>
    <col min="7168" max="7168" width="7.7109375" style="4" customWidth="1"/>
    <col min="7169" max="7169" width="6" style="4" customWidth="1"/>
    <col min="7170" max="7172" width="0" style="4" hidden="1" customWidth="1"/>
    <col min="7173" max="7173" width="18.42578125" style="4" customWidth="1"/>
    <col min="7174" max="7174" width="9.140625" style="4"/>
    <col min="7175" max="7175" width="14" style="4" customWidth="1"/>
    <col min="7176" max="7415" width="9.140625" style="4"/>
    <col min="7416" max="7416" width="48.85546875" style="4" customWidth="1"/>
    <col min="7417" max="7418" width="0" style="4" hidden="1" customWidth="1"/>
    <col min="7419" max="7419" width="4.140625" style="4" customWidth="1"/>
    <col min="7420" max="7420" width="4" style="4" customWidth="1"/>
    <col min="7421" max="7421" width="5" style="4" customWidth="1"/>
    <col min="7422" max="7423" width="4.7109375" style="4" customWidth="1"/>
    <col min="7424" max="7424" width="7.7109375" style="4" customWidth="1"/>
    <col min="7425" max="7425" width="6" style="4" customWidth="1"/>
    <col min="7426" max="7428" width="0" style="4" hidden="1" customWidth="1"/>
    <col min="7429" max="7429" width="18.42578125" style="4" customWidth="1"/>
    <col min="7430" max="7430" width="9.140625" style="4"/>
    <col min="7431" max="7431" width="14" style="4" customWidth="1"/>
    <col min="7432" max="7671" width="9.140625" style="4"/>
    <col min="7672" max="7672" width="48.85546875" style="4" customWidth="1"/>
    <col min="7673" max="7674" width="0" style="4" hidden="1" customWidth="1"/>
    <col min="7675" max="7675" width="4.140625" style="4" customWidth="1"/>
    <col min="7676" max="7676" width="4" style="4" customWidth="1"/>
    <col min="7677" max="7677" width="5" style="4" customWidth="1"/>
    <col min="7678" max="7679" width="4.7109375" style="4" customWidth="1"/>
    <col min="7680" max="7680" width="7.7109375" style="4" customWidth="1"/>
    <col min="7681" max="7681" width="6" style="4" customWidth="1"/>
    <col min="7682" max="7684" width="0" style="4" hidden="1" customWidth="1"/>
    <col min="7685" max="7685" width="18.42578125" style="4" customWidth="1"/>
    <col min="7686" max="7686" width="9.140625" style="4"/>
    <col min="7687" max="7687" width="14" style="4" customWidth="1"/>
    <col min="7688" max="7927" width="9.140625" style="4"/>
    <col min="7928" max="7928" width="48.85546875" style="4" customWidth="1"/>
    <col min="7929" max="7930" width="0" style="4" hidden="1" customWidth="1"/>
    <col min="7931" max="7931" width="4.140625" style="4" customWidth="1"/>
    <col min="7932" max="7932" width="4" style="4" customWidth="1"/>
    <col min="7933" max="7933" width="5" style="4" customWidth="1"/>
    <col min="7934" max="7935" width="4.7109375" style="4" customWidth="1"/>
    <col min="7936" max="7936" width="7.7109375" style="4" customWidth="1"/>
    <col min="7937" max="7937" width="6" style="4" customWidth="1"/>
    <col min="7938" max="7940" width="0" style="4" hidden="1" customWidth="1"/>
    <col min="7941" max="7941" width="18.42578125" style="4" customWidth="1"/>
    <col min="7942" max="7942" width="9.140625" style="4"/>
    <col min="7943" max="7943" width="14" style="4" customWidth="1"/>
    <col min="7944" max="8183" width="9.140625" style="4"/>
    <col min="8184" max="8184" width="48.85546875" style="4" customWidth="1"/>
    <col min="8185" max="8186" width="0" style="4" hidden="1" customWidth="1"/>
    <col min="8187" max="8187" width="4.140625" style="4" customWidth="1"/>
    <col min="8188" max="8188" width="4" style="4" customWidth="1"/>
    <col min="8189" max="8189" width="5" style="4" customWidth="1"/>
    <col min="8190" max="8191" width="4.7109375" style="4" customWidth="1"/>
    <col min="8192" max="8192" width="7.7109375" style="4" customWidth="1"/>
    <col min="8193" max="8193" width="6" style="4" customWidth="1"/>
    <col min="8194" max="8196" width="0" style="4" hidden="1" customWidth="1"/>
    <col min="8197" max="8197" width="18.42578125" style="4" customWidth="1"/>
    <col min="8198" max="8198" width="9.140625" style="4"/>
    <col min="8199" max="8199" width="14" style="4" customWidth="1"/>
    <col min="8200" max="8439" width="9.140625" style="4"/>
    <col min="8440" max="8440" width="48.85546875" style="4" customWidth="1"/>
    <col min="8441" max="8442" width="0" style="4" hidden="1" customWidth="1"/>
    <col min="8443" max="8443" width="4.140625" style="4" customWidth="1"/>
    <col min="8444" max="8444" width="4" style="4" customWidth="1"/>
    <col min="8445" max="8445" width="5" style="4" customWidth="1"/>
    <col min="8446" max="8447" width="4.7109375" style="4" customWidth="1"/>
    <col min="8448" max="8448" width="7.7109375" style="4" customWidth="1"/>
    <col min="8449" max="8449" width="6" style="4" customWidth="1"/>
    <col min="8450" max="8452" width="0" style="4" hidden="1" customWidth="1"/>
    <col min="8453" max="8453" width="18.42578125" style="4" customWidth="1"/>
    <col min="8454" max="8454" width="9.140625" style="4"/>
    <col min="8455" max="8455" width="14" style="4" customWidth="1"/>
    <col min="8456" max="8695" width="9.140625" style="4"/>
    <col min="8696" max="8696" width="48.85546875" style="4" customWidth="1"/>
    <col min="8697" max="8698" width="0" style="4" hidden="1" customWidth="1"/>
    <col min="8699" max="8699" width="4.140625" style="4" customWidth="1"/>
    <col min="8700" max="8700" width="4" style="4" customWidth="1"/>
    <col min="8701" max="8701" width="5" style="4" customWidth="1"/>
    <col min="8702" max="8703" width="4.7109375" style="4" customWidth="1"/>
    <col min="8704" max="8704" width="7.7109375" style="4" customWidth="1"/>
    <col min="8705" max="8705" width="6" style="4" customWidth="1"/>
    <col min="8706" max="8708" width="0" style="4" hidden="1" customWidth="1"/>
    <col min="8709" max="8709" width="18.42578125" style="4" customWidth="1"/>
    <col min="8710" max="8710" width="9.140625" style="4"/>
    <col min="8711" max="8711" width="14" style="4" customWidth="1"/>
    <col min="8712" max="8951" width="9.140625" style="4"/>
    <col min="8952" max="8952" width="48.85546875" style="4" customWidth="1"/>
    <col min="8953" max="8954" width="0" style="4" hidden="1" customWidth="1"/>
    <col min="8955" max="8955" width="4.140625" style="4" customWidth="1"/>
    <col min="8956" max="8956" width="4" style="4" customWidth="1"/>
    <col min="8957" max="8957" width="5" style="4" customWidth="1"/>
    <col min="8958" max="8959" width="4.7109375" style="4" customWidth="1"/>
    <col min="8960" max="8960" width="7.7109375" style="4" customWidth="1"/>
    <col min="8961" max="8961" width="6" style="4" customWidth="1"/>
    <col min="8962" max="8964" width="0" style="4" hidden="1" customWidth="1"/>
    <col min="8965" max="8965" width="18.42578125" style="4" customWidth="1"/>
    <col min="8966" max="8966" width="9.140625" style="4"/>
    <col min="8967" max="8967" width="14" style="4" customWidth="1"/>
    <col min="8968" max="9207" width="9.140625" style="4"/>
    <col min="9208" max="9208" width="48.85546875" style="4" customWidth="1"/>
    <col min="9209" max="9210" width="0" style="4" hidden="1" customWidth="1"/>
    <col min="9211" max="9211" width="4.140625" style="4" customWidth="1"/>
    <col min="9212" max="9212" width="4" style="4" customWidth="1"/>
    <col min="9213" max="9213" width="5" style="4" customWidth="1"/>
    <col min="9214" max="9215" width="4.7109375" style="4" customWidth="1"/>
    <col min="9216" max="9216" width="7.7109375" style="4" customWidth="1"/>
    <col min="9217" max="9217" width="6" style="4" customWidth="1"/>
    <col min="9218" max="9220" width="0" style="4" hidden="1" customWidth="1"/>
    <col min="9221" max="9221" width="18.42578125" style="4" customWidth="1"/>
    <col min="9222" max="9222" width="9.140625" style="4"/>
    <col min="9223" max="9223" width="14" style="4" customWidth="1"/>
    <col min="9224" max="9463" width="9.140625" style="4"/>
    <col min="9464" max="9464" width="48.85546875" style="4" customWidth="1"/>
    <col min="9465" max="9466" width="0" style="4" hidden="1" customWidth="1"/>
    <col min="9467" max="9467" width="4.140625" style="4" customWidth="1"/>
    <col min="9468" max="9468" width="4" style="4" customWidth="1"/>
    <col min="9469" max="9469" width="5" style="4" customWidth="1"/>
    <col min="9470" max="9471" width="4.7109375" style="4" customWidth="1"/>
    <col min="9472" max="9472" width="7.7109375" style="4" customWidth="1"/>
    <col min="9473" max="9473" width="6" style="4" customWidth="1"/>
    <col min="9474" max="9476" width="0" style="4" hidden="1" customWidth="1"/>
    <col min="9477" max="9477" width="18.42578125" style="4" customWidth="1"/>
    <col min="9478" max="9478" width="9.140625" style="4"/>
    <col min="9479" max="9479" width="14" style="4" customWidth="1"/>
    <col min="9480" max="9719" width="9.140625" style="4"/>
    <col min="9720" max="9720" width="48.85546875" style="4" customWidth="1"/>
    <col min="9721" max="9722" width="0" style="4" hidden="1" customWidth="1"/>
    <col min="9723" max="9723" width="4.140625" style="4" customWidth="1"/>
    <col min="9724" max="9724" width="4" style="4" customWidth="1"/>
    <col min="9725" max="9725" width="5" style="4" customWidth="1"/>
    <col min="9726" max="9727" width="4.7109375" style="4" customWidth="1"/>
    <col min="9728" max="9728" width="7.7109375" style="4" customWidth="1"/>
    <col min="9729" max="9729" width="6" style="4" customWidth="1"/>
    <col min="9730" max="9732" width="0" style="4" hidden="1" customWidth="1"/>
    <col min="9733" max="9733" width="18.42578125" style="4" customWidth="1"/>
    <col min="9734" max="9734" width="9.140625" style="4"/>
    <col min="9735" max="9735" width="14" style="4" customWidth="1"/>
    <col min="9736" max="9975" width="9.140625" style="4"/>
    <col min="9976" max="9976" width="48.85546875" style="4" customWidth="1"/>
    <col min="9977" max="9978" width="0" style="4" hidden="1" customWidth="1"/>
    <col min="9979" max="9979" width="4.140625" style="4" customWidth="1"/>
    <col min="9980" max="9980" width="4" style="4" customWidth="1"/>
    <col min="9981" max="9981" width="5" style="4" customWidth="1"/>
    <col min="9982" max="9983" width="4.7109375" style="4" customWidth="1"/>
    <col min="9984" max="9984" width="7.7109375" style="4" customWidth="1"/>
    <col min="9985" max="9985" width="6" style="4" customWidth="1"/>
    <col min="9986" max="9988" width="0" style="4" hidden="1" customWidth="1"/>
    <col min="9989" max="9989" width="18.42578125" style="4" customWidth="1"/>
    <col min="9990" max="9990" width="9.140625" style="4"/>
    <col min="9991" max="9991" width="14" style="4" customWidth="1"/>
    <col min="9992" max="10231" width="9.140625" style="4"/>
    <col min="10232" max="10232" width="48.85546875" style="4" customWidth="1"/>
    <col min="10233" max="10234" width="0" style="4" hidden="1" customWidth="1"/>
    <col min="10235" max="10235" width="4.140625" style="4" customWidth="1"/>
    <col min="10236" max="10236" width="4" style="4" customWidth="1"/>
    <col min="10237" max="10237" width="5" style="4" customWidth="1"/>
    <col min="10238" max="10239" width="4.7109375" style="4" customWidth="1"/>
    <col min="10240" max="10240" width="7.7109375" style="4" customWidth="1"/>
    <col min="10241" max="10241" width="6" style="4" customWidth="1"/>
    <col min="10242" max="10244" width="0" style="4" hidden="1" customWidth="1"/>
    <col min="10245" max="10245" width="18.42578125" style="4" customWidth="1"/>
    <col min="10246" max="10246" width="9.140625" style="4"/>
    <col min="10247" max="10247" width="14" style="4" customWidth="1"/>
    <col min="10248" max="10487" width="9.140625" style="4"/>
    <col min="10488" max="10488" width="48.85546875" style="4" customWidth="1"/>
    <col min="10489" max="10490" width="0" style="4" hidden="1" customWidth="1"/>
    <col min="10491" max="10491" width="4.140625" style="4" customWidth="1"/>
    <col min="10492" max="10492" width="4" style="4" customWidth="1"/>
    <col min="10493" max="10493" width="5" style="4" customWidth="1"/>
    <col min="10494" max="10495" width="4.7109375" style="4" customWidth="1"/>
    <col min="10496" max="10496" width="7.7109375" style="4" customWidth="1"/>
    <col min="10497" max="10497" width="6" style="4" customWidth="1"/>
    <col min="10498" max="10500" width="0" style="4" hidden="1" customWidth="1"/>
    <col min="10501" max="10501" width="18.42578125" style="4" customWidth="1"/>
    <col min="10502" max="10502" width="9.140625" style="4"/>
    <col min="10503" max="10503" width="14" style="4" customWidth="1"/>
    <col min="10504" max="10743" width="9.140625" style="4"/>
    <col min="10744" max="10744" width="48.85546875" style="4" customWidth="1"/>
    <col min="10745" max="10746" width="0" style="4" hidden="1" customWidth="1"/>
    <col min="10747" max="10747" width="4.140625" style="4" customWidth="1"/>
    <col min="10748" max="10748" width="4" style="4" customWidth="1"/>
    <col min="10749" max="10749" width="5" style="4" customWidth="1"/>
    <col min="10750" max="10751" width="4.7109375" style="4" customWidth="1"/>
    <col min="10752" max="10752" width="7.7109375" style="4" customWidth="1"/>
    <col min="10753" max="10753" width="6" style="4" customWidth="1"/>
    <col min="10754" max="10756" width="0" style="4" hidden="1" customWidth="1"/>
    <col min="10757" max="10757" width="18.42578125" style="4" customWidth="1"/>
    <col min="10758" max="10758" width="9.140625" style="4"/>
    <col min="10759" max="10759" width="14" style="4" customWidth="1"/>
    <col min="10760" max="10999" width="9.140625" style="4"/>
    <col min="11000" max="11000" width="48.85546875" style="4" customWidth="1"/>
    <col min="11001" max="11002" width="0" style="4" hidden="1" customWidth="1"/>
    <col min="11003" max="11003" width="4.140625" style="4" customWidth="1"/>
    <col min="11004" max="11004" width="4" style="4" customWidth="1"/>
    <col min="11005" max="11005" width="5" style="4" customWidth="1"/>
    <col min="11006" max="11007" width="4.7109375" style="4" customWidth="1"/>
    <col min="11008" max="11008" width="7.7109375" style="4" customWidth="1"/>
    <col min="11009" max="11009" width="6" style="4" customWidth="1"/>
    <col min="11010" max="11012" width="0" style="4" hidden="1" customWidth="1"/>
    <col min="11013" max="11013" width="18.42578125" style="4" customWidth="1"/>
    <col min="11014" max="11014" width="9.140625" style="4"/>
    <col min="11015" max="11015" width="14" style="4" customWidth="1"/>
    <col min="11016" max="11255" width="9.140625" style="4"/>
    <col min="11256" max="11256" width="48.85546875" style="4" customWidth="1"/>
    <col min="11257" max="11258" width="0" style="4" hidden="1" customWidth="1"/>
    <col min="11259" max="11259" width="4.140625" style="4" customWidth="1"/>
    <col min="11260" max="11260" width="4" style="4" customWidth="1"/>
    <col min="11261" max="11261" width="5" style="4" customWidth="1"/>
    <col min="11262" max="11263" width="4.7109375" style="4" customWidth="1"/>
    <col min="11264" max="11264" width="7.7109375" style="4" customWidth="1"/>
    <col min="11265" max="11265" width="6" style="4" customWidth="1"/>
    <col min="11266" max="11268" width="0" style="4" hidden="1" customWidth="1"/>
    <col min="11269" max="11269" width="18.42578125" style="4" customWidth="1"/>
    <col min="11270" max="11270" width="9.140625" style="4"/>
    <col min="11271" max="11271" width="14" style="4" customWidth="1"/>
    <col min="11272" max="11511" width="9.140625" style="4"/>
    <col min="11512" max="11512" width="48.85546875" style="4" customWidth="1"/>
    <col min="11513" max="11514" width="0" style="4" hidden="1" customWidth="1"/>
    <col min="11515" max="11515" width="4.140625" style="4" customWidth="1"/>
    <col min="11516" max="11516" width="4" style="4" customWidth="1"/>
    <col min="11517" max="11517" width="5" style="4" customWidth="1"/>
    <col min="11518" max="11519" width="4.7109375" style="4" customWidth="1"/>
    <col min="11520" max="11520" width="7.7109375" style="4" customWidth="1"/>
    <col min="11521" max="11521" width="6" style="4" customWidth="1"/>
    <col min="11522" max="11524" width="0" style="4" hidden="1" customWidth="1"/>
    <col min="11525" max="11525" width="18.42578125" style="4" customWidth="1"/>
    <col min="11526" max="11526" width="9.140625" style="4"/>
    <col min="11527" max="11527" width="14" style="4" customWidth="1"/>
    <col min="11528" max="11767" width="9.140625" style="4"/>
    <col min="11768" max="11768" width="48.85546875" style="4" customWidth="1"/>
    <col min="11769" max="11770" width="0" style="4" hidden="1" customWidth="1"/>
    <col min="11771" max="11771" width="4.140625" style="4" customWidth="1"/>
    <col min="11772" max="11772" width="4" style="4" customWidth="1"/>
    <col min="11773" max="11773" width="5" style="4" customWidth="1"/>
    <col min="11774" max="11775" width="4.7109375" style="4" customWidth="1"/>
    <col min="11776" max="11776" width="7.7109375" style="4" customWidth="1"/>
    <col min="11777" max="11777" width="6" style="4" customWidth="1"/>
    <col min="11778" max="11780" width="0" style="4" hidden="1" customWidth="1"/>
    <col min="11781" max="11781" width="18.42578125" style="4" customWidth="1"/>
    <col min="11782" max="11782" width="9.140625" style="4"/>
    <col min="11783" max="11783" width="14" style="4" customWidth="1"/>
    <col min="11784" max="12023" width="9.140625" style="4"/>
    <col min="12024" max="12024" width="48.85546875" style="4" customWidth="1"/>
    <col min="12025" max="12026" width="0" style="4" hidden="1" customWidth="1"/>
    <col min="12027" max="12027" width="4.140625" style="4" customWidth="1"/>
    <col min="12028" max="12028" width="4" style="4" customWidth="1"/>
    <col min="12029" max="12029" width="5" style="4" customWidth="1"/>
    <col min="12030" max="12031" width="4.7109375" style="4" customWidth="1"/>
    <col min="12032" max="12032" width="7.7109375" style="4" customWidth="1"/>
    <col min="12033" max="12033" width="6" style="4" customWidth="1"/>
    <col min="12034" max="12036" width="0" style="4" hidden="1" customWidth="1"/>
    <col min="12037" max="12037" width="18.42578125" style="4" customWidth="1"/>
    <col min="12038" max="12038" width="9.140625" style="4"/>
    <col min="12039" max="12039" width="14" style="4" customWidth="1"/>
    <col min="12040" max="12279" width="9.140625" style="4"/>
    <col min="12280" max="12280" width="48.85546875" style="4" customWidth="1"/>
    <col min="12281" max="12282" width="0" style="4" hidden="1" customWidth="1"/>
    <col min="12283" max="12283" width="4.140625" style="4" customWidth="1"/>
    <col min="12284" max="12284" width="4" style="4" customWidth="1"/>
    <col min="12285" max="12285" width="5" style="4" customWidth="1"/>
    <col min="12286" max="12287" width="4.7109375" style="4" customWidth="1"/>
    <col min="12288" max="12288" width="7.7109375" style="4" customWidth="1"/>
    <col min="12289" max="12289" width="6" style="4" customWidth="1"/>
    <col min="12290" max="12292" width="0" style="4" hidden="1" customWidth="1"/>
    <col min="12293" max="12293" width="18.42578125" style="4" customWidth="1"/>
    <col min="12294" max="12294" width="9.140625" style="4"/>
    <col min="12295" max="12295" width="14" style="4" customWidth="1"/>
    <col min="12296" max="12535" width="9.140625" style="4"/>
    <col min="12536" max="12536" width="48.85546875" style="4" customWidth="1"/>
    <col min="12537" max="12538" width="0" style="4" hidden="1" customWidth="1"/>
    <col min="12539" max="12539" width="4.140625" style="4" customWidth="1"/>
    <col min="12540" max="12540" width="4" style="4" customWidth="1"/>
    <col min="12541" max="12541" width="5" style="4" customWidth="1"/>
    <col min="12542" max="12543" width="4.7109375" style="4" customWidth="1"/>
    <col min="12544" max="12544" width="7.7109375" style="4" customWidth="1"/>
    <col min="12545" max="12545" width="6" style="4" customWidth="1"/>
    <col min="12546" max="12548" width="0" style="4" hidden="1" customWidth="1"/>
    <col min="12549" max="12549" width="18.42578125" style="4" customWidth="1"/>
    <col min="12550" max="12550" width="9.140625" style="4"/>
    <col min="12551" max="12551" width="14" style="4" customWidth="1"/>
    <col min="12552" max="12791" width="9.140625" style="4"/>
    <col min="12792" max="12792" width="48.85546875" style="4" customWidth="1"/>
    <col min="12793" max="12794" width="0" style="4" hidden="1" customWidth="1"/>
    <col min="12795" max="12795" width="4.140625" style="4" customWidth="1"/>
    <col min="12796" max="12796" width="4" style="4" customWidth="1"/>
    <col min="12797" max="12797" width="5" style="4" customWidth="1"/>
    <col min="12798" max="12799" width="4.7109375" style="4" customWidth="1"/>
    <col min="12800" max="12800" width="7.7109375" style="4" customWidth="1"/>
    <col min="12801" max="12801" width="6" style="4" customWidth="1"/>
    <col min="12802" max="12804" width="0" style="4" hidden="1" customWidth="1"/>
    <col min="12805" max="12805" width="18.42578125" style="4" customWidth="1"/>
    <col min="12806" max="12806" width="9.140625" style="4"/>
    <col min="12807" max="12807" width="14" style="4" customWidth="1"/>
    <col min="12808" max="13047" width="9.140625" style="4"/>
    <col min="13048" max="13048" width="48.85546875" style="4" customWidth="1"/>
    <col min="13049" max="13050" width="0" style="4" hidden="1" customWidth="1"/>
    <col min="13051" max="13051" width="4.140625" style="4" customWidth="1"/>
    <col min="13052" max="13052" width="4" style="4" customWidth="1"/>
    <col min="13053" max="13053" width="5" style="4" customWidth="1"/>
    <col min="13054" max="13055" width="4.7109375" style="4" customWidth="1"/>
    <col min="13056" max="13056" width="7.7109375" style="4" customWidth="1"/>
    <col min="13057" max="13057" width="6" style="4" customWidth="1"/>
    <col min="13058" max="13060" width="0" style="4" hidden="1" customWidth="1"/>
    <col min="13061" max="13061" width="18.42578125" style="4" customWidth="1"/>
    <col min="13062" max="13062" width="9.140625" style="4"/>
    <col min="13063" max="13063" width="14" style="4" customWidth="1"/>
    <col min="13064" max="13303" width="9.140625" style="4"/>
    <col min="13304" max="13304" width="48.85546875" style="4" customWidth="1"/>
    <col min="13305" max="13306" width="0" style="4" hidden="1" customWidth="1"/>
    <col min="13307" max="13307" width="4.140625" style="4" customWidth="1"/>
    <col min="13308" max="13308" width="4" style="4" customWidth="1"/>
    <col min="13309" max="13309" width="5" style="4" customWidth="1"/>
    <col min="13310" max="13311" width="4.7109375" style="4" customWidth="1"/>
    <col min="13312" max="13312" width="7.7109375" style="4" customWidth="1"/>
    <col min="13313" max="13313" width="6" style="4" customWidth="1"/>
    <col min="13314" max="13316" width="0" style="4" hidden="1" customWidth="1"/>
    <col min="13317" max="13317" width="18.42578125" style="4" customWidth="1"/>
    <col min="13318" max="13318" width="9.140625" style="4"/>
    <col min="13319" max="13319" width="14" style="4" customWidth="1"/>
    <col min="13320" max="13559" width="9.140625" style="4"/>
    <col min="13560" max="13560" width="48.85546875" style="4" customWidth="1"/>
    <col min="13561" max="13562" width="0" style="4" hidden="1" customWidth="1"/>
    <col min="13563" max="13563" width="4.140625" style="4" customWidth="1"/>
    <col min="13564" max="13564" width="4" style="4" customWidth="1"/>
    <col min="13565" max="13565" width="5" style="4" customWidth="1"/>
    <col min="13566" max="13567" width="4.7109375" style="4" customWidth="1"/>
    <col min="13568" max="13568" width="7.7109375" style="4" customWidth="1"/>
    <col min="13569" max="13569" width="6" style="4" customWidth="1"/>
    <col min="13570" max="13572" width="0" style="4" hidden="1" customWidth="1"/>
    <col min="13573" max="13573" width="18.42578125" style="4" customWidth="1"/>
    <col min="13574" max="13574" width="9.140625" style="4"/>
    <col min="13575" max="13575" width="14" style="4" customWidth="1"/>
    <col min="13576" max="13815" width="9.140625" style="4"/>
    <col min="13816" max="13816" width="48.85546875" style="4" customWidth="1"/>
    <col min="13817" max="13818" width="0" style="4" hidden="1" customWidth="1"/>
    <col min="13819" max="13819" width="4.140625" style="4" customWidth="1"/>
    <col min="13820" max="13820" width="4" style="4" customWidth="1"/>
    <col min="13821" max="13821" width="5" style="4" customWidth="1"/>
    <col min="13822" max="13823" width="4.7109375" style="4" customWidth="1"/>
    <col min="13824" max="13824" width="7.7109375" style="4" customWidth="1"/>
    <col min="13825" max="13825" width="6" style="4" customWidth="1"/>
    <col min="13826" max="13828" width="0" style="4" hidden="1" customWidth="1"/>
    <col min="13829" max="13829" width="18.42578125" style="4" customWidth="1"/>
    <col min="13830" max="13830" width="9.140625" style="4"/>
    <col min="13831" max="13831" width="14" style="4" customWidth="1"/>
    <col min="13832" max="14071" width="9.140625" style="4"/>
    <col min="14072" max="14072" width="48.85546875" style="4" customWidth="1"/>
    <col min="14073" max="14074" width="0" style="4" hidden="1" customWidth="1"/>
    <col min="14075" max="14075" width="4.140625" style="4" customWidth="1"/>
    <col min="14076" max="14076" width="4" style="4" customWidth="1"/>
    <col min="14077" max="14077" width="5" style="4" customWidth="1"/>
    <col min="14078" max="14079" width="4.7109375" style="4" customWidth="1"/>
    <col min="14080" max="14080" width="7.7109375" style="4" customWidth="1"/>
    <col min="14081" max="14081" width="6" style="4" customWidth="1"/>
    <col min="14082" max="14084" width="0" style="4" hidden="1" customWidth="1"/>
    <col min="14085" max="14085" width="18.42578125" style="4" customWidth="1"/>
    <col min="14086" max="14086" width="9.140625" style="4"/>
    <col min="14087" max="14087" width="14" style="4" customWidth="1"/>
    <col min="14088" max="14327" width="9.140625" style="4"/>
    <col min="14328" max="14328" width="48.85546875" style="4" customWidth="1"/>
    <col min="14329" max="14330" width="0" style="4" hidden="1" customWidth="1"/>
    <col min="14331" max="14331" width="4.140625" style="4" customWidth="1"/>
    <col min="14332" max="14332" width="4" style="4" customWidth="1"/>
    <col min="14333" max="14333" width="5" style="4" customWidth="1"/>
    <col min="14334" max="14335" width="4.7109375" style="4" customWidth="1"/>
    <col min="14336" max="14336" width="7.7109375" style="4" customWidth="1"/>
    <col min="14337" max="14337" width="6" style="4" customWidth="1"/>
    <col min="14338" max="14340" width="0" style="4" hidden="1" customWidth="1"/>
    <col min="14341" max="14341" width="18.42578125" style="4" customWidth="1"/>
    <col min="14342" max="14342" width="9.140625" style="4"/>
    <col min="14343" max="14343" width="14" style="4" customWidth="1"/>
    <col min="14344" max="14583" width="9.140625" style="4"/>
    <col min="14584" max="14584" width="48.85546875" style="4" customWidth="1"/>
    <col min="14585" max="14586" width="0" style="4" hidden="1" customWidth="1"/>
    <col min="14587" max="14587" width="4.140625" style="4" customWidth="1"/>
    <col min="14588" max="14588" width="4" style="4" customWidth="1"/>
    <col min="14589" max="14589" width="5" style="4" customWidth="1"/>
    <col min="14590" max="14591" width="4.7109375" style="4" customWidth="1"/>
    <col min="14592" max="14592" width="7.7109375" style="4" customWidth="1"/>
    <col min="14593" max="14593" width="6" style="4" customWidth="1"/>
    <col min="14594" max="14596" width="0" style="4" hidden="1" customWidth="1"/>
    <col min="14597" max="14597" width="18.42578125" style="4" customWidth="1"/>
    <col min="14598" max="14598" width="9.140625" style="4"/>
    <col min="14599" max="14599" width="14" style="4" customWidth="1"/>
    <col min="14600" max="14839" width="9.140625" style="4"/>
    <col min="14840" max="14840" width="48.85546875" style="4" customWidth="1"/>
    <col min="14841" max="14842" width="0" style="4" hidden="1" customWidth="1"/>
    <col min="14843" max="14843" width="4.140625" style="4" customWidth="1"/>
    <col min="14844" max="14844" width="4" style="4" customWidth="1"/>
    <col min="14845" max="14845" width="5" style="4" customWidth="1"/>
    <col min="14846" max="14847" width="4.7109375" style="4" customWidth="1"/>
    <col min="14848" max="14848" width="7.7109375" style="4" customWidth="1"/>
    <col min="14849" max="14849" width="6" style="4" customWidth="1"/>
    <col min="14850" max="14852" width="0" style="4" hidden="1" customWidth="1"/>
    <col min="14853" max="14853" width="18.42578125" style="4" customWidth="1"/>
    <col min="14854" max="14854" width="9.140625" style="4"/>
    <col min="14855" max="14855" width="14" style="4" customWidth="1"/>
    <col min="14856" max="15095" width="9.140625" style="4"/>
    <col min="15096" max="15096" width="48.85546875" style="4" customWidth="1"/>
    <col min="15097" max="15098" width="0" style="4" hidden="1" customWidth="1"/>
    <col min="15099" max="15099" width="4.140625" style="4" customWidth="1"/>
    <col min="15100" max="15100" width="4" style="4" customWidth="1"/>
    <col min="15101" max="15101" width="5" style="4" customWidth="1"/>
    <col min="15102" max="15103" width="4.7109375" style="4" customWidth="1"/>
    <col min="15104" max="15104" width="7.7109375" style="4" customWidth="1"/>
    <col min="15105" max="15105" width="6" style="4" customWidth="1"/>
    <col min="15106" max="15108" width="0" style="4" hidden="1" customWidth="1"/>
    <col min="15109" max="15109" width="18.42578125" style="4" customWidth="1"/>
    <col min="15110" max="15110" width="9.140625" style="4"/>
    <col min="15111" max="15111" width="14" style="4" customWidth="1"/>
    <col min="15112" max="15351" width="9.140625" style="4"/>
    <col min="15352" max="15352" width="48.85546875" style="4" customWidth="1"/>
    <col min="15353" max="15354" width="0" style="4" hidden="1" customWidth="1"/>
    <col min="15355" max="15355" width="4.140625" style="4" customWidth="1"/>
    <col min="15356" max="15356" width="4" style="4" customWidth="1"/>
    <col min="15357" max="15357" width="5" style="4" customWidth="1"/>
    <col min="15358" max="15359" width="4.7109375" style="4" customWidth="1"/>
    <col min="15360" max="15360" width="7.7109375" style="4" customWidth="1"/>
    <col min="15361" max="15361" width="6" style="4" customWidth="1"/>
    <col min="15362" max="15364" width="0" style="4" hidden="1" customWidth="1"/>
    <col min="15365" max="15365" width="18.42578125" style="4" customWidth="1"/>
    <col min="15366" max="15366" width="9.140625" style="4"/>
    <col min="15367" max="15367" width="14" style="4" customWidth="1"/>
    <col min="15368" max="15607" width="9.140625" style="4"/>
    <col min="15608" max="15608" width="48.85546875" style="4" customWidth="1"/>
    <col min="15609" max="15610" width="0" style="4" hidden="1" customWidth="1"/>
    <col min="15611" max="15611" width="4.140625" style="4" customWidth="1"/>
    <col min="15612" max="15612" width="4" style="4" customWidth="1"/>
    <col min="15613" max="15613" width="5" style="4" customWidth="1"/>
    <col min="15614" max="15615" width="4.7109375" style="4" customWidth="1"/>
    <col min="15616" max="15616" width="7.7109375" style="4" customWidth="1"/>
    <col min="15617" max="15617" width="6" style="4" customWidth="1"/>
    <col min="15618" max="15620" width="0" style="4" hidden="1" customWidth="1"/>
    <col min="15621" max="15621" width="18.42578125" style="4" customWidth="1"/>
    <col min="15622" max="15622" width="9.140625" style="4"/>
    <col min="15623" max="15623" width="14" style="4" customWidth="1"/>
    <col min="15624" max="15863" width="9.140625" style="4"/>
    <col min="15864" max="15864" width="48.85546875" style="4" customWidth="1"/>
    <col min="15865" max="15866" width="0" style="4" hidden="1" customWidth="1"/>
    <col min="15867" max="15867" width="4.140625" style="4" customWidth="1"/>
    <col min="15868" max="15868" width="4" style="4" customWidth="1"/>
    <col min="15869" max="15869" width="5" style="4" customWidth="1"/>
    <col min="15870" max="15871" width="4.7109375" style="4" customWidth="1"/>
    <col min="15872" max="15872" width="7.7109375" style="4" customWidth="1"/>
    <col min="15873" max="15873" width="6" style="4" customWidth="1"/>
    <col min="15874" max="15876" width="0" style="4" hidden="1" customWidth="1"/>
    <col min="15877" max="15877" width="18.42578125" style="4" customWidth="1"/>
    <col min="15878" max="15878" width="9.140625" style="4"/>
    <col min="15879" max="15879" width="14" style="4" customWidth="1"/>
    <col min="15880" max="16119" width="9.140625" style="4"/>
    <col min="16120" max="16120" width="48.85546875" style="4" customWidth="1"/>
    <col min="16121" max="16122" width="0" style="4" hidden="1" customWidth="1"/>
    <col min="16123" max="16123" width="4.140625" style="4" customWidth="1"/>
    <col min="16124" max="16124" width="4" style="4" customWidth="1"/>
    <col min="16125" max="16125" width="5" style="4" customWidth="1"/>
    <col min="16126" max="16127" width="4.7109375" style="4" customWidth="1"/>
    <col min="16128" max="16128" width="7.7109375" style="4" customWidth="1"/>
    <col min="16129" max="16129" width="6" style="4" customWidth="1"/>
    <col min="16130" max="16132" width="0" style="4" hidden="1" customWidth="1"/>
    <col min="16133" max="16133" width="18.42578125" style="4" customWidth="1"/>
    <col min="16134" max="16134" width="9.140625" style="4"/>
    <col min="16135" max="16135" width="14" style="4" customWidth="1"/>
    <col min="16136" max="16384" width="9.140625" style="4"/>
  </cols>
  <sheetData>
    <row r="1" spans="1:245" ht="15.75" customHeight="1" x14ac:dyDescent="0.2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69" t="s">
        <v>0</v>
      </c>
      <c r="T1" s="69"/>
      <c r="U1" s="69"/>
      <c r="V1" s="69"/>
      <c r="W1" s="69"/>
      <c r="X1" s="51"/>
      <c r="Y1" s="51"/>
      <c r="Z1" s="51"/>
      <c r="AA1" s="51"/>
      <c r="AB1" s="51"/>
      <c r="AC1" s="51"/>
      <c r="AD1" s="51"/>
      <c r="AE1" s="51"/>
      <c r="AF1" s="51"/>
      <c r="AG1" s="35"/>
    </row>
    <row r="2" spans="1:245" ht="30" customHeigh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70" t="s">
        <v>70</v>
      </c>
      <c r="T2" s="70"/>
      <c r="U2" s="70"/>
      <c r="V2" s="70"/>
      <c r="W2" s="70"/>
      <c r="X2" s="16"/>
      <c r="Y2" s="16"/>
      <c r="Z2" s="16"/>
      <c r="AA2" s="16"/>
      <c r="AB2" s="16"/>
      <c r="AC2" s="16"/>
      <c r="AD2" s="16"/>
      <c r="AE2" s="16"/>
      <c r="AF2" s="16"/>
      <c r="AG2" s="36"/>
    </row>
    <row r="4" spans="1:245" s="10" customFormat="1" ht="40.5" customHeight="1" x14ac:dyDescent="0.25">
      <c r="A4" s="5" t="s">
        <v>1</v>
      </c>
      <c r="B4" s="6"/>
      <c r="C4" s="6" t="s">
        <v>2</v>
      </c>
      <c r="D4" s="6" t="s">
        <v>3</v>
      </c>
      <c r="E4" s="6" t="s">
        <v>4</v>
      </c>
      <c r="F4" s="6"/>
      <c r="G4" s="6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56" t="s">
        <v>10</v>
      </c>
      <c r="M4" s="62" t="s">
        <v>11</v>
      </c>
      <c r="N4" s="7" t="s">
        <v>12</v>
      </c>
      <c r="O4" s="8" t="s">
        <v>41</v>
      </c>
      <c r="P4" s="6" t="s">
        <v>42</v>
      </c>
      <c r="Q4" s="6" t="s">
        <v>43</v>
      </c>
      <c r="R4" s="6" t="s">
        <v>44</v>
      </c>
      <c r="S4" s="9" t="s">
        <v>45</v>
      </c>
      <c r="T4" s="6" t="s">
        <v>42</v>
      </c>
      <c r="U4" s="6" t="s">
        <v>43</v>
      </c>
      <c r="V4" s="6" t="s">
        <v>44</v>
      </c>
      <c r="W4" s="6" t="s">
        <v>77</v>
      </c>
      <c r="X4" s="9" t="s">
        <v>46</v>
      </c>
      <c r="Y4" s="6" t="s">
        <v>42</v>
      </c>
      <c r="Z4" s="6" t="s">
        <v>43</v>
      </c>
      <c r="AA4" s="6" t="s">
        <v>44</v>
      </c>
      <c r="AB4" s="6" t="s">
        <v>77</v>
      </c>
      <c r="AC4" s="9" t="s">
        <v>75</v>
      </c>
      <c r="AD4" s="6" t="s">
        <v>42</v>
      </c>
      <c r="AE4" s="6" t="s">
        <v>43</v>
      </c>
      <c r="AF4" s="6" t="s">
        <v>44</v>
      </c>
      <c r="AG4" s="6" t="s">
        <v>77</v>
      </c>
    </row>
    <row r="5" spans="1:245" s="10" customFormat="1" ht="54.75" customHeight="1" x14ac:dyDescent="0.25">
      <c r="A5" s="11" t="s">
        <v>13</v>
      </c>
      <c r="B5" s="12"/>
      <c r="C5" s="12"/>
      <c r="D5" s="13"/>
      <c r="E5" s="12"/>
      <c r="F5" s="12"/>
      <c r="G5" s="12"/>
      <c r="H5" s="14"/>
      <c r="I5" s="12"/>
      <c r="J5" s="12"/>
      <c r="K5" s="12"/>
      <c r="L5" s="57"/>
      <c r="M5" s="63"/>
      <c r="N5" s="19"/>
      <c r="O5" s="14" t="e">
        <f>O6+#REF!</f>
        <v>#REF!</v>
      </c>
      <c r="P5" s="15" t="e">
        <f>P6+#REF!</f>
        <v>#REF!</v>
      </c>
      <c r="Q5" s="15" t="e">
        <f>Q6+#REF!</f>
        <v>#REF!</v>
      </c>
      <c r="R5" s="15" t="e">
        <f>R6+#REF!</f>
        <v>#REF!</v>
      </c>
      <c r="S5" s="14">
        <f>S6</f>
        <v>6952590.71</v>
      </c>
      <c r="T5" s="14">
        <f t="shared" ref="T5:AG5" si="0">T6</f>
        <v>4950000</v>
      </c>
      <c r="U5" s="14">
        <f t="shared" si="0"/>
        <v>1768216</v>
      </c>
      <c r="V5" s="14">
        <f t="shared" si="0"/>
        <v>144054.71000000002</v>
      </c>
      <c r="W5" s="14">
        <f t="shared" si="0"/>
        <v>90320</v>
      </c>
      <c r="X5" s="14">
        <f t="shared" si="0"/>
        <v>25450626.439999998</v>
      </c>
      <c r="Y5" s="14">
        <f t="shared" si="0"/>
        <v>13582800</v>
      </c>
      <c r="Z5" s="14">
        <f t="shared" si="0"/>
        <v>11137205</v>
      </c>
      <c r="AA5" s="14">
        <f t="shared" si="0"/>
        <v>730621.43999999994</v>
      </c>
      <c r="AB5" s="14">
        <f t="shared" si="0"/>
        <v>0</v>
      </c>
      <c r="AC5" s="14">
        <f t="shared" si="0"/>
        <v>16035982.860000001</v>
      </c>
      <c r="AD5" s="14">
        <f t="shared" si="0"/>
        <v>12226500</v>
      </c>
      <c r="AE5" s="14">
        <f t="shared" si="0"/>
        <v>3500000</v>
      </c>
      <c r="AF5" s="14">
        <f t="shared" si="0"/>
        <v>309482.86</v>
      </c>
      <c r="AG5" s="14">
        <f t="shared" si="0"/>
        <v>0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s="10" customFormat="1" ht="28.5" customHeight="1" x14ac:dyDescent="0.25">
      <c r="A6" s="12" t="s">
        <v>15</v>
      </c>
      <c r="B6" s="12"/>
      <c r="C6" s="12"/>
      <c r="D6" s="13"/>
      <c r="E6" s="12"/>
      <c r="F6" s="12"/>
      <c r="G6" s="17">
        <v>851</v>
      </c>
      <c r="H6" s="17" t="s">
        <v>16</v>
      </c>
      <c r="I6" s="17"/>
      <c r="J6" s="12"/>
      <c r="K6" s="12"/>
      <c r="L6" s="57"/>
      <c r="M6" s="63"/>
      <c r="N6" s="19"/>
      <c r="O6" s="14" t="e">
        <f>O7</f>
        <v>#REF!</v>
      </c>
      <c r="P6" s="15" t="e">
        <f t="shared" ref="P6:R6" si="1">P7</f>
        <v>#REF!</v>
      </c>
      <c r="Q6" s="15" t="e">
        <f t="shared" si="1"/>
        <v>#REF!</v>
      </c>
      <c r="R6" s="15" t="e">
        <f t="shared" si="1"/>
        <v>#REF!</v>
      </c>
      <c r="S6" s="14">
        <f t="shared" ref="S6:AG6" si="2">S7+S14</f>
        <v>6952590.71</v>
      </c>
      <c r="T6" s="14">
        <f t="shared" si="2"/>
        <v>4950000</v>
      </c>
      <c r="U6" s="14">
        <f t="shared" si="2"/>
        <v>1768216</v>
      </c>
      <c r="V6" s="14">
        <f t="shared" si="2"/>
        <v>144054.71000000002</v>
      </c>
      <c r="W6" s="14">
        <f t="shared" si="2"/>
        <v>90320</v>
      </c>
      <c r="X6" s="14">
        <f t="shared" si="2"/>
        <v>25450626.439999998</v>
      </c>
      <c r="Y6" s="14">
        <f t="shared" si="2"/>
        <v>13582800</v>
      </c>
      <c r="Z6" s="14">
        <f t="shared" si="2"/>
        <v>11137205</v>
      </c>
      <c r="AA6" s="14">
        <f t="shared" si="2"/>
        <v>730621.43999999994</v>
      </c>
      <c r="AB6" s="14">
        <f t="shared" si="2"/>
        <v>0</v>
      </c>
      <c r="AC6" s="14">
        <f t="shared" si="2"/>
        <v>16035982.860000001</v>
      </c>
      <c r="AD6" s="14">
        <f t="shared" si="2"/>
        <v>12226500</v>
      </c>
      <c r="AE6" s="14">
        <f t="shared" si="2"/>
        <v>3500000</v>
      </c>
      <c r="AF6" s="14">
        <f t="shared" si="2"/>
        <v>309482.86</v>
      </c>
      <c r="AG6" s="14">
        <f t="shared" si="2"/>
        <v>0</v>
      </c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s="10" customFormat="1" ht="18" customHeight="1" x14ac:dyDescent="0.25">
      <c r="A7" s="12" t="s">
        <v>17</v>
      </c>
      <c r="B7" s="12"/>
      <c r="C7" s="12"/>
      <c r="D7" s="13"/>
      <c r="E7" s="12"/>
      <c r="F7" s="12"/>
      <c r="G7" s="17" t="s">
        <v>14</v>
      </c>
      <c r="H7" s="17" t="s">
        <v>16</v>
      </c>
      <c r="I7" s="17" t="s">
        <v>18</v>
      </c>
      <c r="J7" s="12"/>
      <c r="K7" s="12"/>
      <c r="L7" s="57"/>
      <c r="M7" s="63"/>
      <c r="N7" s="19"/>
      <c r="O7" s="14" t="e">
        <f>#REF!+#REF!+O8</f>
        <v>#REF!</v>
      </c>
      <c r="P7" s="15" t="e">
        <f>#REF!+#REF!+P8</f>
        <v>#REF!</v>
      </c>
      <c r="Q7" s="15" t="e">
        <f>#REF!+#REF!+Q8</f>
        <v>#REF!</v>
      </c>
      <c r="R7" s="15" t="e">
        <f>#REF!+#REF!+R8</f>
        <v>#REF!</v>
      </c>
      <c r="S7" s="14">
        <f>S8</f>
        <v>1881081.71</v>
      </c>
      <c r="T7" s="14">
        <f t="shared" ref="T7:AG7" si="3">T8</f>
        <v>0</v>
      </c>
      <c r="U7" s="14">
        <f t="shared" si="3"/>
        <v>1768216</v>
      </c>
      <c r="V7" s="14">
        <f t="shared" si="3"/>
        <v>94054.71</v>
      </c>
      <c r="W7" s="14">
        <f t="shared" si="3"/>
        <v>18811</v>
      </c>
      <c r="X7" s="14">
        <f t="shared" si="3"/>
        <v>11728658.42</v>
      </c>
      <c r="Y7" s="14">
        <f t="shared" si="3"/>
        <v>0</v>
      </c>
      <c r="Z7" s="14">
        <f t="shared" si="3"/>
        <v>11137205</v>
      </c>
      <c r="AA7" s="14">
        <f t="shared" si="3"/>
        <v>591453.41999999993</v>
      </c>
      <c r="AB7" s="14">
        <f t="shared" si="3"/>
        <v>0</v>
      </c>
      <c r="AC7" s="14">
        <f t="shared" si="3"/>
        <v>3684211.35</v>
      </c>
      <c r="AD7" s="14">
        <f t="shared" si="3"/>
        <v>0</v>
      </c>
      <c r="AE7" s="14">
        <f t="shared" si="3"/>
        <v>3500000</v>
      </c>
      <c r="AF7" s="14">
        <f t="shared" si="3"/>
        <v>184211.35</v>
      </c>
      <c r="AG7" s="14">
        <f t="shared" si="3"/>
        <v>0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s="51" customFormat="1" ht="42.75" customHeight="1" x14ac:dyDescent="0.25">
      <c r="A8" s="11" t="s">
        <v>19</v>
      </c>
      <c r="B8" s="12"/>
      <c r="C8" s="50"/>
      <c r="D8" s="13">
        <v>51</v>
      </c>
      <c r="E8" s="13">
        <v>0</v>
      </c>
      <c r="F8" s="13">
        <v>31</v>
      </c>
      <c r="G8" s="13">
        <v>851</v>
      </c>
      <c r="H8" s="19" t="s">
        <v>16</v>
      </c>
      <c r="I8" s="19" t="s">
        <v>18</v>
      </c>
      <c r="J8" s="19" t="s">
        <v>22</v>
      </c>
      <c r="K8" s="21" t="s">
        <v>73</v>
      </c>
      <c r="L8" s="58"/>
      <c r="M8" s="63"/>
      <c r="N8" s="19"/>
      <c r="O8" s="52">
        <f>O10</f>
        <v>0</v>
      </c>
      <c r="P8" s="53">
        <f t="shared" ref="P8:R8" si="4">P10</f>
        <v>0</v>
      </c>
      <c r="Q8" s="53">
        <f t="shared" si="4"/>
        <v>0</v>
      </c>
      <c r="R8" s="53">
        <f t="shared" si="4"/>
        <v>0</v>
      </c>
      <c r="S8" s="52">
        <f>SUM(S9:S13)</f>
        <v>1881081.71</v>
      </c>
      <c r="T8" s="52">
        <f t="shared" ref="T8:AG8" si="5">SUM(T9:T13)</f>
        <v>0</v>
      </c>
      <c r="U8" s="52">
        <f t="shared" si="5"/>
        <v>1768216</v>
      </c>
      <c r="V8" s="52">
        <f t="shared" si="5"/>
        <v>94054.71</v>
      </c>
      <c r="W8" s="52">
        <f t="shared" si="5"/>
        <v>18811</v>
      </c>
      <c r="X8" s="52">
        <f t="shared" si="5"/>
        <v>11728658.42</v>
      </c>
      <c r="Y8" s="52">
        <f t="shared" si="5"/>
        <v>0</v>
      </c>
      <c r="Z8" s="52">
        <f t="shared" si="5"/>
        <v>11137205</v>
      </c>
      <c r="AA8" s="52">
        <f t="shared" si="5"/>
        <v>591453.41999999993</v>
      </c>
      <c r="AB8" s="52">
        <f t="shared" si="5"/>
        <v>0</v>
      </c>
      <c r="AC8" s="52">
        <f t="shared" si="5"/>
        <v>3684211.35</v>
      </c>
      <c r="AD8" s="52">
        <f t="shared" si="5"/>
        <v>0</v>
      </c>
      <c r="AE8" s="52">
        <f t="shared" si="5"/>
        <v>3500000</v>
      </c>
      <c r="AF8" s="52">
        <f t="shared" si="5"/>
        <v>184211.35</v>
      </c>
      <c r="AG8" s="52">
        <f t="shared" si="5"/>
        <v>0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245" s="10" customFormat="1" ht="48.75" customHeight="1" x14ac:dyDescent="0.25">
      <c r="A9" s="38" t="s">
        <v>78</v>
      </c>
      <c r="B9" s="12"/>
      <c r="C9" s="12"/>
      <c r="D9" s="13"/>
      <c r="E9" s="12"/>
      <c r="F9" s="12"/>
      <c r="G9" s="7"/>
      <c r="H9" s="7"/>
      <c r="I9" s="7"/>
      <c r="J9" s="22"/>
      <c r="K9" s="7"/>
      <c r="L9" s="59" t="s">
        <v>20</v>
      </c>
      <c r="M9" s="62">
        <v>1.8460000000000001</v>
      </c>
      <c r="N9" s="7">
        <v>2020</v>
      </c>
      <c r="O9" s="15"/>
      <c r="P9" s="15"/>
      <c r="Q9" s="15"/>
      <c r="R9" s="15"/>
      <c r="S9" s="15">
        <f>T9+U9+V9+W9</f>
        <v>1881081.71</v>
      </c>
      <c r="T9" s="15"/>
      <c r="U9" s="15">
        <v>1768216</v>
      </c>
      <c r="V9" s="15">
        <v>94054.71</v>
      </c>
      <c r="W9" s="15">
        <v>18811</v>
      </c>
      <c r="X9" s="15">
        <f>Y9+Z9+AA9+AB9</f>
        <v>0</v>
      </c>
      <c r="Y9" s="15"/>
      <c r="Z9" s="15"/>
      <c r="AA9" s="15"/>
      <c r="AB9" s="15"/>
      <c r="AC9" s="15">
        <f>AD9+AE9+AF9</f>
        <v>0</v>
      </c>
      <c r="AD9" s="15"/>
      <c r="AE9" s="15"/>
      <c r="AF9" s="15"/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s="10" customFormat="1" ht="60.75" customHeight="1" x14ac:dyDescent="0.25">
      <c r="A10" s="37" t="s">
        <v>71</v>
      </c>
      <c r="B10" s="12"/>
      <c r="C10" s="12"/>
      <c r="D10" s="13"/>
      <c r="E10" s="12"/>
      <c r="F10" s="12"/>
      <c r="G10" s="7"/>
      <c r="H10" s="7"/>
      <c r="I10" s="7"/>
      <c r="J10" s="22"/>
      <c r="K10" s="7"/>
      <c r="L10" s="59" t="s">
        <v>74</v>
      </c>
      <c r="M10" s="62" t="s">
        <v>76</v>
      </c>
      <c r="N10" s="7">
        <v>2021</v>
      </c>
      <c r="O10" s="15"/>
      <c r="P10" s="15"/>
      <c r="Q10" s="15"/>
      <c r="R10" s="15"/>
      <c r="S10" s="15">
        <f>T10+U10+V10+W10</f>
        <v>0</v>
      </c>
      <c r="T10" s="15"/>
      <c r="U10" s="15"/>
      <c r="V10" s="15"/>
      <c r="W10" s="15"/>
      <c r="X10" s="15">
        <f>Y10+Z10+AA10+AB10</f>
        <v>1789474.43</v>
      </c>
      <c r="Y10" s="15"/>
      <c r="Z10" s="15">
        <v>1700000</v>
      </c>
      <c r="AA10" s="15">
        <v>89474.43</v>
      </c>
      <c r="AB10" s="15"/>
      <c r="AC10" s="15">
        <f>AD10+AE10+AF10</f>
        <v>0</v>
      </c>
      <c r="AD10" s="15"/>
      <c r="AE10" s="15"/>
      <c r="AF10" s="15"/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pans="1:245" s="10" customFormat="1" ht="60" customHeight="1" x14ac:dyDescent="0.25">
      <c r="A11" s="37" t="s">
        <v>72</v>
      </c>
      <c r="B11" s="12"/>
      <c r="C11" s="12"/>
      <c r="D11" s="13"/>
      <c r="E11" s="12"/>
      <c r="F11" s="12"/>
      <c r="G11" s="7"/>
      <c r="H11" s="7"/>
      <c r="I11" s="7"/>
      <c r="J11" s="22"/>
      <c r="K11" s="7"/>
      <c r="L11" s="59" t="s">
        <v>81</v>
      </c>
      <c r="M11" s="62"/>
      <c r="N11" s="7">
        <v>2022</v>
      </c>
      <c r="O11" s="15"/>
      <c r="P11" s="15"/>
      <c r="Q11" s="15"/>
      <c r="R11" s="15"/>
      <c r="S11" s="15">
        <f t="shared" ref="S11:S15" si="6">T11+U11+V11+W11</f>
        <v>0</v>
      </c>
      <c r="T11" s="15"/>
      <c r="U11" s="15"/>
      <c r="V11" s="15"/>
      <c r="W11" s="15"/>
      <c r="X11" s="15">
        <f t="shared" ref="X11:X13" si="7">Y11+Z11+AA11+AB11</f>
        <v>0</v>
      </c>
      <c r="Y11" s="15"/>
      <c r="Z11" s="15"/>
      <c r="AA11" s="15"/>
      <c r="AB11" s="15"/>
      <c r="AC11" s="15">
        <f>AD11+AE11+AF11</f>
        <v>3684211.35</v>
      </c>
      <c r="AD11" s="15"/>
      <c r="AE11" s="15">
        <v>3500000</v>
      </c>
      <c r="AF11" s="15">
        <v>184211.35</v>
      </c>
      <c r="AG11" s="15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pans="1:245" s="10" customFormat="1" ht="45.75" customHeight="1" x14ac:dyDescent="0.25">
      <c r="A12" s="39" t="s">
        <v>79</v>
      </c>
      <c r="B12" s="12"/>
      <c r="C12" s="12"/>
      <c r="D12" s="13"/>
      <c r="E12" s="12"/>
      <c r="F12" s="12"/>
      <c r="G12" s="7"/>
      <c r="H12" s="7"/>
      <c r="I12" s="7"/>
      <c r="J12" s="22"/>
      <c r="K12" s="7"/>
      <c r="L12" s="41" t="s">
        <v>20</v>
      </c>
      <c r="M12" s="64" t="s">
        <v>82</v>
      </c>
      <c r="N12" s="47" t="s">
        <v>52</v>
      </c>
      <c r="O12" s="15"/>
      <c r="P12" s="15"/>
      <c r="Q12" s="15"/>
      <c r="R12" s="15"/>
      <c r="S12" s="15">
        <f t="shared" si="6"/>
        <v>0</v>
      </c>
      <c r="T12" s="15"/>
      <c r="U12" s="15"/>
      <c r="V12" s="15"/>
      <c r="W12" s="15"/>
      <c r="X12" s="15">
        <f t="shared" si="7"/>
        <v>1700904.26</v>
      </c>
      <c r="Y12" s="15"/>
      <c r="Z12" s="15">
        <v>1615000</v>
      </c>
      <c r="AA12" s="15">
        <v>85904.26</v>
      </c>
      <c r="AB12" s="15"/>
      <c r="AC12" s="15">
        <f t="shared" ref="AC12:AC13" si="8">AD12+AE12+AF12</f>
        <v>0</v>
      </c>
      <c r="AD12" s="15"/>
      <c r="AE12" s="15"/>
      <c r="AF12" s="15"/>
      <c r="AG12" s="15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5" s="10" customFormat="1" ht="46.5" customHeight="1" x14ac:dyDescent="0.25">
      <c r="A13" s="40" t="s">
        <v>80</v>
      </c>
      <c r="B13" s="12"/>
      <c r="C13" s="12"/>
      <c r="D13" s="13"/>
      <c r="E13" s="12"/>
      <c r="F13" s="12"/>
      <c r="G13" s="43"/>
      <c r="H13" s="43"/>
      <c r="I13" s="43"/>
      <c r="J13" s="44"/>
      <c r="K13" s="43"/>
      <c r="L13" s="45" t="s">
        <v>20</v>
      </c>
      <c r="M13" s="65" t="s">
        <v>83</v>
      </c>
      <c r="N13" s="48" t="s">
        <v>52</v>
      </c>
      <c r="O13" s="54"/>
      <c r="P13" s="54"/>
      <c r="Q13" s="54"/>
      <c r="R13" s="54"/>
      <c r="S13" s="54">
        <f t="shared" si="6"/>
        <v>0</v>
      </c>
      <c r="T13" s="54"/>
      <c r="U13" s="54"/>
      <c r="V13" s="15"/>
      <c r="W13" s="15"/>
      <c r="X13" s="15">
        <f t="shared" si="7"/>
        <v>8238279.7300000004</v>
      </c>
      <c r="Y13" s="15"/>
      <c r="Z13" s="15">
        <v>7822205</v>
      </c>
      <c r="AA13" s="15">
        <v>416074.73</v>
      </c>
      <c r="AB13" s="15"/>
      <c r="AC13" s="15">
        <f t="shared" si="8"/>
        <v>0</v>
      </c>
      <c r="AD13" s="15"/>
      <c r="AE13" s="15"/>
      <c r="AF13" s="15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5" s="10" customFormat="1" ht="42.75" customHeight="1" x14ac:dyDescent="0.25">
      <c r="A14" s="11" t="s">
        <v>84</v>
      </c>
      <c r="B14" s="12"/>
      <c r="C14" s="12"/>
      <c r="D14" s="13"/>
      <c r="E14" s="12"/>
      <c r="F14" s="12"/>
      <c r="G14" s="19" t="s">
        <v>14</v>
      </c>
      <c r="H14" s="19" t="s">
        <v>16</v>
      </c>
      <c r="I14" s="19" t="s">
        <v>16</v>
      </c>
      <c r="J14" s="22"/>
      <c r="K14" s="7"/>
      <c r="L14" s="46"/>
      <c r="M14" s="66"/>
      <c r="N14" s="49"/>
      <c r="O14" s="15"/>
      <c r="P14" s="15"/>
      <c r="Q14" s="15"/>
      <c r="R14" s="15"/>
      <c r="S14" s="14">
        <f>S15</f>
        <v>5071509</v>
      </c>
      <c r="T14" s="14">
        <f t="shared" ref="T14:AG14" si="9">T15</f>
        <v>4950000</v>
      </c>
      <c r="U14" s="14">
        <f t="shared" si="9"/>
        <v>0</v>
      </c>
      <c r="V14" s="14">
        <f t="shared" si="9"/>
        <v>50000</v>
      </c>
      <c r="W14" s="14">
        <f t="shared" si="9"/>
        <v>71509</v>
      </c>
      <c r="X14" s="14">
        <f t="shared" si="9"/>
        <v>13721968.02</v>
      </c>
      <c r="Y14" s="14">
        <f t="shared" si="9"/>
        <v>13582800</v>
      </c>
      <c r="Z14" s="14">
        <f t="shared" si="9"/>
        <v>0</v>
      </c>
      <c r="AA14" s="14">
        <f t="shared" si="9"/>
        <v>139168.02000000002</v>
      </c>
      <c r="AB14" s="14">
        <f t="shared" si="9"/>
        <v>0</v>
      </c>
      <c r="AC14" s="14">
        <f t="shared" si="9"/>
        <v>12351771.510000002</v>
      </c>
      <c r="AD14" s="14">
        <f t="shared" si="9"/>
        <v>12226500</v>
      </c>
      <c r="AE14" s="14">
        <f t="shared" si="9"/>
        <v>0</v>
      </c>
      <c r="AF14" s="14">
        <f t="shared" si="9"/>
        <v>125271.51000000001</v>
      </c>
      <c r="AG14" s="14">
        <f t="shared" si="9"/>
        <v>0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</row>
    <row r="15" spans="1:245" s="16" customFormat="1" ht="45.75" customHeight="1" x14ac:dyDescent="0.25">
      <c r="A15" s="11" t="s">
        <v>94</v>
      </c>
      <c r="B15" s="12"/>
      <c r="C15" s="12"/>
      <c r="D15" s="13"/>
      <c r="E15" s="12"/>
      <c r="F15" s="12"/>
      <c r="G15" s="19" t="s">
        <v>14</v>
      </c>
      <c r="H15" s="19" t="s">
        <v>16</v>
      </c>
      <c r="I15" s="19" t="s">
        <v>16</v>
      </c>
      <c r="J15" s="20" t="s">
        <v>85</v>
      </c>
      <c r="K15" s="19" t="s">
        <v>73</v>
      </c>
      <c r="L15" s="60"/>
      <c r="M15" s="63"/>
      <c r="N15" s="19"/>
      <c r="O15" s="14"/>
      <c r="P15" s="14"/>
      <c r="Q15" s="14"/>
      <c r="R15" s="14"/>
      <c r="S15" s="14">
        <f t="shared" si="6"/>
        <v>5071509</v>
      </c>
      <c r="T15" s="14">
        <f>SUM(T16:T23)</f>
        <v>4950000</v>
      </c>
      <c r="U15" s="14">
        <f t="shared" ref="U15:AG15" si="10">SUM(U16:U23)</f>
        <v>0</v>
      </c>
      <c r="V15" s="14">
        <f t="shared" si="10"/>
        <v>50000</v>
      </c>
      <c r="W15" s="14">
        <f t="shared" si="10"/>
        <v>71509</v>
      </c>
      <c r="X15" s="14">
        <f t="shared" si="10"/>
        <v>13721968.02</v>
      </c>
      <c r="Y15" s="14">
        <f t="shared" si="10"/>
        <v>13582800</v>
      </c>
      <c r="Z15" s="14">
        <f t="shared" si="10"/>
        <v>0</v>
      </c>
      <c r="AA15" s="14">
        <f t="shared" si="10"/>
        <v>139168.02000000002</v>
      </c>
      <c r="AB15" s="14">
        <f t="shared" si="10"/>
        <v>0</v>
      </c>
      <c r="AC15" s="14">
        <f t="shared" si="10"/>
        <v>12351771.510000002</v>
      </c>
      <c r="AD15" s="14">
        <f t="shared" si="10"/>
        <v>12226500</v>
      </c>
      <c r="AE15" s="14">
        <f t="shared" si="10"/>
        <v>0</v>
      </c>
      <c r="AF15" s="14">
        <f t="shared" si="10"/>
        <v>125271.51000000001</v>
      </c>
      <c r="AG15" s="14">
        <f t="shared" si="10"/>
        <v>0</v>
      </c>
    </row>
    <row r="16" spans="1:245" s="10" customFormat="1" ht="57.75" customHeight="1" x14ac:dyDescent="0.25">
      <c r="A16" s="42" t="s">
        <v>93</v>
      </c>
      <c r="B16" s="18"/>
      <c r="C16" s="18"/>
      <c r="D16" s="6"/>
      <c r="E16" s="18"/>
      <c r="F16" s="18"/>
      <c r="G16" s="7"/>
      <c r="H16" s="7"/>
      <c r="I16" s="7"/>
      <c r="J16" s="22"/>
      <c r="K16" s="7"/>
      <c r="L16" s="61" t="s">
        <v>95</v>
      </c>
      <c r="M16" s="62" t="s">
        <v>98</v>
      </c>
      <c r="N16" s="7" t="s">
        <v>23</v>
      </c>
      <c r="O16" s="15"/>
      <c r="P16" s="15"/>
      <c r="Q16" s="15"/>
      <c r="R16" s="15"/>
      <c r="S16" s="15">
        <f>T16+U16+V16+W16</f>
        <v>5071509</v>
      </c>
      <c r="T16" s="15">
        <v>4950000</v>
      </c>
      <c r="U16" s="15"/>
      <c r="V16" s="15">
        <v>50000</v>
      </c>
      <c r="W16" s="15">
        <v>71509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10" customFormat="1" ht="57.75" customHeight="1" x14ac:dyDescent="0.25">
      <c r="A17" s="42" t="s">
        <v>86</v>
      </c>
      <c r="B17" s="18"/>
      <c r="C17" s="18"/>
      <c r="D17" s="6"/>
      <c r="E17" s="18"/>
      <c r="F17" s="18"/>
      <c r="G17" s="7"/>
      <c r="H17" s="7"/>
      <c r="I17" s="7"/>
      <c r="J17" s="22"/>
      <c r="K17" s="7"/>
      <c r="L17" s="61" t="s">
        <v>96</v>
      </c>
      <c r="M17" s="62" t="s">
        <v>99</v>
      </c>
      <c r="N17" s="7" t="s">
        <v>105</v>
      </c>
      <c r="O17" s="15"/>
      <c r="P17" s="15"/>
      <c r="Q17" s="15"/>
      <c r="R17" s="15"/>
      <c r="S17" s="15">
        <f>T17+U17+V17+W17</f>
        <v>0</v>
      </c>
      <c r="T17" s="15"/>
      <c r="U17" s="15"/>
      <c r="V17" s="15"/>
      <c r="W17" s="15"/>
      <c r="X17" s="15">
        <f>Y17+Z17+AA17+AB17</f>
        <v>0</v>
      </c>
      <c r="Y17" s="15"/>
      <c r="Z17" s="15"/>
      <c r="AA17" s="15"/>
      <c r="AB17" s="15"/>
      <c r="AC17" s="15">
        <f>AD17+AE17+AF17+AG17</f>
        <v>1700243.85</v>
      </c>
      <c r="AD17" s="15">
        <v>1683000</v>
      </c>
      <c r="AE17" s="15"/>
      <c r="AF17" s="15">
        <v>17243.849999999999</v>
      </c>
      <c r="AG17" s="15"/>
    </row>
    <row r="18" spans="1:33" s="10" customFormat="1" ht="57.75" customHeight="1" x14ac:dyDescent="0.25">
      <c r="A18" s="42" t="s">
        <v>87</v>
      </c>
      <c r="B18" s="18"/>
      <c r="C18" s="18"/>
      <c r="D18" s="6"/>
      <c r="E18" s="18"/>
      <c r="F18" s="18"/>
      <c r="G18" s="7"/>
      <c r="H18" s="7"/>
      <c r="I18" s="7"/>
      <c r="J18" s="22"/>
      <c r="K18" s="7"/>
      <c r="L18" s="61" t="s">
        <v>97</v>
      </c>
      <c r="M18" s="62" t="s">
        <v>100</v>
      </c>
      <c r="N18" s="7" t="s">
        <v>105</v>
      </c>
      <c r="O18" s="15"/>
      <c r="P18" s="15"/>
      <c r="Q18" s="15"/>
      <c r="R18" s="15"/>
      <c r="S18" s="15">
        <f t="shared" ref="S18:S23" si="11">T18+U18+V18+W18</f>
        <v>0</v>
      </c>
      <c r="T18" s="15"/>
      <c r="U18" s="15"/>
      <c r="V18" s="15"/>
      <c r="W18" s="15"/>
      <c r="X18" s="15">
        <f t="shared" ref="X18:X23" si="12">Y18+Z18+AA18+AB18</f>
        <v>0</v>
      </c>
      <c r="Y18" s="15"/>
      <c r="Z18" s="15"/>
      <c r="AA18" s="15"/>
      <c r="AB18" s="15"/>
      <c r="AC18" s="15">
        <f t="shared" ref="AC18:AC23" si="13">AD18+AE18+AF18+AG18</f>
        <v>3600516.39</v>
      </c>
      <c r="AD18" s="15">
        <v>3564000</v>
      </c>
      <c r="AE18" s="15"/>
      <c r="AF18" s="15">
        <v>36516.39</v>
      </c>
      <c r="AG18" s="15"/>
    </row>
    <row r="19" spans="1:33" s="10" customFormat="1" ht="57.75" customHeight="1" x14ac:dyDescent="0.25">
      <c r="A19" s="42" t="s">
        <v>88</v>
      </c>
      <c r="B19" s="18"/>
      <c r="C19" s="18"/>
      <c r="D19" s="6"/>
      <c r="E19" s="18"/>
      <c r="F19" s="18"/>
      <c r="G19" s="7"/>
      <c r="H19" s="7"/>
      <c r="I19" s="7"/>
      <c r="J19" s="22"/>
      <c r="K19" s="7"/>
      <c r="L19" s="61" t="s">
        <v>96</v>
      </c>
      <c r="M19" s="62" t="s">
        <v>101</v>
      </c>
      <c r="N19" s="7" t="s">
        <v>52</v>
      </c>
      <c r="O19" s="15"/>
      <c r="P19" s="15"/>
      <c r="Q19" s="15"/>
      <c r="R19" s="15"/>
      <c r="S19" s="15">
        <f t="shared" si="11"/>
        <v>0</v>
      </c>
      <c r="T19" s="15"/>
      <c r="U19" s="15"/>
      <c r="V19" s="15"/>
      <c r="W19" s="15"/>
      <c r="X19" s="15">
        <f t="shared" si="12"/>
        <v>3150451.84</v>
      </c>
      <c r="Y19" s="15">
        <v>3118500</v>
      </c>
      <c r="Z19" s="15"/>
      <c r="AA19" s="15">
        <v>31951.84</v>
      </c>
      <c r="AB19" s="15"/>
      <c r="AC19" s="15">
        <f t="shared" si="13"/>
        <v>0</v>
      </c>
      <c r="AD19" s="15"/>
      <c r="AE19" s="15"/>
      <c r="AF19" s="15"/>
      <c r="AG19" s="15"/>
    </row>
    <row r="20" spans="1:33" s="10" customFormat="1" ht="57.75" customHeight="1" x14ac:dyDescent="0.25">
      <c r="A20" s="42" t="s">
        <v>89</v>
      </c>
      <c r="B20" s="18"/>
      <c r="C20" s="18"/>
      <c r="D20" s="6"/>
      <c r="E20" s="18"/>
      <c r="F20" s="18"/>
      <c r="G20" s="7"/>
      <c r="H20" s="7"/>
      <c r="I20" s="7"/>
      <c r="J20" s="22"/>
      <c r="K20" s="7"/>
      <c r="L20" s="61" t="s">
        <v>96</v>
      </c>
      <c r="M20" s="62" t="s">
        <v>102</v>
      </c>
      <c r="N20" s="7" t="s">
        <v>52</v>
      </c>
      <c r="O20" s="15"/>
      <c r="P20" s="15"/>
      <c r="Q20" s="15"/>
      <c r="R20" s="15"/>
      <c r="S20" s="15">
        <f t="shared" si="11"/>
        <v>0</v>
      </c>
      <c r="T20" s="15"/>
      <c r="U20" s="15"/>
      <c r="V20" s="15"/>
      <c r="W20" s="15"/>
      <c r="X20" s="15">
        <f t="shared" si="12"/>
        <v>5340765.9800000004</v>
      </c>
      <c r="Y20" s="15">
        <v>5286600</v>
      </c>
      <c r="Z20" s="15"/>
      <c r="AA20" s="15">
        <v>54165.98</v>
      </c>
      <c r="AB20" s="15"/>
      <c r="AC20" s="15">
        <f t="shared" si="13"/>
        <v>0</v>
      </c>
      <c r="AD20" s="15"/>
      <c r="AE20" s="15"/>
      <c r="AF20" s="15"/>
      <c r="AG20" s="15"/>
    </row>
    <row r="21" spans="1:33" s="10" customFormat="1" ht="57.75" customHeight="1" x14ac:dyDescent="0.25">
      <c r="A21" s="42" t="s">
        <v>90</v>
      </c>
      <c r="B21" s="18"/>
      <c r="C21" s="18"/>
      <c r="D21" s="6"/>
      <c r="E21" s="18"/>
      <c r="F21" s="18"/>
      <c r="G21" s="7"/>
      <c r="H21" s="7"/>
      <c r="I21" s="7"/>
      <c r="J21" s="22"/>
      <c r="K21" s="7"/>
      <c r="L21" s="61" t="s">
        <v>81</v>
      </c>
      <c r="M21" s="62" t="s">
        <v>103</v>
      </c>
      <c r="N21" s="7" t="s">
        <v>52</v>
      </c>
      <c r="O21" s="15"/>
      <c r="P21" s="15"/>
      <c r="Q21" s="15"/>
      <c r="R21" s="15"/>
      <c r="S21" s="15">
        <f t="shared" si="11"/>
        <v>0</v>
      </c>
      <c r="T21" s="15"/>
      <c r="U21" s="15"/>
      <c r="V21" s="15"/>
      <c r="W21" s="15"/>
      <c r="X21" s="15">
        <f t="shared" si="12"/>
        <v>5230750.2</v>
      </c>
      <c r="Y21" s="15">
        <v>5177700</v>
      </c>
      <c r="Z21" s="15"/>
      <c r="AA21" s="15">
        <v>53050.2</v>
      </c>
      <c r="AB21" s="15"/>
      <c r="AC21" s="15">
        <f t="shared" si="13"/>
        <v>0</v>
      </c>
      <c r="AD21" s="15"/>
      <c r="AE21" s="15"/>
      <c r="AF21" s="15"/>
      <c r="AG21" s="15"/>
    </row>
    <row r="22" spans="1:33" s="10" customFormat="1" ht="57.75" customHeight="1" x14ac:dyDescent="0.25">
      <c r="A22" s="42" t="s">
        <v>91</v>
      </c>
      <c r="B22" s="18"/>
      <c r="C22" s="18"/>
      <c r="D22" s="6"/>
      <c r="E22" s="18"/>
      <c r="F22" s="18"/>
      <c r="G22" s="7"/>
      <c r="H22" s="7"/>
      <c r="I22" s="7"/>
      <c r="J22" s="22"/>
      <c r="K22" s="7"/>
      <c r="L22" s="61" t="s">
        <v>81</v>
      </c>
      <c r="M22" s="62" t="s">
        <v>100</v>
      </c>
      <c r="N22" s="7" t="s">
        <v>105</v>
      </c>
      <c r="O22" s="15"/>
      <c r="P22" s="15"/>
      <c r="Q22" s="15"/>
      <c r="R22" s="15"/>
      <c r="S22" s="15">
        <f t="shared" si="11"/>
        <v>0</v>
      </c>
      <c r="T22" s="15"/>
      <c r="U22" s="15"/>
      <c r="V22" s="15"/>
      <c r="W22" s="15"/>
      <c r="X22" s="15">
        <f t="shared" si="12"/>
        <v>0</v>
      </c>
      <c r="Y22" s="15"/>
      <c r="Z22" s="15"/>
      <c r="AA22" s="15"/>
      <c r="AB22" s="15"/>
      <c r="AC22" s="15">
        <f t="shared" si="13"/>
        <v>3600516.39</v>
      </c>
      <c r="AD22" s="15">
        <v>3564000</v>
      </c>
      <c r="AE22" s="15"/>
      <c r="AF22" s="15">
        <v>36516.39</v>
      </c>
      <c r="AG22" s="15"/>
    </row>
    <row r="23" spans="1:33" s="10" customFormat="1" ht="57.75" customHeight="1" x14ac:dyDescent="0.25">
      <c r="A23" s="42" t="s">
        <v>92</v>
      </c>
      <c r="B23" s="18"/>
      <c r="C23" s="18"/>
      <c r="D23" s="6"/>
      <c r="E23" s="18"/>
      <c r="F23" s="18"/>
      <c r="G23" s="7"/>
      <c r="H23" s="7"/>
      <c r="I23" s="7"/>
      <c r="J23" s="22"/>
      <c r="K23" s="7"/>
      <c r="L23" s="61" t="s">
        <v>81</v>
      </c>
      <c r="M23" s="62" t="s">
        <v>104</v>
      </c>
      <c r="N23" s="7" t="s">
        <v>105</v>
      </c>
      <c r="O23" s="15"/>
      <c r="P23" s="15"/>
      <c r="Q23" s="15"/>
      <c r="R23" s="15"/>
      <c r="S23" s="15">
        <f t="shared" si="11"/>
        <v>0</v>
      </c>
      <c r="T23" s="15"/>
      <c r="U23" s="15"/>
      <c r="V23" s="15"/>
      <c r="W23" s="15"/>
      <c r="X23" s="15">
        <f t="shared" si="12"/>
        <v>0</v>
      </c>
      <c r="Y23" s="15"/>
      <c r="Z23" s="15"/>
      <c r="AA23" s="15"/>
      <c r="AB23" s="15"/>
      <c r="AC23" s="15">
        <f t="shared" si="13"/>
        <v>3450494.88</v>
      </c>
      <c r="AD23" s="15">
        <v>3415500</v>
      </c>
      <c r="AE23" s="15"/>
      <c r="AF23" s="15">
        <v>34994.879999999997</v>
      </c>
      <c r="AG23" s="15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</sheetData>
  <mergeCells count="2">
    <mergeCell ref="S1:W1"/>
    <mergeCell ref="S2:W2"/>
  </mergeCells>
  <pageMargins left="0.31496062992125984" right="0.31496062992125984" top="0.59055118110236227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E9" sqref="E9"/>
    </sheetView>
  </sheetViews>
  <sheetFormatPr defaultRowHeight="14.25" x14ac:dyDescent="0.25"/>
  <cols>
    <col min="1" max="1" width="5" style="1" customWidth="1"/>
    <col min="2" max="2" width="8.140625" style="1" customWidth="1"/>
    <col min="3" max="3" width="12.28515625" style="1" customWidth="1"/>
    <col min="4" max="4" width="7.28515625" style="1" customWidth="1"/>
    <col min="5" max="5" width="30.42578125" style="1" customWidth="1"/>
    <col min="6" max="7" width="10.7109375" style="1" customWidth="1"/>
    <col min="8" max="8" width="8.5703125" style="1" customWidth="1"/>
    <col min="9" max="9" width="7.85546875" style="1" customWidth="1"/>
    <col min="10" max="12" width="10.7109375" style="1" customWidth="1"/>
    <col min="13" max="13" width="9.28515625" style="1" customWidth="1"/>
    <col min="14" max="14" width="10.140625" style="1" customWidth="1"/>
    <col min="15" max="15" width="12.7109375" style="1" customWidth="1"/>
    <col min="16" max="16384" width="9.140625" style="1"/>
  </cols>
  <sheetData>
    <row r="1" spans="1:15" ht="54.75" customHeight="1" x14ac:dyDescent="0.25">
      <c r="J1" s="25"/>
      <c r="K1" s="74" t="s">
        <v>49</v>
      </c>
      <c r="L1" s="74"/>
      <c r="M1" s="74"/>
      <c r="N1" s="74"/>
      <c r="O1" s="74"/>
    </row>
    <row r="2" spans="1:15" ht="39" customHeight="1" x14ac:dyDescent="0.2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25">
      <c r="A3" s="72" t="s">
        <v>25</v>
      </c>
      <c r="B3" s="72" t="s">
        <v>26</v>
      </c>
      <c r="C3" s="72" t="s">
        <v>27</v>
      </c>
      <c r="D3" s="72" t="s">
        <v>28</v>
      </c>
      <c r="E3" s="72" t="s">
        <v>29</v>
      </c>
      <c r="F3" s="72" t="s">
        <v>30</v>
      </c>
      <c r="G3" s="72" t="s">
        <v>31</v>
      </c>
      <c r="H3" s="77" t="s">
        <v>32</v>
      </c>
      <c r="I3" s="78"/>
      <c r="J3" s="78"/>
      <c r="K3" s="78"/>
      <c r="L3" s="79"/>
      <c r="M3" s="71" t="s">
        <v>33</v>
      </c>
      <c r="N3" s="71"/>
      <c r="O3" s="71"/>
    </row>
    <row r="4" spans="1:15" ht="30" customHeight="1" x14ac:dyDescent="0.25">
      <c r="A4" s="76"/>
      <c r="B4" s="76"/>
      <c r="C4" s="76"/>
      <c r="D4" s="76"/>
      <c r="E4" s="76"/>
      <c r="F4" s="76"/>
      <c r="G4" s="76"/>
      <c r="H4" s="80"/>
      <c r="I4" s="81"/>
      <c r="J4" s="81"/>
      <c r="K4" s="81"/>
      <c r="L4" s="82"/>
      <c r="M4" s="71"/>
      <c r="N4" s="71"/>
      <c r="O4" s="71"/>
    </row>
    <row r="5" spans="1:15" x14ac:dyDescent="0.25">
      <c r="A5" s="76"/>
      <c r="B5" s="76"/>
      <c r="C5" s="76"/>
      <c r="D5" s="76"/>
      <c r="E5" s="76"/>
      <c r="F5" s="76"/>
      <c r="G5" s="76"/>
      <c r="H5" s="71" t="s">
        <v>34</v>
      </c>
      <c r="I5" s="71"/>
      <c r="J5" s="71" t="s">
        <v>35</v>
      </c>
      <c r="K5" s="71" t="s">
        <v>36</v>
      </c>
      <c r="L5" s="72" t="s">
        <v>37</v>
      </c>
      <c r="M5" s="72" t="s">
        <v>34</v>
      </c>
      <c r="N5" s="72" t="s">
        <v>35</v>
      </c>
      <c r="O5" s="72" t="s">
        <v>36</v>
      </c>
    </row>
    <row r="6" spans="1:15" ht="146.25" customHeight="1" x14ac:dyDescent="0.25">
      <c r="A6" s="73"/>
      <c r="B6" s="73"/>
      <c r="C6" s="73"/>
      <c r="D6" s="73"/>
      <c r="E6" s="73"/>
      <c r="F6" s="73"/>
      <c r="G6" s="73"/>
      <c r="H6" s="2" t="s">
        <v>38</v>
      </c>
      <c r="I6" s="2" t="s">
        <v>39</v>
      </c>
      <c r="J6" s="71"/>
      <c r="K6" s="71"/>
      <c r="L6" s="73"/>
      <c r="M6" s="73"/>
      <c r="N6" s="73"/>
      <c r="O6" s="73"/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63" x14ac:dyDescent="0.25">
      <c r="A8" s="2">
        <v>1</v>
      </c>
      <c r="B8" s="3" t="s">
        <v>40</v>
      </c>
      <c r="C8" s="3" t="s">
        <v>50</v>
      </c>
      <c r="D8" s="3" t="s">
        <v>51</v>
      </c>
      <c r="E8" s="30" t="s">
        <v>21</v>
      </c>
      <c r="F8" s="3" t="s">
        <v>52</v>
      </c>
      <c r="G8" s="3" t="s">
        <v>53</v>
      </c>
      <c r="H8" s="2"/>
      <c r="I8" s="2"/>
      <c r="J8" s="27"/>
      <c r="K8" s="2">
        <v>85000</v>
      </c>
      <c r="L8" s="2"/>
      <c r="M8" s="27"/>
      <c r="N8" s="27"/>
      <c r="O8" s="28">
        <f>129200+1485800</f>
        <v>1615000</v>
      </c>
    </row>
    <row r="9" spans="1:15" ht="47.25" x14ac:dyDescent="0.25">
      <c r="A9" s="2">
        <v>2</v>
      </c>
      <c r="B9" s="3" t="s">
        <v>40</v>
      </c>
      <c r="C9" s="3" t="s">
        <v>50</v>
      </c>
      <c r="D9" s="3" t="s">
        <v>51</v>
      </c>
      <c r="E9" s="30" t="s">
        <v>47</v>
      </c>
      <c r="F9" s="3" t="s">
        <v>52</v>
      </c>
      <c r="G9" s="3" t="s">
        <v>53</v>
      </c>
      <c r="H9" s="2"/>
      <c r="I9" s="2"/>
      <c r="J9" s="27"/>
      <c r="K9" s="2">
        <v>411695</v>
      </c>
      <c r="L9" s="2"/>
      <c r="M9" s="27"/>
      <c r="N9" s="27"/>
      <c r="O9" s="28">
        <f>625776.4+7196428.6</f>
        <v>7822205</v>
      </c>
    </row>
    <row r="10" spans="1:15" ht="47.25" x14ac:dyDescent="0.25">
      <c r="A10" s="2">
        <v>3</v>
      </c>
      <c r="B10" s="3" t="s">
        <v>40</v>
      </c>
      <c r="C10" s="3" t="s">
        <v>54</v>
      </c>
      <c r="D10" s="3" t="s">
        <v>51</v>
      </c>
      <c r="E10" s="30" t="s">
        <v>48</v>
      </c>
      <c r="F10" s="3" t="s">
        <v>23</v>
      </c>
      <c r="G10" s="3" t="s">
        <v>53</v>
      </c>
      <c r="H10" s="2"/>
      <c r="I10" s="2"/>
      <c r="J10" s="27">
        <v>91478</v>
      </c>
      <c r="K10" s="2"/>
      <c r="L10" s="2"/>
      <c r="M10" s="27"/>
      <c r="N10" s="27">
        <f>1738082</f>
        <v>1738082</v>
      </c>
      <c r="O10" s="29"/>
    </row>
  </sheetData>
  <mergeCells count="18">
    <mergeCell ref="H3:L4"/>
    <mergeCell ref="M3:O4"/>
    <mergeCell ref="H5:I5"/>
    <mergeCell ref="J5:J6"/>
    <mergeCell ref="K5:K6"/>
    <mergeCell ref="L5:L6"/>
    <mergeCell ref="K1:O1"/>
    <mergeCell ref="M5:M6"/>
    <mergeCell ref="N5:N6"/>
    <mergeCell ref="O5:O6"/>
    <mergeCell ref="A2:O2"/>
    <mergeCell ref="A3:A6"/>
    <mergeCell ref="B3:B6"/>
    <mergeCell ref="C3:C6"/>
    <mergeCell ref="D3:D6"/>
    <mergeCell ref="E3:E6"/>
    <mergeCell ref="F3:F6"/>
    <mergeCell ref="G3:G6"/>
  </mergeCells>
  <pageMargins left="0" right="0" top="0.55118110236220474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24" sqref="C24"/>
    </sheetView>
  </sheetViews>
  <sheetFormatPr defaultRowHeight="14.25" x14ac:dyDescent="0.25"/>
  <cols>
    <col min="1" max="1" width="5.7109375" style="31" customWidth="1"/>
    <col min="2" max="2" width="13" style="31" customWidth="1"/>
    <col min="3" max="3" width="11.7109375" style="31" customWidth="1"/>
    <col min="4" max="4" width="14.28515625" style="31" customWidth="1"/>
    <col min="5" max="5" width="23.5703125" style="31" customWidth="1"/>
    <col min="6" max="11" width="14" style="31" customWidth="1"/>
    <col min="12" max="16384" width="9.140625" style="31"/>
  </cols>
  <sheetData>
    <row r="1" spans="1:11" ht="74.25" customHeight="1" x14ac:dyDescent="0.25">
      <c r="I1" s="83" t="s">
        <v>55</v>
      </c>
      <c r="J1" s="83"/>
      <c r="K1" s="83"/>
    </row>
    <row r="2" spans="1:11" ht="53.25" customHeight="1" x14ac:dyDescent="0.25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4.5" customHeight="1" x14ac:dyDescent="0.25">
      <c r="A3" s="71" t="s">
        <v>25</v>
      </c>
      <c r="B3" s="85" t="s">
        <v>27</v>
      </c>
      <c r="C3" s="86" t="s">
        <v>57</v>
      </c>
      <c r="D3" s="88" t="s">
        <v>58</v>
      </c>
      <c r="E3" s="89"/>
      <c r="F3" s="90" t="s">
        <v>59</v>
      </c>
      <c r="G3" s="90"/>
      <c r="H3" s="91"/>
      <c r="I3" s="85" t="s">
        <v>60</v>
      </c>
      <c r="J3" s="85"/>
      <c r="K3" s="85"/>
    </row>
    <row r="4" spans="1:11" ht="57" x14ac:dyDescent="0.25">
      <c r="A4" s="71"/>
      <c r="B4" s="85"/>
      <c r="C4" s="87"/>
      <c r="D4" s="32" t="s">
        <v>61</v>
      </c>
      <c r="E4" s="32" t="s">
        <v>62</v>
      </c>
      <c r="F4" s="32" t="s">
        <v>63</v>
      </c>
      <c r="G4" s="32" t="s">
        <v>64</v>
      </c>
      <c r="H4" s="32" t="s">
        <v>65</v>
      </c>
      <c r="I4" s="32" t="s">
        <v>34</v>
      </c>
      <c r="J4" s="32" t="s">
        <v>35</v>
      </c>
      <c r="K4" s="32" t="s">
        <v>36</v>
      </c>
    </row>
    <row r="5" spans="1:11" x14ac:dyDescent="0.25">
      <c r="A5" s="26">
        <v>1</v>
      </c>
      <c r="B5" s="32">
        <v>2</v>
      </c>
      <c r="C5" s="26">
        <v>3</v>
      </c>
      <c r="D5" s="32">
        <v>4</v>
      </c>
      <c r="E5" s="26">
        <v>5</v>
      </c>
      <c r="F5" s="32">
        <v>6</v>
      </c>
      <c r="G5" s="26">
        <v>7</v>
      </c>
      <c r="H5" s="32">
        <v>8</v>
      </c>
      <c r="I5" s="26">
        <v>9</v>
      </c>
      <c r="J5" s="32">
        <v>10</v>
      </c>
      <c r="K5" s="26">
        <v>11</v>
      </c>
    </row>
    <row r="6" spans="1:11" ht="71.25" x14ac:dyDescent="0.25">
      <c r="A6" s="26">
        <v>1</v>
      </c>
      <c r="B6" s="32" t="s">
        <v>66</v>
      </c>
      <c r="C6" s="32">
        <v>8523</v>
      </c>
      <c r="D6" s="33" t="s">
        <v>67</v>
      </c>
      <c r="E6" s="33" t="s">
        <v>68</v>
      </c>
      <c r="F6" s="34">
        <v>8</v>
      </c>
      <c r="G6" s="32">
        <v>4</v>
      </c>
      <c r="H6" s="32">
        <v>4</v>
      </c>
      <c r="I6" s="32">
        <v>8028768</v>
      </c>
      <c r="J6" s="32">
        <v>4014384</v>
      </c>
      <c r="K6" s="32">
        <v>4014384</v>
      </c>
    </row>
    <row r="12" spans="1:11" x14ac:dyDescent="0.25">
      <c r="E12" s="31" t="s">
        <v>69</v>
      </c>
    </row>
  </sheetData>
  <mergeCells count="8">
    <mergeCell ref="I1:K1"/>
    <mergeCell ref="A2:K2"/>
    <mergeCell ref="A3:A4"/>
    <mergeCell ref="B3:B4"/>
    <mergeCell ref="C3:C4"/>
    <mergeCell ref="D3:E3"/>
    <mergeCell ref="F3:H3"/>
    <mergeCell ref="I3:K3"/>
  </mergeCells>
  <pageMargins left="0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2020-2022</vt:lpstr>
      <vt:lpstr>Прил.8</vt:lpstr>
      <vt:lpstr>Прил.9</vt:lpstr>
      <vt:lpstr>'Перечень 2020-2022'!Заголовки_для_печати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2019-11-15T14:18:16Z</dcterms:modified>
</cp:coreProperties>
</file>